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idapo Adeyiola\Desktop\Ehealth\"/>
    </mc:Choice>
  </mc:AlternateContent>
  <xr:revisionPtr revIDLastSave="0" documentId="13_ncr:1_{8DC005B5-1D64-4544-914A-BE108E533FC1}" xr6:coauthVersionLast="45" xr6:coauthVersionMax="45" xr10:uidLastSave="{00000000-0000-0000-0000-000000000000}"/>
  <bookViews>
    <workbookView xWindow="-120" yWindow="-120" windowWidth="20730" windowHeight="11160" activeTab="1" xr2:uid="{F5AA0E0B-3931-4B2C-B9CA-53BB7FE16961}"/>
  </bookViews>
  <sheets>
    <sheet name="Input sheet" sheetId="1" r:id="rId1"/>
    <sheet name="APHEN" sheetId="3" r:id="rId2"/>
    <sheet name="BHCPF" sheetId="4" r:id="rId3"/>
    <sheet name="CAREKOJO" sheetId="5" r:id="rId4"/>
    <sheet name="DACISSH OUTCOME 1" sheetId="6" r:id="rId5"/>
    <sheet name="DACISSH OUTCOME 2" sheetId="7" r:id="rId6"/>
    <sheet name="DACISSH OUTCOME 3" sheetId="10" r:id="rId7"/>
    <sheet name="DACISSH OUTCOME 4" sheetId="11" r:id="rId8"/>
    <sheet name="DATAKOJO" sheetId="12" r:id="rId9"/>
    <sheet name="DHI" sheetId="13" r:id="rId10"/>
    <sheet name="DHIS2 CONSULTANCY" sheetId="14" r:id="rId11"/>
    <sheet name="DHIS2 TRAINING" sheetId="15" r:id="rId12"/>
    <sheet name="DHISTANCE" sheetId="16" r:id="rId13"/>
    <sheet name="DIGITAL LIBRARY" sheetId="17" r:id="rId14"/>
    <sheet name="E4E AL" sheetId="18" r:id="rId15"/>
    <sheet name="E4E GENERAL" sheetId="19" r:id="rId16"/>
    <sheet name="E4E WEBSITE" sheetId="20" r:id="rId17"/>
    <sheet name="EXTERNAL DASHBOARD" sheetId="21" r:id="rId18"/>
    <sheet name="FMOH-ISS" sheetId="22" r:id="rId19"/>
    <sheet name="GROWTH &amp; EXPLORATION" sheetId="23" r:id="rId20"/>
    <sheet name="HEALTHTHINK" sheetId="24" r:id="rId21"/>
    <sheet name="HPPDM" sheetId="26" r:id="rId22"/>
    <sheet name="Manual Data population" sheetId="27" r:id="rId23"/>
    <sheet name="MSDAT API" sheetId="28" r:id="rId24"/>
    <sheet name="MSDAT COVID" sheetId="29" r:id="rId25"/>
    <sheet name="MSDAT CUSTOM DASHBOARD" sheetId="31" r:id="rId26"/>
    <sheet name="MSDAT DASHBOARD" sheetId="32" r:id="rId27"/>
    <sheet name="MSDAT DATABASE" sheetId="33" r:id="rId28"/>
    <sheet name="MSDAT MOBILE" sheetId="34" r:id="rId29"/>
    <sheet name="MSDAT DMI" sheetId="35" r:id="rId30"/>
    <sheet name="MSDAT NHFS" sheetId="36" r:id="rId31"/>
    <sheet name="MSDAT NHMIS" sheetId="38" r:id="rId32"/>
    <sheet name="MSDAT STATE PROFILE" sheetId="39" r:id="rId33"/>
    <sheet name="NMDR" sheetId="40" r:id="rId34"/>
    <sheet name="NPHCDA" sheetId="41" r:id="rId35"/>
    <sheet name="ONDO-GANCI" sheetId="42" r:id="rId36"/>
    <sheet name="OPENHISA" sheetId="43" r:id="rId37"/>
    <sheet name="PERSONALITY TESTING" sheetId="44" r:id="rId38"/>
    <sheet name="PROJECT CONTENT" sheetId="45" r:id="rId39"/>
    <sheet name="PROJECT NEWVIZ" sheetId="46" r:id="rId40"/>
    <sheet name="SL-HMIS" sheetId="48" r:id="rId41"/>
    <sheet name="SMARTACARE" sheetId="49" r:id="rId42"/>
    <sheet name="VIRTUAL REALITY" sheetId="50" r:id="rId43"/>
    <sheet name="WHO-MPQ" sheetId="51" r:id="rId44"/>
    <sheet name="Sheet1" sheetId="2" r:id="rId4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1" l="1"/>
  <c r="C10" i="51"/>
  <c r="C12" i="51"/>
  <c r="C14" i="51"/>
  <c r="C16" i="51"/>
  <c r="C18" i="51"/>
  <c r="C20" i="51"/>
  <c r="C22" i="51"/>
  <c r="C24" i="51"/>
  <c r="I22" i="51"/>
  <c r="I24" i="51"/>
  <c r="I26" i="51"/>
  <c r="I28" i="51"/>
  <c r="C11" i="51"/>
  <c r="C13" i="51"/>
  <c r="C15" i="51"/>
  <c r="C17" i="51"/>
  <c r="C19" i="51"/>
  <c r="C21" i="51"/>
  <c r="C23" i="51"/>
  <c r="C25" i="51"/>
  <c r="I23" i="51"/>
  <c r="I27" i="51"/>
  <c r="C9" i="51"/>
  <c r="I25" i="51"/>
  <c r="C8" i="50"/>
  <c r="C10" i="50"/>
  <c r="C12" i="50"/>
  <c r="C14" i="50"/>
  <c r="C16" i="50"/>
  <c r="C18" i="50"/>
  <c r="C20" i="50"/>
  <c r="C22" i="50"/>
  <c r="C24" i="50"/>
  <c r="I22" i="50"/>
  <c r="I24" i="50"/>
  <c r="I26" i="50"/>
  <c r="I28" i="50"/>
  <c r="C9" i="50"/>
  <c r="C11" i="50"/>
  <c r="C13" i="50"/>
  <c r="C15" i="50"/>
  <c r="C17" i="50"/>
  <c r="C19" i="50"/>
  <c r="C21" i="50"/>
  <c r="C23" i="50"/>
  <c r="C25" i="50"/>
  <c r="I23" i="50"/>
  <c r="I25" i="50"/>
  <c r="I27" i="50"/>
  <c r="C8" i="49"/>
  <c r="C10" i="49"/>
  <c r="C12" i="49"/>
  <c r="C14" i="49"/>
  <c r="C16" i="49"/>
  <c r="C18" i="49"/>
  <c r="C20" i="49"/>
  <c r="C22" i="49"/>
  <c r="C24" i="49"/>
  <c r="I22" i="49"/>
  <c r="I24" i="49"/>
  <c r="I26" i="49"/>
  <c r="I28" i="49"/>
  <c r="C9" i="49"/>
  <c r="C11" i="49"/>
  <c r="C13" i="49"/>
  <c r="C15" i="49"/>
  <c r="C17" i="49"/>
  <c r="C19" i="49"/>
  <c r="C21" i="49"/>
  <c r="C23" i="49"/>
  <c r="C25" i="49"/>
  <c r="I23" i="49"/>
  <c r="I25" i="49"/>
  <c r="I27" i="49"/>
  <c r="C8" i="46"/>
  <c r="C10" i="46"/>
  <c r="C12" i="46"/>
  <c r="C14" i="46"/>
  <c r="C16" i="46"/>
  <c r="C18" i="46"/>
  <c r="C20" i="46"/>
  <c r="C22" i="46"/>
  <c r="C24" i="46"/>
  <c r="J24" i="46"/>
  <c r="J28" i="46"/>
  <c r="C9" i="46"/>
  <c r="C11" i="46"/>
  <c r="C13" i="46"/>
  <c r="C15" i="46"/>
  <c r="C17" i="46"/>
  <c r="C19" i="46"/>
  <c r="C21" i="46"/>
  <c r="C23" i="46"/>
  <c r="C25" i="46"/>
  <c r="J23" i="46"/>
  <c r="J25" i="46"/>
  <c r="J27" i="46"/>
  <c r="J22" i="46"/>
  <c r="J26" i="46"/>
  <c r="C8" i="45"/>
  <c r="C10" i="45"/>
  <c r="C12" i="45"/>
  <c r="C14" i="45"/>
  <c r="C16" i="45"/>
  <c r="C18" i="45"/>
  <c r="C20" i="45"/>
  <c r="C22" i="45"/>
  <c r="C24" i="45"/>
  <c r="I21" i="45"/>
  <c r="I23" i="45"/>
  <c r="I25" i="45"/>
  <c r="I27" i="45"/>
  <c r="C9" i="45"/>
  <c r="C11" i="45"/>
  <c r="C13" i="45"/>
  <c r="C15" i="45"/>
  <c r="C17" i="45"/>
  <c r="C19" i="45"/>
  <c r="C21" i="45"/>
  <c r="C23" i="45"/>
  <c r="C25" i="45"/>
  <c r="I22" i="45"/>
  <c r="I24" i="45"/>
  <c r="I26" i="45"/>
  <c r="C8" i="44"/>
  <c r="C10" i="44"/>
  <c r="C12" i="44"/>
  <c r="C14" i="44"/>
  <c r="C16" i="44"/>
  <c r="C18" i="44"/>
  <c r="C20" i="44"/>
  <c r="C22" i="44"/>
  <c r="C24" i="44"/>
  <c r="I22" i="44"/>
  <c r="I24" i="44"/>
  <c r="I26" i="44"/>
  <c r="I28" i="44"/>
  <c r="C9" i="44"/>
  <c r="C11" i="44"/>
  <c r="C13" i="44"/>
  <c r="C15" i="44"/>
  <c r="C17" i="44"/>
  <c r="C19" i="44"/>
  <c r="C21" i="44"/>
  <c r="C23" i="44"/>
  <c r="C25" i="44"/>
  <c r="I23" i="44"/>
  <c r="I25" i="44"/>
  <c r="I27" i="44"/>
  <c r="C8" i="43"/>
  <c r="C10" i="43"/>
  <c r="C12" i="43"/>
  <c r="C14" i="43"/>
  <c r="C16" i="43"/>
  <c r="C18" i="43"/>
  <c r="C20" i="43"/>
  <c r="C22" i="43"/>
  <c r="C24" i="43"/>
  <c r="I22" i="43"/>
  <c r="I24" i="43"/>
  <c r="I26" i="43"/>
  <c r="I28" i="43"/>
  <c r="C11" i="43"/>
  <c r="C13" i="43"/>
  <c r="C15" i="43"/>
  <c r="C17" i="43"/>
  <c r="C19" i="43"/>
  <c r="C21" i="43"/>
  <c r="C23" i="43"/>
  <c r="C25" i="43"/>
  <c r="I23" i="43"/>
  <c r="I25" i="43"/>
  <c r="I27" i="43"/>
  <c r="C9" i="43"/>
  <c r="C8" i="42"/>
  <c r="C10" i="42"/>
  <c r="C12" i="42"/>
  <c r="C14" i="42"/>
  <c r="C16" i="42"/>
  <c r="C18" i="42"/>
  <c r="C20" i="42"/>
  <c r="C22" i="42"/>
  <c r="C24" i="42"/>
  <c r="J22" i="42"/>
  <c r="J24" i="42"/>
  <c r="J26" i="42"/>
  <c r="J28" i="42"/>
  <c r="C9" i="42"/>
  <c r="C11" i="42"/>
  <c r="C13" i="42"/>
  <c r="C15" i="42"/>
  <c r="C17" i="42"/>
  <c r="C19" i="42"/>
  <c r="C21" i="42"/>
  <c r="C23" i="42"/>
  <c r="C25" i="42"/>
  <c r="J23" i="42"/>
  <c r="J25" i="42"/>
  <c r="J27" i="42"/>
  <c r="C7" i="41"/>
  <c r="C9" i="41"/>
  <c r="C11" i="41"/>
  <c r="C13" i="41"/>
  <c r="C15" i="41"/>
  <c r="C17" i="41"/>
  <c r="C19" i="41"/>
  <c r="C21" i="41"/>
  <c r="C23" i="41"/>
  <c r="C25" i="41"/>
  <c r="J24" i="41"/>
  <c r="J26" i="41"/>
  <c r="J28" i="41"/>
  <c r="C8" i="41"/>
  <c r="C10" i="41"/>
  <c r="C12" i="41"/>
  <c r="C14" i="41"/>
  <c r="C16" i="41"/>
  <c r="C18" i="41"/>
  <c r="C20" i="41"/>
  <c r="C22" i="41"/>
  <c r="C24" i="41"/>
  <c r="J23" i="41"/>
  <c r="J25" i="41"/>
  <c r="J27" i="41"/>
  <c r="J29" i="41"/>
  <c r="C7" i="40"/>
  <c r="C9" i="40"/>
  <c r="C11" i="40"/>
  <c r="C13" i="40"/>
  <c r="C15" i="40"/>
  <c r="C17" i="40"/>
  <c r="C19" i="40"/>
  <c r="C21" i="40"/>
  <c r="C23" i="40"/>
  <c r="K22" i="40"/>
  <c r="K24" i="40"/>
  <c r="K26" i="40"/>
  <c r="K28" i="40"/>
  <c r="K27" i="40"/>
  <c r="C8" i="40"/>
  <c r="C10" i="40"/>
  <c r="C12" i="40"/>
  <c r="C14" i="40"/>
  <c r="C16" i="40"/>
  <c r="C18" i="40"/>
  <c r="C20" i="40"/>
  <c r="C22" i="40"/>
  <c r="C24" i="40"/>
  <c r="K23" i="40"/>
  <c r="K25" i="40"/>
  <c r="C8" i="39"/>
  <c r="C10" i="39"/>
  <c r="C12" i="39"/>
  <c r="C14" i="39"/>
  <c r="C16" i="39"/>
  <c r="C18" i="39"/>
  <c r="C20" i="39"/>
  <c r="C22" i="39"/>
  <c r="C24" i="39"/>
  <c r="J22" i="39"/>
  <c r="J24" i="39"/>
  <c r="J26" i="39"/>
  <c r="J28" i="39"/>
  <c r="C9" i="39"/>
  <c r="C11" i="39"/>
  <c r="C13" i="39"/>
  <c r="C15" i="39"/>
  <c r="C19" i="39"/>
  <c r="C21" i="39"/>
  <c r="C23" i="39"/>
  <c r="C25" i="39"/>
  <c r="J23" i="39"/>
  <c r="J25" i="39"/>
  <c r="J27" i="39"/>
  <c r="C17" i="39"/>
  <c r="C8" i="38"/>
  <c r="C10" i="38"/>
  <c r="C12" i="38"/>
  <c r="C14" i="38"/>
  <c r="C16" i="38"/>
  <c r="C18" i="38"/>
  <c r="C20" i="38"/>
  <c r="C22" i="38"/>
  <c r="C24" i="38"/>
  <c r="I23" i="38"/>
  <c r="I25" i="38"/>
  <c r="I27" i="38"/>
  <c r="I29" i="38"/>
  <c r="I26" i="38"/>
  <c r="I28" i="38"/>
  <c r="C9" i="38"/>
  <c r="C11" i="38"/>
  <c r="C13" i="38"/>
  <c r="C15" i="38"/>
  <c r="C17" i="38"/>
  <c r="C19" i="38"/>
  <c r="C21" i="38"/>
  <c r="C23" i="38"/>
  <c r="C25" i="38"/>
  <c r="I24" i="38"/>
  <c r="C8" i="36"/>
  <c r="C10" i="36"/>
  <c r="C12" i="36"/>
  <c r="C14" i="36"/>
  <c r="C16" i="36"/>
  <c r="C18" i="36"/>
  <c r="C20" i="36"/>
  <c r="C22" i="36"/>
  <c r="C24" i="36"/>
  <c r="I21" i="36"/>
  <c r="I23" i="36"/>
  <c r="I25" i="36"/>
  <c r="I27" i="36"/>
  <c r="C9" i="36"/>
  <c r="C11" i="36"/>
  <c r="C13" i="36"/>
  <c r="C15" i="36"/>
  <c r="C17" i="36"/>
  <c r="C19" i="36"/>
  <c r="C21" i="36"/>
  <c r="C23" i="36"/>
  <c r="C25" i="36"/>
  <c r="I22" i="36"/>
  <c r="I24" i="36"/>
  <c r="I26" i="36"/>
  <c r="C8" i="35"/>
  <c r="C10" i="35"/>
  <c r="C12" i="35"/>
  <c r="C14" i="35"/>
  <c r="C16" i="35"/>
  <c r="C18" i="35"/>
  <c r="C20" i="35"/>
  <c r="C22" i="35"/>
  <c r="C24" i="35"/>
  <c r="J21" i="35"/>
  <c r="J23" i="35"/>
  <c r="J25" i="35"/>
  <c r="J27" i="35"/>
  <c r="C9" i="35"/>
  <c r="C11" i="35"/>
  <c r="C13" i="35"/>
  <c r="C15" i="35"/>
  <c r="C17" i="35"/>
  <c r="C19" i="35"/>
  <c r="C21" i="35"/>
  <c r="C23" i="35"/>
  <c r="C25" i="35"/>
  <c r="J22" i="35"/>
  <c r="J24" i="35"/>
  <c r="J26" i="35"/>
  <c r="C8" i="34"/>
  <c r="C10" i="34"/>
  <c r="C12" i="34"/>
  <c r="C14" i="34"/>
  <c r="C16" i="34"/>
  <c r="C18" i="34"/>
  <c r="C20" i="34"/>
  <c r="C22" i="34"/>
  <c r="C24" i="34"/>
  <c r="J22" i="34"/>
  <c r="J24" i="34"/>
  <c r="J26" i="34"/>
  <c r="J28" i="34"/>
  <c r="J25" i="34"/>
  <c r="C9" i="34"/>
  <c r="C11" i="34"/>
  <c r="C13" i="34"/>
  <c r="C15" i="34"/>
  <c r="C17" i="34"/>
  <c r="C19" i="34"/>
  <c r="C21" i="34"/>
  <c r="C23" i="34"/>
  <c r="C25" i="34"/>
  <c r="J23" i="34"/>
  <c r="J27" i="34"/>
  <c r="C8" i="33"/>
  <c r="C10" i="33"/>
  <c r="C12" i="33"/>
  <c r="C14" i="33"/>
  <c r="C16" i="33"/>
  <c r="C18" i="33"/>
  <c r="C20" i="33"/>
  <c r="C22" i="33"/>
  <c r="C24" i="33"/>
  <c r="J22" i="33"/>
  <c r="J24" i="33"/>
  <c r="J26" i="33"/>
  <c r="J28" i="33"/>
  <c r="C9" i="33"/>
  <c r="C11" i="33"/>
  <c r="C13" i="33"/>
  <c r="C15" i="33"/>
  <c r="C17" i="33"/>
  <c r="C19" i="33"/>
  <c r="C21" i="33"/>
  <c r="C23" i="33"/>
  <c r="C25" i="33"/>
  <c r="J23" i="33"/>
  <c r="J25" i="33"/>
  <c r="J27" i="33"/>
  <c r="C8" i="32"/>
  <c r="C10" i="32"/>
  <c r="C12" i="32"/>
  <c r="C14" i="32"/>
  <c r="C16" i="32"/>
  <c r="C18" i="32"/>
  <c r="C20" i="32"/>
  <c r="C22" i="32"/>
  <c r="C24" i="32"/>
  <c r="I23" i="32"/>
  <c r="I25" i="32"/>
  <c r="I27" i="32"/>
  <c r="I29" i="32"/>
  <c r="I26" i="32"/>
  <c r="C9" i="32"/>
  <c r="C11" i="32"/>
  <c r="C13" i="32"/>
  <c r="C15" i="32"/>
  <c r="C17" i="32"/>
  <c r="C19" i="32"/>
  <c r="C21" i="32"/>
  <c r="C23" i="32"/>
  <c r="C25" i="32"/>
  <c r="I24" i="32"/>
  <c r="I28" i="32"/>
  <c r="C8" i="31"/>
  <c r="C10" i="31"/>
  <c r="C12" i="31"/>
  <c r="C14" i="31"/>
  <c r="C16" i="31"/>
  <c r="C18" i="31"/>
  <c r="C20" i="31"/>
  <c r="C22" i="31"/>
  <c r="C24" i="31"/>
  <c r="J22" i="31"/>
  <c r="J24" i="31"/>
  <c r="J26" i="31"/>
  <c r="J28" i="31"/>
  <c r="J25" i="31"/>
  <c r="J27" i="31"/>
  <c r="C9" i="31"/>
  <c r="C11" i="31"/>
  <c r="C13" i="31"/>
  <c r="C15" i="31"/>
  <c r="C17" i="31"/>
  <c r="C19" i="31"/>
  <c r="C21" i="31"/>
  <c r="C23" i="31"/>
  <c r="C25" i="31"/>
  <c r="J23" i="31"/>
  <c r="C8" i="29"/>
  <c r="C10" i="29"/>
  <c r="C12" i="29"/>
  <c r="C14" i="29"/>
  <c r="C16" i="29"/>
  <c r="C18" i="29"/>
  <c r="C20" i="29"/>
  <c r="C22" i="29"/>
  <c r="C24" i="29"/>
  <c r="I22" i="29"/>
  <c r="I24" i="29"/>
  <c r="I26" i="29"/>
  <c r="I28" i="29"/>
  <c r="C9" i="29"/>
  <c r="C11" i="29"/>
  <c r="C13" i="29"/>
  <c r="C15" i="29"/>
  <c r="C17" i="29"/>
  <c r="C19" i="29"/>
  <c r="C21" i="29"/>
  <c r="C23" i="29"/>
  <c r="C25" i="29"/>
  <c r="I23" i="29"/>
  <c r="I25" i="29"/>
  <c r="I27" i="29"/>
  <c r="C8" i="28"/>
  <c r="C10" i="28"/>
  <c r="C12" i="28"/>
  <c r="C14" i="28"/>
  <c r="C16" i="28"/>
  <c r="C18" i="28"/>
  <c r="C20" i="28"/>
  <c r="C22" i="28"/>
  <c r="C24" i="28"/>
  <c r="J22" i="28"/>
  <c r="J24" i="28"/>
  <c r="J26" i="28"/>
  <c r="J28" i="28"/>
  <c r="J23" i="28"/>
  <c r="J27" i="28"/>
  <c r="C9" i="28"/>
  <c r="C11" i="28"/>
  <c r="C13" i="28"/>
  <c r="C15" i="28"/>
  <c r="C17" i="28"/>
  <c r="C19" i="28"/>
  <c r="C21" i="28"/>
  <c r="C23" i="28"/>
  <c r="C25" i="28"/>
  <c r="J25" i="28"/>
  <c r="C8" i="27"/>
  <c r="C10" i="27"/>
  <c r="C12" i="27"/>
  <c r="C14" i="27"/>
  <c r="C16" i="27"/>
  <c r="C18" i="27"/>
  <c r="C20" i="27"/>
  <c r="C22" i="27"/>
  <c r="C24" i="27"/>
  <c r="J23" i="27"/>
  <c r="J27" i="27"/>
  <c r="C9" i="27"/>
  <c r="C11" i="27"/>
  <c r="C13" i="27"/>
  <c r="C15" i="27"/>
  <c r="C17" i="27"/>
  <c r="C19" i="27"/>
  <c r="C21" i="27"/>
  <c r="C23" i="27"/>
  <c r="C25" i="27"/>
  <c r="J24" i="27"/>
  <c r="J26" i="27"/>
  <c r="J28" i="27"/>
  <c r="J25" i="27"/>
  <c r="J29" i="27"/>
  <c r="C8" i="26"/>
  <c r="C10" i="26"/>
  <c r="C12" i="26"/>
  <c r="C14" i="26"/>
  <c r="C16" i="26"/>
  <c r="C18" i="26"/>
  <c r="C20" i="26"/>
  <c r="C22" i="26"/>
  <c r="C24" i="26"/>
  <c r="J22" i="26"/>
  <c r="J24" i="26"/>
  <c r="J26" i="26"/>
  <c r="J28" i="26"/>
  <c r="C9" i="26"/>
  <c r="C11" i="26"/>
  <c r="C13" i="26"/>
  <c r="C15" i="26"/>
  <c r="C17" i="26"/>
  <c r="C19" i="26"/>
  <c r="C21" i="26"/>
  <c r="C23" i="26"/>
  <c r="C25" i="26"/>
  <c r="J23" i="26"/>
  <c r="J25" i="26"/>
  <c r="J27" i="26"/>
  <c r="C8" i="24"/>
  <c r="C10" i="24"/>
  <c r="C12" i="24"/>
  <c r="C14" i="24"/>
  <c r="C16" i="24"/>
  <c r="C18" i="24"/>
  <c r="C20" i="24"/>
  <c r="C22" i="24"/>
  <c r="C24" i="24"/>
  <c r="K22" i="24"/>
  <c r="K24" i="24"/>
  <c r="K26" i="24"/>
  <c r="C9" i="24"/>
  <c r="C11" i="24"/>
  <c r="C13" i="24"/>
  <c r="C15" i="24"/>
  <c r="C17" i="24"/>
  <c r="C19" i="24"/>
  <c r="C21" i="24"/>
  <c r="C23" i="24"/>
  <c r="C25" i="24"/>
  <c r="K23" i="24"/>
  <c r="K25" i="24"/>
  <c r="K27" i="24"/>
  <c r="K28" i="24"/>
  <c r="C6" i="23"/>
  <c r="C8" i="23"/>
  <c r="C10" i="23"/>
  <c r="C12" i="23"/>
  <c r="C14" i="23"/>
  <c r="C16" i="23"/>
  <c r="C18" i="23"/>
  <c r="C20" i="23"/>
  <c r="C22" i="23"/>
  <c r="I21" i="23"/>
  <c r="I23" i="23"/>
  <c r="I25" i="23"/>
  <c r="I27" i="23"/>
  <c r="C7" i="23"/>
  <c r="C9" i="23"/>
  <c r="C11" i="23"/>
  <c r="C13" i="23"/>
  <c r="C15" i="23"/>
  <c r="C17" i="23"/>
  <c r="C19" i="23"/>
  <c r="C21" i="23"/>
  <c r="C23" i="23"/>
  <c r="I22" i="23"/>
  <c r="I24" i="23"/>
  <c r="I26" i="23"/>
  <c r="C8" i="22"/>
  <c r="C10" i="22"/>
  <c r="C12" i="22"/>
  <c r="C14" i="22"/>
  <c r="C16" i="22"/>
  <c r="C18" i="22"/>
  <c r="C20" i="22"/>
  <c r="C22" i="22"/>
  <c r="C24" i="22"/>
  <c r="J22" i="22"/>
  <c r="J24" i="22"/>
  <c r="J26" i="22"/>
  <c r="J28" i="22"/>
  <c r="C9" i="22"/>
  <c r="C11" i="22"/>
  <c r="C13" i="22"/>
  <c r="C15" i="22"/>
  <c r="C17" i="22"/>
  <c r="C19" i="22"/>
  <c r="C21" i="22"/>
  <c r="C23" i="22"/>
  <c r="C25" i="22"/>
  <c r="J23" i="22"/>
  <c r="J25" i="22"/>
  <c r="J27" i="22"/>
  <c r="C8" i="21"/>
  <c r="C10" i="21"/>
  <c r="C12" i="21"/>
  <c r="C14" i="21"/>
  <c r="C16" i="21"/>
  <c r="C18" i="21"/>
  <c r="C20" i="21"/>
  <c r="C22" i="21"/>
  <c r="C24" i="21"/>
  <c r="I22" i="21"/>
  <c r="I24" i="21"/>
  <c r="I26" i="21"/>
  <c r="I28" i="21"/>
  <c r="I25" i="21"/>
  <c r="I27" i="21"/>
  <c r="C9" i="21"/>
  <c r="C11" i="21"/>
  <c r="C13" i="21"/>
  <c r="C15" i="21"/>
  <c r="C17" i="21"/>
  <c r="C19" i="21"/>
  <c r="C21" i="21"/>
  <c r="C23" i="21"/>
  <c r="C25" i="21"/>
  <c r="I23" i="21"/>
  <c r="C8" i="20"/>
  <c r="C10" i="20"/>
  <c r="C12" i="20"/>
  <c r="C14" i="20"/>
  <c r="C16" i="20"/>
  <c r="C18" i="20"/>
  <c r="C20" i="20"/>
  <c r="C22" i="20"/>
  <c r="C24" i="20"/>
  <c r="I21" i="20"/>
  <c r="I23" i="20"/>
  <c r="I25" i="20"/>
  <c r="I27" i="20"/>
  <c r="C9" i="20"/>
  <c r="C11" i="20"/>
  <c r="C13" i="20"/>
  <c r="C15" i="20"/>
  <c r="C17" i="20"/>
  <c r="C19" i="20"/>
  <c r="C21" i="20"/>
  <c r="C23" i="20"/>
  <c r="C25" i="20"/>
  <c r="I22" i="20"/>
  <c r="I24" i="20"/>
  <c r="I26" i="20"/>
  <c r="C8" i="19"/>
  <c r="C10" i="19"/>
  <c r="C12" i="19"/>
  <c r="C14" i="19"/>
  <c r="C16" i="19"/>
  <c r="C18" i="19"/>
  <c r="C20" i="19"/>
  <c r="C22" i="19"/>
  <c r="C24" i="19"/>
  <c r="I22" i="19"/>
  <c r="I24" i="19"/>
  <c r="I26" i="19"/>
  <c r="I28" i="19"/>
  <c r="C9" i="19"/>
  <c r="C11" i="19"/>
  <c r="C13" i="19"/>
  <c r="C15" i="19"/>
  <c r="C17" i="19"/>
  <c r="C19" i="19"/>
  <c r="C21" i="19"/>
  <c r="C23" i="19"/>
  <c r="C25" i="19"/>
  <c r="I23" i="19"/>
  <c r="I25" i="19"/>
  <c r="I27" i="19"/>
  <c r="C8" i="18"/>
  <c r="C10" i="18"/>
  <c r="C12" i="18"/>
  <c r="C14" i="18"/>
  <c r="C16" i="18"/>
  <c r="C18" i="18"/>
  <c r="C20" i="18"/>
  <c r="C22" i="18"/>
  <c r="C24" i="18"/>
  <c r="J21" i="18"/>
  <c r="J23" i="18"/>
  <c r="J25" i="18"/>
  <c r="J27" i="18"/>
  <c r="C9" i="18"/>
  <c r="C11" i="18"/>
  <c r="C13" i="18"/>
  <c r="C15" i="18"/>
  <c r="C17" i="18"/>
  <c r="C19" i="18"/>
  <c r="C21" i="18"/>
  <c r="C23" i="18"/>
  <c r="C25" i="18"/>
  <c r="J22" i="18"/>
  <c r="J24" i="18"/>
  <c r="J26" i="18"/>
  <c r="C8" i="17"/>
  <c r="C10" i="17"/>
  <c r="C12" i="17"/>
  <c r="C14" i="17"/>
  <c r="C16" i="17"/>
  <c r="C18" i="17"/>
  <c r="C20" i="17"/>
  <c r="C22" i="17"/>
  <c r="C24" i="17"/>
  <c r="J23" i="17"/>
  <c r="J25" i="17"/>
  <c r="J27" i="17"/>
  <c r="J29" i="17"/>
  <c r="C9" i="17"/>
  <c r="C11" i="17"/>
  <c r="C13" i="17"/>
  <c r="C15" i="17"/>
  <c r="C17" i="17"/>
  <c r="C19" i="17"/>
  <c r="C21" i="17"/>
  <c r="C23" i="17"/>
  <c r="C25" i="17"/>
  <c r="J24" i="17"/>
  <c r="J26" i="17"/>
  <c r="J28" i="17"/>
  <c r="C8" i="16"/>
  <c r="C10" i="16"/>
  <c r="C12" i="16"/>
  <c r="C14" i="16"/>
  <c r="C16" i="16"/>
  <c r="C18" i="16"/>
  <c r="C20" i="16"/>
  <c r="C22" i="16"/>
  <c r="C24" i="16"/>
  <c r="J22" i="16"/>
  <c r="J24" i="16"/>
  <c r="J26" i="16"/>
  <c r="J28" i="16"/>
  <c r="J25" i="16"/>
  <c r="C9" i="16"/>
  <c r="C11" i="16"/>
  <c r="C13" i="16"/>
  <c r="C15" i="16"/>
  <c r="C17" i="16"/>
  <c r="C19" i="16"/>
  <c r="C21" i="16"/>
  <c r="C23" i="16"/>
  <c r="C25" i="16"/>
  <c r="J23" i="16"/>
  <c r="J27" i="16"/>
  <c r="C8" i="15"/>
  <c r="C10" i="15"/>
  <c r="C12" i="15"/>
  <c r="C14" i="15"/>
  <c r="C16" i="15"/>
  <c r="C18" i="15"/>
  <c r="C20" i="15"/>
  <c r="C22" i="15"/>
  <c r="C24" i="15"/>
  <c r="J21" i="15"/>
  <c r="J23" i="15"/>
  <c r="J25" i="15"/>
  <c r="J27" i="15"/>
  <c r="C9" i="15"/>
  <c r="C11" i="15"/>
  <c r="C13" i="15"/>
  <c r="C15" i="15"/>
  <c r="C17" i="15"/>
  <c r="C19" i="15"/>
  <c r="C21" i="15"/>
  <c r="C23" i="15"/>
  <c r="C25" i="15"/>
  <c r="J22" i="15"/>
  <c r="J24" i="15"/>
  <c r="J26" i="15"/>
  <c r="C8" i="14"/>
  <c r="C10" i="14"/>
  <c r="C12" i="14"/>
  <c r="C14" i="14"/>
  <c r="C16" i="14"/>
  <c r="C18" i="14"/>
  <c r="C20" i="14"/>
  <c r="C22" i="14"/>
  <c r="C24" i="14"/>
  <c r="I20" i="14"/>
  <c r="I22" i="14"/>
  <c r="I24" i="14"/>
  <c r="I26" i="14"/>
  <c r="C9" i="14"/>
  <c r="C11" i="14"/>
  <c r="C13" i="14"/>
  <c r="C15" i="14"/>
  <c r="C17" i="14"/>
  <c r="C19" i="14"/>
  <c r="C21" i="14"/>
  <c r="C23" i="14"/>
  <c r="C25" i="14"/>
  <c r="I21" i="14"/>
  <c r="I23" i="14"/>
  <c r="I25" i="14"/>
  <c r="C8" i="13"/>
  <c r="C10" i="13"/>
  <c r="C12" i="13"/>
  <c r="C14" i="13"/>
  <c r="C16" i="13"/>
  <c r="C18" i="13"/>
  <c r="C20" i="13"/>
  <c r="C22" i="13"/>
  <c r="C24" i="13"/>
  <c r="I20" i="13"/>
  <c r="I22" i="13"/>
  <c r="I24" i="13"/>
  <c r="I26" i="13"/>
  <c r="C9" i="13"/>
  <c r="C11" i="13"/>
  <c r="C13" i="13"/>
  <c r="C15" i="13"/>
  <c r="C17" i="13"/>
  <c r="C19" i="13"/>
  <c r="C21" i="13"/>
  <c r="C23" i="13"/>
  <c r="C25" i="13"/>
  <c r="I21" i="13"/>
  <c r="I23" i="13"/>
  <c r="I25" i="13"/>
  <c r="C8" i="12"/>
  <c r="C10" i="12"/>
  <c r="C12" i="12"/>
  <c r="C14" i="12"/>
  <c r="C16" i="12"/>
  <c r="C18" i="12"/>
  <c r="C20" i="12"/>
  <c r="C22" i="12"/>
  <c r="C24" i="12"/>
  <c r="H21" i="12"/>
  <c r="H23" i="12"/>
  <c r="H25" i="12"/>
  <c r="H27" i="12"/>
  <c r="C9" i="12"/>
  <c r="C11" i="12"/>
  <c r="C13" i="12"/>
  <c r="C15" i="12"/>
  <c r="C17" i="12"/>
  <c r="C19" i="12"/>
  <c r="C21" i="12"/>
  <c r="C23" i="12"/>
  <c r="C25" i="12"/>
  <c r="H22" i="12"/>
  <c r="H24" i="12"/>
  <c r="H26" i="12"/>
  <c r="C8" i="11"/>
  <c r="C10" i="11"/>
  <c r="C12" i="11"/>
  <c r="C14" i="11"/>
  <c r="C16" i="11"/>
  <c r="C18" i="11"/>
  <c r="C20" i="11"/>
  <c r="C22" i="11"/>
  <c r="C24" i="11"/>
  <c r="I24" i="11"/>
  <c r="I26" i="11"/>
  <c r="I28" i="11"/>
  <c r="I30" i="11"/>
  <c r="C15" i="11"/>
  <c r="C19" i="11"/>
  <c r="C21" i="11"/>
  <c r="C25" i="11"/>
  <c r="I25" i="11"/>
  <c r="I29" i="11"/>
  <c r="C9" i="11"/>
  <c r="C11" i="11"/>
  <c r="C13" i="11"/>
  <c r="C17" i="11"/>
  <c r="C23" i="11"/>
  <c r="I27" i="11"/>
  <c r="C7" i="10"/>
  <c r="C9" i="10"/>
  <c r="C11" i="10"/>
  <c r="C13" i="10"/>
  <c r="C15" i="10"/>
  <c r="C17" i="10"/>
  <c r="C19" i="10"/>
  <c r="C21" i="10"/>
  <c r="C23" i="10"/>
  <c r="I20" i="10"/>
  <c r="I22" i="10"/>
  <c r="I24" i="10"/>
  <c r="I26" i="10"/>
  <c r="C8" i="10"/>
  <c r="C10" i="10"/>
  <c r="C12" i="10"/>
  <c r="C14" i="10"/>
  <c r="C16" i="10"/>
  <c r="C18" i="10"/>
  <c r="C20" i="10"/>
  <c r="C22" i="10"/>
  <c r="C24" i="10"/>
  <c r="I21" i="10"/>
  <c r="I23" i="10"/>
  <c r="I25" i="10"/>
  <c r="C8" i="7"/>
  <c r="C10" i="7"/>
  <c r="C12" i="7"/>
  <c r="C14" i="7"/>
  <c r="C16" i="7"/>
  <c r="C18" i="7"/>
  <c r="C20" i="7"/>
  <c r="C22" i="7"/>
  <c r="C24" i="7"/>
  <c r="I24" i="7"/>
  <c r="I26" i="7"/>
  <c r="I28" i="7"/>
  <c r="I30" i="7"/>
  <c r="C9" i="7"/>
  <c r="C11" i="7"/>
  <c r="C13" i="7"/>
  <c r="C15" i="7"/>
  <c r="C17" i="7"/>
  <c r="C19" i="7"/>
  <c r="C21" i="7"/>
  <c r="C23" i="7"/>
  <c r="C25" i="7"/>
  <c r="I25" i="7"/>
  <c r="I27" i="7"/>
  <c r="I29" i="7"/>
  <c r="C8" i="6"/>
  <c r="C10" i="6"/>
  <c r="C12" i="6"/>
  <c r="C14" i="6"/>
  <c r="C16" i="6"/>
  <c r="C18" i="6"/>
  <c r="C20" i="6"/>
  <c r="C22" i="6"/>
  <c r="C24" i="6"/>
  <c r="I20" i="6"/>
  <c r="I22" i="6"/>
  <c r="I24" i="6"/>
  <c r="I26" i="6"/>
  <c r="C9" i="6"/>
  <c r="C11" i="6"/>
  <c r="C13" i="6"/>
  <c r="C15" i="6"/>
  <c r="C17" i="6"/>
  <c r="C19" i="6"/>
  <c r="C21" i="6"/>
  <c r="C23" i="6"/>
  <c r="C25" i="6"/>
  <c r="I21" i="6"/>
  <c r="I23" i="6"/>
  <c r="I25" i="6"/>
  <c r="C7" i="5"/>
  <c r="C9" i="5"/>
  <c r="C11" i="5"/>
  <c r="C13" i="5"/>
  <c r="C15" i="5"/>
  <c r="C17" i="5"/>
  <c r="C19" i="5"/>
  <c r="C21" i="5"/>
  <c r="C23" i="5"/>
  <c r="J21" i="5"/>
  <c r="J23" i="5"/>
  <c r="J25" i="5"/>
  <c r="J27" i="5"/>
  <c r="C8" i="5"/>
  <c r="C10" i="5"/>
  <c r="C12" i="5"/>
  <c r="C14" i="5"/>
  <c r="C16" i="5"/>
  <c r="C18" i="5"/>
  <c r="C20" i="5"/>
  <c r="C22" i="5"/>
  <c r="C24" i="5"/>
  <c r="J22" i="5"/>
  <c r="J24" i="5"/>
  <c r="J26" i="5"/>
  <c r="C8" i="4"/>
  <c r="C10" i="4"/>
  <c r="C12" i="4"/>
  <c r="C14" i="4"/>
  <c r="C16" i="4"/>
  <c r="C18" i="4"/>
  <c r="C20" i="4"/>
  <c r="C22" i="4"/>
  <c r="C24" i="4"/>
  <c r="H21" i="4"/>
  <c r="H23" i="4"/>
  <c r="H25" i="4"/>
  <c r="H27" i="4"/>
  <c r="C9" i="4"/>
  <c r="C11" i="4"/>
  <c r="C13" i="4"/>
  <c r="C15" i="4"/>
  <c r="C17" i="4"/>
  <c r="C19" i="4"/>
  <c r="C21" i="4"/>
  <c r="C23" i="4"/>
  <c r="C25" i="4"/>
  <c r="H22" i="4"/>
  <c r="H24" i="4"/>
  <c r="H26" i="4"/>
  <c r="C10" i="3"/>
  <c r="C12" i="3"/>
  <c r="C14" i="3"/>
  <c r="C16" i="3"/>
  <c r="C18" i="3"/>
  <c r="C20" i="3"/>
  <c r="C22" i="3"/>
  <c r="C24" i="3"/>
  <c r="I21" i="3"/>
  <c r="I23" i="3"/>
  <c r="I25" i="3"/>
  <c r="I27" i="3"/>
  <c r="C9" i="3"/>
  <c r="C11" i="3"/>
  <c r="C13" i="3"/>
  <c r="C15" i="3"/>
  <c r="C17" i="3"/>
  <c r="C19" i="3"/>
  <c r="C21" i="3"/>
  <c r="C23" i="3"/>
  <c r="C25" i="3"/>
  <c r="I22" i="3"/>
  <c r="I24" i="3"/>
  <c r="I26" i="3"/>
  <c r="D9" i="51"/>
  <c r="E25" i="51"/>
  <c r="D23" i="51"/>
  <c r="D21" i="51"/>
  <c r="D19" i="51"/>
  <c r="D17" i="51"/>
  <c r="D13" i="51"/>
  <c r="D22" i="51"/>
  <c r="D16" i="51"/>
  <c r="D12" i="51"/>
  <c r="E9" i="51"/>
  <c r="D25" i="51"/>
  <c r="E23" i="51"/>
  <c r="E21" i="51"/>
  <c r="E19" i="51"/>
  <c r="E17" i="51"/>
  <c r="E15" i="51"/>
  <c r="E13" i="51"/>
  <c r="E11" i="51"/>
  <c r="E24" i="51"/>
  <c r="E22" i="51"/>
  <c r="E20" i="51"/>
  <c r="E18" i="51"/>
  <c r="E16" i="51"/>
  <c r="E14" i="51"/>
  <c r="E12" i="51"/>
  <c r="E10" i="51"/>
  <c r="E8" i="51"/>
  <c r="D15" i="51"/>
  <c r="D11" i="51"/>
  <c r="D24" i="51"/>
  <c r="D20" i="51"/>
  <c r="D18" i="51"/>
  <c r="D14" i="51"/>
  <c r="D10" i="51"/>
  <c r="D8" i="51"/>
  <c r="D25" i="50"/>
  <c r="D23" i="50"/>
  <c r="D21" i="50"/>
  <c r="D19" i="50"/>
  <c r="D17" i="50"/>
  <c r="D15" i="50"/>
  <c r="D13" i="50"/>
  <c r="D11" i="50"/>
  <c r="D9" i="50"/>
  <c r="D24" i="50"/>
  <c r="D22" i="50"/>
  <c r="D20" i="50"/>
  <c r="D18" i="50"/>
  <c r="D16" i="50"/>
  <c r="D14" i="50"/>
  <c r="D12" i="50"/>
  <c r="D10" i="50"/>
  <c r="D8" i="50"/>
  <c r="E25" i="50"/>
  <c r="E23" i="50"/>
  <c r="E21" i="50"/>
  <c r="E19" i="50"/>
  <c r="E17" i="50"/>
  <c r="E15" i="50"/>
  <c r="E13" i="50"/>
  <c r="E11" i="50"/>
  <c r="E9" i="50"/>
  <c r="E24" i="50"/>
  <c r="E22" i="50"/>
  <c r="E20" i="50"/>
  <c r="E18" i="50"/>
  <c r="E16" i="50"/>
  <c r="E14" i="50"/>
  <c r="E12" i="50"/>
  <c r="E10" i="50"/>
  <c r="E8" i="50"/>
  <c r="D25" i="49"/>
  <c r="D23" i="49"/>
  <c r="D21" i="49"/>
  <c r="D19" i="49"/>
  <c r="D17" i="49"/>
  <c r="D15" i="49"/>
  <c r="D13" i="49"/>
  <c r="D9" i="49"/>
  <c r="D22" i="49"/>
  <c r="D18" i="49"/>
  <c r="D14" i="49"/>
  <c r="D10" i="49"/>
  <c r="E25" i="49"/>
  <c r="E23" i="49"/>
  <c r="E21" i="49"/>
  <c r="E19" i="49"/>
  <c r="E17" i="49"/>
  <c r="E15" i="49"/>
  <c r="E13" i="49"/>
  <c r="E11" i="49"/>
  <c r="E9" i="49"/>
  <c r="E24" i="49"/>
  <c r="E22" i="49"/>
  <c r="E20" i="49"/>
  <c r="E18" i="49"/>
  <c r="E16" i="49"/>
  <c r="E14" i="49"/>
  <c r="E12" i="49"/>
  <c r="E10" i="49"/>
  <c r="E8" i="49"/>
  <c r="D11" i="49"/>
  <c r="D24" i="49"/>
  <c r="D20" i="49"/>
  <c r="D16" i="49"/>
  <c r="D12" i="49"/>
  <c r="D8" i="49"/>
  <c r="D25" i="46"/>
  <c r="D23" i="46"/>
  <c r="D21" i="46"/>
  <c r="D19" i="46"/>
  <c r="D15" i="46"/>
  <c r="D9" i="46"/>
  <c r="D18" i="46"/>
  <c r="D14" i="46"/>
  <c r="D8" i="46"/>
  <c r="E25" i="46"/>
  <c r="E23" i="46"/>
  <c r="E21" i="46"/>
  <c r="E19" i="46"/>
  <c r="E17" i="46"/>
  <c r="E15" i="46"/>
  <c r="E13" i="46"/>
  <c r="E11" i="46"/>
  <c r="E9" i="46"/>
  <c r="E24" i="46"/>
  <c r="E22" i="46"/>
  <c r="E20" i="46"/>
  <c r="E18" i="46"/>
  <c r="E16" i="46"/>
  <c r="E14" i="46"/>
  <c r="E12" i="46"/>
  <c r="E10" i="46"/>
  <c r="E8" i="46"/>
  <c r="D17" i="46"/>
  <c r="D13" i="46"/>
  <c r="D11" i="46"/>
  <c r="D24" i="46"/>
  <c r="D22" i="46"/>
  <c r="D20" i="46"/>
  <c r="D16" i="46"/>
  <c r="D12" i="46"/>
  <c r="D10" i="46"/>
  <c r="D25" i="45"/>
  <c r="D23" i="45"/>
  <c r="D21" i="45"/>
  <c r="D19" i="45"/>
  <c r="D17" i="45"/>
  <c r="D15" i="45"/>
  <c r="D13" i="45"/>
  <c r="D11" i="45"/>
  <c r="D9" i="45"/>
  <c r="D24" i="45"/>
  <c r="D22" i="45"/>
  <c r="D20" i="45"/>
  <c r="D18" i="45"/>
  <c r="D16" i="45"/>
  <c r="D14" i="45"/>
  <c r="D12" i="45"/>
  <c r="D10" i="45"/>
  <c r="D8" i="45"/>
  <c r="E25" i="45"/>
  <c r="E23" i="45"/>
  <c r="E21" i="45"/>
  <c r="E19" i="45"/>
  <c r="E17" i="45"/>
  <c r="E15" i="45"/>
  <c r="E13" i="45"/>
  <c r="E11" i="45"/>
  <c r="E9" i="45"/>
  <c r="E24" i="45"/>
  <c r="E22" i="45"/>
  <c r="E20" i="45"/>
  <c r="E18" i="45"/>
  <c r="E16" i="45"/>
  <c r="E14" i="45"/>
  <c r="E12" i="45"/>
  <c r="E10" i="45"/>
  <c r="E8" i="45"/>
  <c r="D25" i="44"/>
  <c r="D23" i="44"/>
  <c r="D21" i="44"/>
  <c r="D19" i="44"/>
  <c r="D17" i="44"/>
  <c r="D15" i="44"/>
  <c r="D13" i="44"/>
  <c r="D11" i="44"/>
  <c r="D9" i="44"/>
  <c r="D24" i="44"/>
  <c r="D22" i="44"/>
  <c r="D20" i="44"/>
  <c r="D18" i="44"/>
  <c r="D14" i="44"/>
  <c r="D10" i="44"/>
  <c r="E25" i="44"/>
  <c r="E23" i="44"/>
  <c r="E21" i="44"/>
  <c r="E19" i="44"/>
  <c r="E17" i="44"/>
  <c r="E15" i="44"/>
  <c r="E13" i="44"/>
  <c r="E11" i="44"/>
  <c r="E9" i="44"/>
  <c r="E24" i="44"/>
  <c r="E22" i="44"/>
  <c r="E20" i="44"/>
  <c r="E18" i="44"/>
  <c r="E16" i="44"/>
  <c r="E14" i="44"/>
  <c r="E12" i="44"/>
  <c r="E10" i="44"/>
  <c r="E8" i="44"/>
  <c r="D16" i="44"/>
  <c r="D12" i="44"/>
  <c r="D8" i="44"/>
  <c r="D9" i="43"/>
  <c r="D25" i="43"/>
  <c r="D23" i="43"/>
  <c r="D21" i="43"/>
  <c r="D19" i="43"/>
  <c r="D17" i="43"/>
  <c r="D15" i="43"/>
  <c r="D13" i="43"/>
  <c r="D11" i="43"/>
  <c r="D24" i="43"/>
  <c r="D22" i="43"/>
  <c r="D20" i="43"/>
  <c r="D18" i="43"/>
  <c r="D16" i="43"/>
  <c r="D14" i="43"/>
  <c r="D12" i="43"/>
  <c r="D10" i="43"/>
  <c r="D8" i="43"/>
  <c r="E9" i="43"/>
  <c r="E25" i="43"/>
  <c r="E23" i="43"/>
  <c r="E21" i="43"/>
  <c r="E19" i="43"/>
  <c r="E17" i="43"/>
  <c r="E15" i="43"/>
  <c r="E13" i="43"/>
  <c r="E11" i="43"/>
  <c r="E24" i="43"/>
  <c r="E22" i="43"/>
  <c r="E20" i="43"/>
  <c r="E18" i="43"/>
  <c r="E16" i="43"/>
  <c r="E14" i="43"/>
  <c r="E12" i="43"/>
  <c r="E10" i="43"/>
  <c r="E8" i="43"/>
  <c r="D25" i="42"/>
  <c r="D23" i="42"/>
  <c r="D21" i="42"/>
  <c r="D19" i="42"/>
  <c r="D17" i="42"/>
  <c r="D15" i="42"/>
  <c r="D13" i="42"/>
  <c r="D11" i="42"/>
  <c r="D9" i="42"/>
  <c r="D24" i="42"/>
  <c r="D22" i="42"/>
  <c r="D20" i="42"/>
  <c r="D18" i="42"/>
  <c r="D16" i="42"/>
  <c r="D14" i="42"/>
  <c r="D12" i="42"/>
  <c r="D10" i="42"/>
  <c r="D8" i="42"/>
  <c r="E25" i="42"/>
  <c r="E23" i="42"/>
  <c r="E21" i="42"/>
  <c r="E19" i="42"/>
  <c r="E17" i="42"/>
  <c r="E15" i="42"/>
  <c r="E13" i="42"/>
  <c r="E11" i="42"/>
  <c r="E9" i="42"/>
  <c r="E24" i="42"/>
  <c r="E22" i="42"/>
  <c r="E20" i="42"/>
  <c r="E18" i="42"/>
  <c r="E16" i="42"/>
  <c r="E14" i="42"/>
  <c r="E12" i="42"/>
  <c r="E10" i="42"/>
  <c r="E8" i="42"/>
  <c r="D24" i="41"/>
  <c r="D22" i="41"/>
  <c r="D20" i="41"/>
  <c r="D18" i="41"/>
  <c r="D16" i="41"/>
  <c r="D14" i="41"/>
  <c r="D12" i="41"/>
  <c r="D10" i="41"/>
  <c r="D8" i="41"/>
  <c r="E25" i="41"/>
  <c r="E23" i="41"/>
  <c r="E21" i="41"/>
  <c r="E19" i="41"/>
  <c r="E17" i="41"/>
  <c r="E15" i="41"/>
  <c r="E13" i="41"/>
  <c r="E11" i="41"/>
  <c r="E9" i="41"/>
  <c r="E7" i="41"/>
  <c r="E24" i="41"/>
  <c r="E22" i="41"/>
  <c r="E20" i="41"/>
  <c r="E18" i="41"/>
  <c r="E16" i="41"/>
  <c r="E14" i="41"/>
  <c r="E12" i="41"/>
  <c r="E10" i="41"/>
  <c r="E8" i="41"/>
  <c r="D25" i="41"/>
  <c r="D23" i="41"/>
  <c r="D21" i="41"/>
  <c r="D19" i="41"/>
  <c r="D17" i="41"/>
  <c r="D15" i="41"/>
  <c r="D13" i="41"/>
  <c r="D11" i="41"/>
  <c r="D9" i="41"/>
  <c r="D7" i="41"/>
  <c r="D24" i="40"/>
  <c r="D22" i="40"/>
  <c r="D20" i="40"/>
  <c r="D18" i="40"/>
  <c r="D16" i="40"/>
  <c r="D14" i="40"/>
  <c r="D12" i="40"/>
  <c r="D10" i="40"/>
  <c r="D8" i="40"/>
  <c r="D23" i="40"/>
  <c r="D21" i="40"/>
  <c r="D19" i="40"/>
  <c r="D17" i="40"/>
  <c r="D15" i="40"/>
  <c r="D13" i="40"/>
  <c r="D11" i="40"/>
  <c r="D9" i="40"/>
  <c r="D7" i="40"/>
  <c r="E24" i="40"/>
  <c r="E22" i="40"/>
  <c r="E20" i="40"/>
  <c r="E18" i="40"/>
  <c r="E16" i="40"/>
  <c r="E14" i="40"/>
  <c r="E12" i="40"/>
  <c r="E10" i="40"/>
  <c r="E8" i="40"/>
  <c r="E23" i="40"/>
  <c r="E21" i="40"/>
  <c r="E19" i="40"/>
  <c r="E17" i="40"/>
  <c r="E15" i="40"/>
  <c r="E13" i="40"/>
  <c r="E11" i="40"/>
  <c r="E9" i="40"/>
  <c r="E7" i="40"/>
  <c r="E17" i="39"/>
  <c r="E25" i="39"/>
  <c r="E23" i="39"/>
  <c r="E21" i="39"/>
  <c r="E19" i="39"/>
  <c r="E15" i="39"/>
  <c r="E13" i="39"/>
  <c r="E11" i="39"/>
  <c r="E9" i="39"/>
  <c r="E24" i="39"/>
  <c r="E22" i="39"/>
  <c r="E20" i="39"/>
  <c r="E18" i="39"/>
  <c r="E16" i="39"/>
  <c r="E14" i="39"/>
  <c r="E12" i="39"/>
  <c r="E10" i="39"/>
  <c r="E8" i="39"/>
  <c r="D17" i="39"/>
  <c r="D25" i="39"/>
  <c r="D23" i="39"/>
  <c r="D21" i="39"/>
  <c r="D19" i="39"/>
  <c r="D15" i="39"/>
  <c r="D13" i="39"/>
  <c r="D11" i="39"/>
  <c r="D9" i="39"/>
  <c r="D24" i="39"/>
  <c r="D22" i="39"/>
  <c r="D20" i="39"/>
  <c r="D18" i="39"/>
  <c r="D16" i="39"/>
  <c r="D14" i="39"/>
  <c r="D12" i="39"/>
  <c r="D10" i="39"/>
  <c r="D8" i="39"/>
  <c r="D25" i="38"/>
  <c r="E23" i="38"/>
  <c r="D21" i="38"/>
  <c r="D19" i="38"/>
  <c r="D17" i="38"/>
  <c r="D15" i="38"/>
  <c r="D13" i="38"/>
  <c r="D11" i="38"/>
  <c r="D9" i="38"/>
  <c r="D24" i="38"/>
  <c r="D22" i="38"/>
  <c r="D20" i="38"/>
  <c r="D18" i="38"/>
  <c r="D16" i="38"/>
  <c r="D14" i="38"/>
  <c r="D12" i="38"/>
  <c r="D10" i="38"/>
  <c r="D8" i="38"/>
  <c r="E25" i="38"/>
  <c r="D23" i="38"/>
  <c r="E21" i="38"/>
  <c r="E19" i="38"/>
  <c r="E17" i="38"/>
  <c r="E15" i="38"/>
  <c r="E13" i="38"/>
  <c r="E11" i="38"/>
  <c r="E9" i="38"/>
  <c r="E24" i="38"/>
  <c r="E22" i="38"/>
  <c r="E20" i="38"/>
  <c r="E18" i="38"/>
  <c r="E16" i="38"/>
  <c r="E14" i="38"/>
  <c r="E12" i="38"/>
  <c r="E10" i="38"/>
  <c r="E8" i="38"/>
  <c r="D25" i="36"/>
  <c r="D23" i="36"/>
  <c r="D21" i="36"/>
  <c r="D19" i="36"/>
  <c r="D17" i="36"/>
  <c r="D15" i="36"/>
  <c r="D13" i="36"/>
  <c r="D11" i="36"/>
  <c r="D9" i="36"/>
  <c r="D24" i="36"/>
  <c r="D22" i="36"/>
  <c r="D20" i="36"/>
  <c r="D18" i="36"/>
  <c r="D16" i="36"/>
  <c r="D14" i="36"/>
  <c r="D12" i="36"/>
  <c r="D10" i="36"/>
  <c r="D8" i="36"/>
  <c r="E21" i="36"/>
  <c r="E19" i="36"/>
  <c r="E15" i="36"/>
  <c r="E13" i="36"/>
  <c r="E11" i="36"/>
  <c r="E24" i="36"/>
  <c r="E20" i="36"/>
  <c r="E16" i="36"/>
  <c r="E12" i="36"/>
  <c r="E8" i="36"/>
  <c r="E25" i="36"/>
  <c r="E23" i="36"/>
  <c r="E17" i="36"/>
  <c r="E9" i="36"/>
  <c r="E22" i="36"/>
  <c r="E18" i="36"/>
  <c r="E14" i="36"/>
  <c r="E10" i="36"/>
  <c r="D25" i="35"/>
  <c r="D23" i="35"/>
  <c r="D21" i="35"/>
  <c r="D19" i="35"/>
  <c r="D17" i="35"/>
  <c r="D15" i="35"/>
  <c r="D13" i="35"/>
  <c r="D11" i="35"/>
  <c r="D9" i="35"/>
  <c r="D24" i="35"/>
  <c r="D22" i="35"/>
  <c r="D20" i="35"/>
  <c r="D18" i="35"/>
  <c r="D16" i="35"/>
  <c r="D14" i="35"/>
  <c r="D12" i="35"/>
  <c r="D10" i="35"/>
  <c r="D8" i="35"/>
  <c r="E25" i="35"/>
  <c r="E23" i="35"/>
  <c r="E21" i="35"/>
  <c r="E19" i="35"/>
  <c r="E17" i="35"/>
  <c r="E15" i="35"/>
  <c r="E13" i="35"/>
  <c r="E11" i="35"/>
  <c r="E9" i="35"/>
  <c r="E24" i="35"/>
  <c r="E22" i="35"/>
  <c r="E20" i="35"/>
  <c r="E18" i="35"/>
  <c r="E16" i="35"/>
  <c r="E14" i="35"/>
  <c r="E12" i="35"/>
  <c r="E10" i="35"/>
  <c r="E8" i="35"/>
  <c r="E25" i="34"/>
  <c r="D23" i="34"/>
  <c r="D21" i="34"/>
  <c r="D19" i="34"/>
  <c r="D17" i="34"/>
  <c r="D15" i="34"/>
  <c r="D11" i="34"/>
  <c r="D24" i="34"/>
  <c r="D20" i="34"/>
  <c r="D16" i="34"/>
  <c r="D12" i="34"/>
  <c r="D8" i="34"/>
  <c r="D25" i="34"/>
  <c r="E23" i="34"/>
  <c r="E21" i="34"/>
  <c r="E19" i="34"/>
  <c r="E17" i="34"/>
  <c r="E15" i="34"/>
  <c r="E13" i="34"/>
  <c r="E11" i="34"/>
  <c r="E9" i="34"/>
  <c r="E24" i="34"/>
  <c r="E22" i="34"/>
  <c r="E20" i="34"/>
  <c r="E18" i="34"/>
  <c r="E16" i="34"/>
  <c r="E14" i="34"/>
  <c r="E12" i="34"/>
  <c r="E10" i="34"/>
  <c r="E8" i="34"/>
  <c r="D13" i="34"/>
  <c r="D9" i="34"/>
  <c r="D22" i="34"/>
  <c r="D18" i="34"/>
  <c r="D14" i="34"/>
  <c r="D10" i="34"/>
  <c r="E25" i="33"/>
  <c r="E23" i="33"/>
  <c r="E21" i="33"/>
  <c r="E19" i="33"/>
  <c r="E17" i="33"/>
  <c r="E15" i="33"/>
  <c r="E13" i="33"/>
  <c r="E11" i="33"/>
  <c r="E9" i="33"/>
  <c r="E24" i="33"/>
  <c r="E22" i="33"/>
  <c r="E20" i="33"/>
  <c r="E18" i="33"/>
  <c r="E16" i="33"/>
  <c r="E14" i="33"/>
  <c r="E12" i="33"/>
  <c r="E10" i="33"/>
  <c r="E8" i="33"/>
  <c r="D25" i="33"/>
  <c r="D23" i="33"/>
  <c r="D21" i="33"/>
  <c r="D19" i="33"/>
  <c r="D17" i="33"/>
  <c r="D15" i="33"/>
  <c r="D13" i="33"/>
  <c r="D11" i="33"/>
  <c r="D9" i="33"/>
  <c r="D24" i="33"/>
  <c r="D22" i="33"/>
  <c r="D20" i="33"/>
  <c r="D18" i="33"/>
  <c r="D16" i="33"/>
  <c r="D14" i="33"/>
  <c r="D12" i="33"/>
  <c r="D10" i="33"/>
  <c r="D8" i="33"/>
  <c r="D25" i="32"/>
  <c r="E23" i="32"/>
  <c r="D21" i="32"/>
  <c r="D19" i="32"/>
  <c r="D17" i="32"/>
  <c r="D15" i="32"/>
  <c r="D13" i="32"/>
  <c r="D11" i="32"/>
  <c r="D9" i="32"/>
  <c r="D24" i="32"/>
  <c r="D22" i="32"/>
  <c r="D20" i="32"/>
  <c r="D18" i="32"/>
  <c r="D16" i="32"/>
  <c r="D14" i="32"/>
  <c r="D12" i="32"/>
  <c r="D10" i="32"/>
  <c r="D8" i="32"/>
  <c r="E25" i="32"/>
  <c r="D23" i="32"/>
  <c r="E21" i="32"/>
  <c r="E19" i="32"/>
  <c r="E17" i="32"/>
  <c r="E15" i="32"/>
  <c r="E13" i="32"/>
  <c r="E11" i="32"/>
  <c r="E9" i="32"/>
  <c r="E24" i="32"/>
  <c r="E22" i="32"/>
  <c r="E20" i="32"/>
  <c r="E18" i="32"/>
  <c r="E16" i="32"/>
  <c r="E14" i="32"/>
  <c r="E12" i="32"/>
  <c r="E10" i="32"/>
  <c r="E8" i="32"/>
  <c r="D25" i="31"/>
  <c r="D23" i="31"/>
  <c r="E21" i="31"/>
  <c r="D19" i="31"/>
  <c r="D17" i="31"/>
  <c r="D13" i="31"/>
  <c r="D22" i="31"/>
  <c r="D16" i="31"/>
  <c r="D12" i="31"/>
  <c r="E25" i="31"/>
  <c r="E23" i="31"/>
  <c r="D21" i="31"/>
  <c r="E19" i="31"/>
  <c r="E17" i="31"/>
  <c r="D15" i="31"/>
  <c r="E13" i="31"/>
  <c r="D11" i="31"/>
  <c r="E9" i="31"/>
  <c r="E24" i="31"/>
  <c r="E22" i="31"/>
  <c r="E20" i="31"/>
  <c r="E18" i="31"/>
  <c r="E16" i="31"/>
  <c r="E14" i="31"/>
  <c r="E12" i="31"/>
  <c r="E10" i="31"/>
  <c r="E8" i="31"/>
  <c r="E15" i="31"/>
  <c r="E11" i="31"/>
  <c r="D9" i="31"/>
  <c r="D24" i="31"/>
  <c r="D20" i="31"/>
  <c r="D18" i="31"/>
  <c r="D14" i="31"/>
  <c r="D10" i="31"/>
  <c r="D8" i="31"/>
  <c r="D25" i="29"/>
  <c r="D23" i="29"/>
  <c r="D21" i="29"/>
  <c r="D19" i="29"/>
  <c r="D17" i="29"/>
  <c r="D15" i="29"/>
  <c r="D13" i="29"/>
  <c r="D11" i="29"/>
  <c r="D9" i="29"/>
  <c r="D24" i="29"/>
  <c r="D22" i="29"/>
  <c r="D20" i="29"/>
  <c r="D18" i="29"/>
  <c r="D16" i="29"/>
  <c r="D14" i="29"/>
  <c r="D12" i="29"/>
  <c r="D10" i="29"/>
  <c r="D8" i="29"/>
  <c r="E25" i="29"/>
  <c r="E23" i="29"/>
  <c r="E21" i="29"/>
  <c r="E19" i="29"/>
  <c r="E17" i="29"/>
  <c r="E15" i="29"/>
  <c r="E13" i="29"/>
  <c r="E11" i="29"/>
  <c r="E9" i="29"/>
  <c r="E24" i="29"/>
  <c r="E22" i="29"/>
  <c r="E20" i="29"/>
  <c r="E18" i="29"/>
  <c r="E16" i="29"/>
  <c r="E14" i="29"/>
  <c r="E12" i="29"/>
  <c r="E10" i="29"/>
  <c r="E8" i="29"/>
  <c r="D25" i="28"/>
  <c r="D23" i="28"/>
  <c r="D21" i="28"/>
  <c r="E19" i="28"/>
  <c r="D17" i="28"/>
  <c r="D15" i="28"/>
  <c r="E13" i="28"/>
  <c r="D11" i="28"/>
  <c r="D9" i="28"/>
  <c r="D24" i="28"/>
  <c r="D22" i="28"/>
  <c r="D20" i="28"/>
  <c r="D18" i="28"/>
  <c r="D16" i="28"/>
  <c r="D14" i="28"/>
  <c r="D12" i="28"/>
  <c r="D10" i="28"/>
  <c r="D8" i="28"/>
  <c r="E25" i="28"/>
  <c r="E23" i="28"/>
  <c r="E21" i="28"/>
  <c r="D19" i="28"/>
  <c r="E17" i="28"/>
  <c r="E15" i="28"/>
  <c r="D13" i="28"/>
  <c r="E11" i="28"/>
  <c r="E9" i="28"/>
  <c r="E24" i="28"/>
  <c r="E22" i="28"/>
  <c r="E20" i="28"/>
  <c r="E18" i="28"/>
  <c r="E16" i="28"/>
  <c r="E14" i="28"/>
  <c r="E12" i="28"/>
  <c r="E10" i="28"/>
  <c r="E8" i="28"/>
  <c r="D25" i="27"/>
  <c r="D23" i="27"/>
  <c r="D21" i="27"/>
  <c r="D19" i="27"/>
  <c r="D17" i="27"/>
  <c r="D15" i="27"/>
  <c r="D13" i="27"/>
  <c r="D9" i="27"/>
  <c r="E22" i="27"/>
  <c r="E18" i="27"/>
  <c r="D16" i="27"/>
  <c r="D12" i="27"/>
  <c r="D8" i="27"/>
  <c r="E25" i="27"/>
  <c r="E23" i="27"/>
  <c r="E21" i="27"/>
  <c r="E19" i="27"/>
  <c r="E17" i="27"/>
  <c r="E15" i="27"/>
  <c r="E13" i="27"/>
  <c r="E11" i="27"/>
  <c r="E9" i="27"/>
  <c r="E24" i="27"/>
  <c r="D22" i="27"/>
  <c r="E20" i="27"/>
  <c r="D18" i="27"/>
  <c r="E16" i="27"/>
  <c r="D14" i="27"/>
  <c r="E12" i="27"/>
  <c r="D10" i="27"/>
  <c r="E8" i="27"/>
  <c r="D11" i="27"/>
  <c r="D24" i="27"/>
  <c r="D20" i="27"/>
  <c r="E14" i="27"/>
  <c r="E10" i="27"/>
  <c r="D25" i="26"/>
  <c r="D23" i="26"/>
  <c r="D21" i="26"/>
  <c r="D19" i="26"/>
  <c r="D17" i="26"/>
  <c r="D13" i="26"/>
  <c r="D24" i="26"/>
  <c r="D18" i="26"/>
  <c r="D14" i="26"/>
  <c r="D10" i="26"/>
  <c r="E25" i="26"/>
  <c r="E23" i="26"/>
  <c r="E21" i="26"/>
  <c r="E19" i="26"/>
  <c r="E17" i="26"/>
  <c r="E15" i="26"/>
  <c r="E13" i="26"/>
  <c r="E11" i="26"/>
  <c r="E9" i="26"/>
  <c r="E24" i="26"/>
  <c r="E22" i="26"/>
  <c r="E20" i="26"/>
  <c r="E18" i="26"/>
  <c r="E16" i="26"/>
  <c r="E14" i="26"/>
  <c r="E12" i="26"/>
  <c r="E10" i="26"/>
  <c r="E8" i="26"/>
  <c r="D15" i="26"/>
  <c r="D11" i="26"/>
  <c r="D9" i="26"/>
  <c r="D22" i="26"/>
  <c r="D20" i="26"/>
  <c r="D16" i="26"/>
  <c r="D12" i="26"/>
  <c r="D8" i="26"/>
  <c r="D25" i="24"/>
  <c r="D23" i="24"/>
  <c r="D21" i="24"/>
  <c r="D19" i="24"/>
  <c r="D17" i="24"/>
  <c r="D15" i="24"/>
  <c r="D13" i="24"/>
  <c r="D11" i="24"/>
  <c r="D9" i="24"/>
  <c r="D24" i="24"/>
  <c r="D22" i="24"/>
  <c r="D20" i="24"/>
  <c r="D18" i="24"/>
  <c r="D16" i="24"/>
  <c r="D14" i="24"/>
  <c r="D12" i="24"/>
  <c r="D10" i="24"/>
  <c r="D8" i="24"/>
  <c r="E25" i="24"/>
  <c r="E23" i="24"/>
  <c r="E21" i="24"/>
  <c r="E19" i="24"/>
  <c r="E17" i="24"/>
  <c r="E15" i="24"/>
  <c r="E13" i="24"/>
  <c r="E11" i="24"/>
  <c r="E9" i="24"/>
  <c r="E24" i="24"/>
  <c r="E22" i="24"/>
  <c r="E20" i="24"/>
  <c r="E18" i="24"/>
  <c r="E16" i="24"/>
  <c r="E14" i="24"/>
  <c r="E12" i="24"/>
  <c r="E10" i="24"/>
  <c r="E8" i="24"/>
  <c r="D23" i="23"/>
  <c r="D21" i="23"/>
  <c r="D19" i="23"/>
  <c r="D17" i="23"/>
  <c r="D15" i="23"/>
  <c r="D11" i="23"/>
  <c r="D22" i="23"/>
  <c r="D16" i="23"/>
  <c r="D10" i="23"/>
  <c r="D6" i="23"/>
  <c r="E23" i="23"/>
  <c r="E21" i="23"/>
  <c r="E19" i="23"/>
  <c r="E17" i="23"/>
  <c r="E15" i="23"/>
  <c r="E13" i="23"/>
  <c r="E11" i="23"/>
  <c r="E9" i="23"/>
  <c r="E7" i="23"/>
  <c r="E22" i="23"/>
  <c r="E20" i="23"/>
  <c r="E18" i="23"/>
  <c r="E16" i="23"/>
  <c r="E14" i="23"/>
  <c r="E12" i="23"/>
  <c r="E10" i="23"/>
  <c r="E8" i="23"/>
  <c r="E6" i="23"/>
  <c r="D13" i="23"/>
  <c r="D9" i="23"/>
  <c r="D7" i="23"/>
  <c r="D20" i="23"/>
  <c r="D18" i="23"/>
  <c r="D14" i="23"/>
  <c r="D12" i="23"/>
  <c r="D8" i="23"/>
  <c r="D25" i="22"/>
  <c r="D23" i="22"/>
  <c r="D21" i="22"/>
  <c r="D19" i="22"/>
  <c r="D17" i="22"/>
  <c r="D15" i="22"/>
  <c r="D13" i="22"/>
  <c r="D11" i="22"/>
  <c r="D9" i="22"/>
  <c r="D24" i="22"/>
  <c r="D22" i="22"/>
  <c r="D20" i="22"/>
  <c r="D18" i="22"/>
  <c r="D16" i="22"/>
  <c r="D14" i="22"/>
  <c r="D12" i="22"/>
  <c r="D10" i="22"/>
  <c r="D8" i="22"/>
  <c r="E25" i="22"/>
  <c r="E23" i="22"/>
  <c r="E21" i="22"/>
  <c r="E19" i="22"/>
  <c r="E17" i="22"/>
  <c r="E15" i="22"/>
  <c r="E13" i="22"/>
  <c r="E11" i="22"/>
  <c r="E9" i="22"/>
  <c r="E24" i="22"/>
  <c r="E22" i="22"/>
  <c r="E20" i="22"/>
  <c r="E18" i="22"/>
  <c r="E16" i="22"/>
  <c r="E14" i="22"/>
  <c r="E12" i="22"/>
  <c r="E10" i="22"/>
  <c r="E8" i="22"/>
  <c r="E25" i="21"/>
  <c r="D23" i="21"/>
  <c r="D21" i="21"/>
  <c r="E19" i="21"/>
  <c r="D17" i="21"/>
  <c r="D15" i="21"/>
  <c r="D13" i="21"/>
  <c r="D11" i="21"/>
  <c r="D9" i="21"/>
  <c r="D24" i="21"/>
  <c r="D22" i="21"/>
  <c r="D20" i="21"/>
  <c r="D16" i="21"/>
  <c r="D12" i="21"/>
  <c r="D8" i="21"/>
  <c r="D25" i="21"/>
  <c r="E23" i="21"/>
  <c r="E21" i="21"/>
  <c r="D19" i="21"/>
  <c r="E17" i="21"/>
  <c r="E15" i="21"/>
  <c r="E13" i="21"/>
  <c r="E11" i="21"/>
  <c r="E9" i="21"/>
  <c r="E24" i="21"/>
  <c r="E22" i="21"/>
  <c r="E20" i="21"/>
  <c r="E18" i="21"/>
  <c r="E16" i="21"/>
  <c r="E14" i="21"/>
  <c r="E12" i="21"/>
  <c r="E10" i="21"/>
  <c r="E8" i="21"/>
  <c r="D18" i="21"/>
  <c r="D14" i="21"/>
  <c r="D10" i="21"/>
  <c r="D25" i="20"/>
  <c r="D23" i="20"/>
  <c r="D21" i="20"/>
  <c r="D19" i="20"/>
  <c r="D17" i="20"/>
  <c r="D15" i="20"/>
  <c r="D13" i="20"/>
  <c r="D11" i="20"/>
  <c r="D9" i="20"/>
  <c r="D24" i="20"/>
  <c r="D22" i="20"/>
  <c r="D20" i="20"/>
  <c r="D18" i="20"/>
  <c r="D16" i="20"/>
  <c r="D14" i="20"/>
  <c r="D12" i="20"/>
  <c r="D10" i="20"/>
  <c r="D8" i="20"/>
  <c r="E23" i="20"/>
  <c r="E21" i="20"/>
  <c r="E19" i="20"/>
  <c r="E17" i="20"/>
  <c r="E15" i="20"/>
  <c r="E13" i="20"/>
  <c r="E11" i="20"/>
  <c r="E9" i="20"/>
  <c r="E24" i="20"/>
  <c r="E22" i="20"/>
  <c r="E20" i="20"/>
  <c r="E18" i="20"/>
  <c r="E16" i="20"/>
  <c r="E14" i="20"/>
  <c r="E12" i="20"/>
  <c r="E10" i="20"/>
  <c r="E8" i="20"/>
  <c r="E25" i="20"/>
  <c r="D25" i="19"/>
  <c r="D23" i="19"/>
  <c r="D21" i="19"/>
  <c r="D19" i="19"/>
  <c r="D17" i="19"/>
  <c r="D15" i="19"/>
  <c r="D13" i="19"/>
  <c r="D11" i="19"/>
  <c r="D9" i="19"/>
  <c r="D24" i="19"/>
  <c r="D22" i="19"/>
  <c r="D20" i="19"/>
  <c r="D18" i="19"/>
  <c r="D16" i="19"/>
  <c r="D14" i="19"/>
  <c r="D12" i="19"/>
  <c r="D10" i="19"/>
  <c r="D8" i="19"/>
  <c r="E25" i="19"/>
  <c r="E23" i="19"/>
  <c r="E21" i="19"/>
  <c r="E19" i="19"/>
  <c r="E17" i="19"/>
  <c r="E15" i="19"/>
  <c r="E13" i="19"/>
  <c r="E11" i="19"/>
  <c r="E9" i="19"/>
  <c r="E24" i="19"/>
  <c r="E22" i="19"/>
  <c r="E20" i="19"/>
  <c r="E18" i="19"/>
  <c r="E16" i="19"/>
  <c r="E14" i="19"/>
  <c r="E12" i="19"/>
  <c r="E10" i="19"/>
  <c r="E8" i="19"/>
  <c r="D25" i="18"/>
  <c r="D23" i="18"/>
  <c r="D21" i="18"/>
  <c r="D19" i="18"/>
  <c r="D17" i="18"/>
  <c r="D15" i="18"/>
  <c r="D13" i="18"/>
  <c r="D11" i="18"/>
  <c r="D9" i="18"/>
  <c r="D24" i="18"/>
  <c r="D22" i="18"/>
  <c r="D20" i="18"/>
  <c r="D18" i="18"/>
  <c r="D16" i="18"/>
  <c r="D14" i="18"/>
  <c r="D12" i="18"/>
  <c r="D10" i="18"/>
  <c r="D8" i="18"/>
  <c r="E25" i="18"/>
  <c r="E23" i="18"/>
  <c r="E21" i="18"/>
  <c r="E19" i="18"/>
  <c r="E17" i="18"/>
  <c r="E15" i="18"/>
  <c r="E13" i="18"/>
  <c r="E11" i="18"/>
  <c r="E9" i="18"/>
  <c r="E24" i="18"/>
  <c r="E22" i="18"/>
  <c r="E20" i="18"/>
  <c r="E18" i="18"/>
  <c r="E16" i="18"/>
  <c r="E14" i="18"/>
  <c r="E12" i="18"/>
  <c r="E10" i="18"/>
  <c r="E8" i="18"/>
  <c r="D25" i="17"/>
  <c r="D17" i="17"/>
  <c r="D24" i="17"/>
  <c r="D14" i="17"/>
  <c r="E25" i="17"/>
  <c r="E23" i="17"/>
  <c r="E21" i="17"/>
  <c r="E19" i="17"/>
  <c r="E17" i="17"/>
  <c r="E15" i="17"/>
  <c r="E13" i="17"/>
  <c r="E11" i="17"/>
  <c r="E9" i="17"/>
  <c r="E24" i="17"/>
  <c r="E22" i="17"/>
  <c r="E20" i="17"/>
  <c r="E18" i="17"/>
  <c r="E16" i="17"/>
  <c r="E14" i="17"/>
  <c r="E12" i="17"/>
  <c r="E10" i="17"/>
  <c r="E8" i="17"/>
  <c r="D23" i="17"/>
  <c r="D21" i="17"/>
  <c r="D19" i="17"/>
  <c r="D15" i="17"/>
  <c r="D13" i="17"/>
  <c r="D11" i="17"/>
  <c r="D9" i="17"/>
  <c r="D22" i="17"/>
  <c r="D20" i="17"/>
  <c r="D18" i="17"/>
  <c r="D16" i="17"/>
  <c r="D12" i="17"/>
  <c r="D10" i="17"/>
  <c r="D8" i="17"/>
  <c r="E25" i="16"/>
  <c r="D23" i="16"/>
  <c r="D21" i="16"/>
  <c r="E19" i="16"/>
  <c r="D17" i="16"/>
  <c r="D15" i="16"/>
  <c r="D13" i="16"/>
  <c r="D11" i="16"/>
  <c r="D9" i="16"/>
  <c r="D24" i="16"/>
  <c r="D22" i="16"/>
  <c r="D20" i="16"/>
  <c r="D18" i="16"/>
  <c r="D14" i="16"/>
  <c r="D8" i="16"/>
  <c r="D25" i="16"/>
  <c r="E23" i="16"/>
  <c r="E21" i="16"/>
  <c r="D19" i="16"/>
  <c r="E17" i="16"/>
  <c r="E15" i="16"/>
  <c r="E13" i="16"/>
  <c r="E11" i="16"/>
  <c r="E9" i="16"/>
  <c r="E24" i="16"/>
  <c r="E22" i="16"/>
  <c r="E20" i="16"/>
  <c r="E18" i="16"/>
  <c r="E16" i="16"/>
  <c r="E14" i="16"/>
  <c r="E12" i="16"/>
  <c r="E10" i="16"/>
  <c r="E8" i="16"/>
  <c r="D16" i="16"/>
  <c r="D12" i="16"/>
  <c r="D10" i="16"/>
  <c r="D25" i="15"/>
  <c r="D23" i="15"/>
  <c r="D21" i="15"/>
  <c r="D19" i="15"/>
  <c r="D17" i="15"/>
  <c r="D15" i="15"/>
  <c r="D13" i="15"/>
  <c r="D11" i="15"/>
  <c r="D9" i="15"/>
  <c r="D24" i="15"/>
  <c r="D22" i="15"/>
  <c r="D20" i="15"/>
  <c r="D18" i="15"/>
  <c r="D16" i="15"/>
  <c r="D14" i="15"/>
  <c r="D12" i="15"/>
  <c r="D10" i="15"/>
  <c r="D8" i="15"/>
  <c r="E25" i="15"/>
  <c r="E23" i="15"/>
  <c r="E21" i="15"/>
  <c r="E19" i="15"/>
  <c r="E17" i="15"/>
  <c r="E15" i="15"/>
  <c r="E13" i="15"/>
  <c r="E11" i="15"/>
  <c r="E9" i="15"/>
  <c r="E24" i="15"/>
  <c r="E22" i="15"/>
  <c r="E20" i="15"/>
  <c r="E18" i="15"/>
  <c r="E16" i="15"/>
  <c r="E14" i="15"/>
  <c r="E12" i="15"/>
  <c r="E10" i="15"/>
  <c r="E8" i="15"/>
  <c r="D25" i="14"/>
  <c r="D23" i="14"/>
  <c r="D21" i="14"/>
  <c r="D19" i="14"/>
  <c r="D17" i="14"/>
  <c r="D15" i="14"/>
  <c r="D13" i="14"/>
  <c r="D11" i="14"/>
  <c r="D9" i="14"/>
  <c r="D24" i="14"/>
  <c r="D22" i="14"/>
  <c r="D20" i="14"/>
  <c r="D18" i="14"/>
  <c r="D16" i="14"/>
  <c r="D14" i="14"/>
  <c r="D12" i="14"/>
  <c r="D10" i="14"/>
  <c r="D8" i="14"/>
  <c r="E23" i="14"/>
  <c r="E21" i="14"/>
  <c r="E19" i="14"/>
  <c r="E17" i="14"/>
  <c r="E15" i="14"/>
  <c r="E13" i="14"/>
  <c r="E9" i="14"/>
  <c r="E24" i="14"/>
  <c r="E22" i="14"/>
  <c r="E20" i="14"/>
  <c r="E18" i="14"/>
  <c r="E14" i="14"/>
  <c r="E12" i="14"/>
  <c r="E10" i="14"/>
  <c r="E25" i="14"/>
  <c r="E11" i="14"/>
  <c r="E16" i="14"/>
  <c r="E8" i="14"/>
  <c r="D18" i="13"/>
  <c r="E25" i="13"/>
  <c r="E23" i="13"/>
  <c r="E21" i="13"/>
  <c r="E19" i="13"/>
  <c r="E17" i="13"/>
  <c r="E15" i="13"/>
  <c r="E13" i="13"/>
  <c r="E11" i="13"/>
  <c r="E9" i="13"/>
  <c r="E24" i="13"/>
  <c r="E22" i="13"/>
  <c r="E20" i="13"/>
  <c r="E18" i="13"/>
  <c r="E16" i="13"/>
  <c r="E14" i="13"/>
  <c r="E12" i="13"/>
  <c r="E10" i="13"/>
  <c r="E8" i="13"/>
  <c r="D25" i="13"/>
  <c r="D23" i="13"/>
  <c r="D21" i="13"/>
  <c r="D19" i="13"/>
  <c r="D17" i="13"/>
  <c r="D15" i="13"/>
  <c r="D13" i="13"/>
  <c r="D11" i="13"/>
  <c r="D9" i="13"/>
  <c r="D24" i="13"/>
  <c r="D22" i="13"/>
  <c r="D20" i="13"/>
  <c r="D16" i="13"/>
  <c r="D14" i="13"/>
  <c r="D12" i="13"/>
  <c r="D10" i="13"/>
  <c r="D8" i="13"/>
  <c r="D25" i="12"/>
  <c r="D23" i="12"/>
  <c r="D21" i="12"/>
  <c r="D19" i="12"/>
  <c r="D17" i="12"/>
  <c r="D15" i="12"/>
  <c r="D13" i="12"/>
  <c r="D11" i="12"/>
  <c r="D9" i="12"/>
  <c r="D24" i="12"/>
  <c r="D22" i="12"/>
  <c r="D20" i="12"/>
  <c r="D18" i="12"/>
  <c r="D16" i="12"/>
  <c r="D14" i="12"/>
  <c r="D12" i="12"/>
  <c r="D10" i="12"/>
  <c r="D8" i="12"/>
  <c r="E25" i="12"/>
  <c r="E23" i="12"/>
  <c r="E21" i="12"/>
  <c r="E19" i="12"/>
  <c r="E17" i="12"/>
  <c r="E15" i="12"/>
  <c r="E13" i="12"/>
  <c r="E11" i="12"/>
  <c r="E9" i="12"/>
  <c r="E24" i="12"/>
  <c r="E22" i="12"/>
  <c r="E20" i="12"/>
  <c r="E18" i="12"/>
  <c r="E16" i="12"/>
  <c r="E14" i="12"/>
  <c r="E12" i="12"/>
  <c r="E10" i="12"/>
  <c r="E8" i="12"/>
  <c r="D23" i="11"/>
  <c r="D17" i="11"/>
  <c r="D13" i="11"/>
  <c r="D11" i="11"/>
  <c r="E9" i="11"/>
  <c r="D25" i="11"/>
  <c r="D21" i="11"/>
  <c r="D19" i="11"/>
  <c r="D15" i="11"/>
  <c r="D24" i="11"/>
  <c r="D22" i="11"/>
  <c r="D20" i="11"/>
  <c r="D18" i="11"/>
  <c r="D14" i="11"/>
  <c r="D10" i="11"/>
  <c r="E23" i="11"/>
  <c r="E17" i="11"/>
  <c r="E13" i="11"/>
  <c r="E11" i="11"/>
  <c r="D9" i="11"/>
  <c r="E25" i="11"/>
  <c r="E21" i="11"/>
  <c r="E19" i="11"/>
  <c r="E15" i="11"/>
  <c r="E24" i="11"/>
  <c r="E22" i="11"/>
  <c r="E20" i="11"/>
  <c r="E18" i="11"/>
  <c r="E16" i="11"/>
  <c r="E14" i="11"/>
  <c r="E12" i="11"/>
  <c r="E10" i="11"/>
  <c r="E8" i="11"/>
  <c r="D16" i="11"/>
  <c r="D12" i="11"/>
  <c r="D8" i="11"/>
  <c r="D24" i="10"/>
  <c r="D22" i="10"/>
  <c r="D20" i="10"/>
  <c r="D18" i="10"/>
  <c r="D16" i="10"/>
  <c r="D14" i="10"/>
  <c r="D12" i="10"/>
  <c r="D10" i="10"/>
  <c r="D8" i="10"/>
  <c r="D23" i="10"/>
  <c r="D21" i="10"/>
  <c r="D19" i="10"/>
  <c r="D17" i="10"/>
  <c r="D15" i="10"/>
  <c r="D13" i="10"/>
  <c r="D11" i="10"/>
  <c r="D9" i="10"/>
  <c r="D7" i="10"/>
  <c r="E24" i="10"/>
  <c r="E22" i="10"/>
  <c r="E20" i="10"/>
  <c r="E18" i="10"/>
  <c r="E16" i="10"/>
  <c r="E14" i="10"/>
  <c r="E12" i="10"/>
  <c r="E10" i="10"/>
  <c r="E8" i="10"/>
  <c r="E23" i="10"/>
  <c r="E21" i="10"/>
  <c r="E19" i="10"/>
  <c r="E17" i="10"/>
  <c r="E15" i="10"/>
  <c r="E13" i="10"/>
  <c r="E11" i="10"/>
  <c r="E9" i="10"/>
  <c r="E7" i="10"/>
  <c r="D25" i="7"/>
  <c r="D23" i="7"/>
  <c r="D21" i="7"/>
  <c r="D19" i="7"/>
  <c r="D17" i="7"/>
  <c r="D15" i="7"/>
  <c r="D13" i="7"/>
  <c r="D11" i="7"/>
  <c r="D9" i="7"/>
  <c r="D24" i="7"/>
  <c r="D22" i="7"/>
  <c r="D20" i="7"/>
  <c r="D18" i="7"/>
  <c r="D16" i="7"/>
  <c r="D14" i="7"/>
  <c r="D12" i="7"/>
  <c r="D10" i="7"/>
  <c r="D8" i="7"/>
  <c r="E25" i="7"/>
  <c r="E23" i="7"/>
  <c r="E21" i="7"/>
  <c r="E19" i="7"/>
  <c r="E17" i="7"/>
  <c r="E15" i="7"/>
  <c r="E13" i="7"/>
  <c r="E11" i="7"/>
  <c r="E9" i="7"/>
  <c r="E24" i="7"/>
  <c r="E22" i="7"/>
  <c r="E20" i="7"/>
  <c r="E18" i="7"/>
  <c r="E16" i="7"/>
  <c r="E14" i="7"/>
  <c r="E12" i="7"/>
  <c r="E10" i="7"/>
  <c r="E8" i="7"/>
  <c r="D25" i="6"/>
  <c r="D23" i="6"/>
  <c r="D21" i="6"/>
  <c r="D19" i="6"/>
  <c r="D17" i="6"/>
  <c r="D15" i="6"/>
  <c r="D13" i="6"/>
  <c r="D11" i="6"/>
  <c r="D9" i="6"/>
  <c r="D24" i="6"/>
  <c r="D22" i="6"/>
  <c r="D20" i="6"/>
  <c r="D18" i="6"/>
  <c r="D16" i="6"/>
  <c r="D14" i="6"/>
  <c r="D12" i="6"/>
  <c r="D10" i="6"/>
  <c r="D8" i="6"/>
  <c r="E25" i="6"/>
  <c r="E23" i="6"/>
  <c r="E21" i="6"/>
  <c r="E19" i="6"/>
  <c r="E17" i="6"/>
  <c r="E15" i="6"/>
  <c r="E13" i="6"/>
  <c r="E11" i="6"/>
  <c r="E9" i="6"/>
  <c r="E24" i="6"/>
  <c r="E22" i="6"/>
  <c r="E20" i="6"/>
  <c r="E18" i="6"/>
  <c r="E16" i="6"/>
  <c r="E14" i="6"/>
  <c r="E12" i="6"/>
  <c r="E10" i="6"/>
  <c r="E8" i="6"/>
  <c r="D24" i="5"/>
  <c r="D22" i="5"/>
  <c r="D20" i="5"/>
  <c r="D18" i="5"/>
  <c r="D16" i="5"/>
  <c r="D14" i="5"/>
  <c r="D12" i="5"/>
  <c r="D10" i="5"/>
  <c r="D8" i="5"/>
  <c r="D23" i="5"/>
  <c r="D21" i="5"/>
  <c r="D19" i="5"/>
  <c r="D17" i="5"/>
  <c r="D15" i="5"/>
  <c r="D13" i="5"/>
  <c r="D11" i="5"/>
  <c r="D9" i="5"/>
  <c r="D7" i="5"/>
  <c r="E22" i="5"/>
  <c r="E20" i="5"/>
  <c r="E18" i="5"/>
  <c r="E16" i="5"/>
  <c r="E14" i="5"/>
  <c r="E12" i="5"/>
  <c r="E10" i="5"/>
  <c r="E8" i="5"/>
  <c r="E23" i="5"/>
  <c r="E21" i="5"/>
  <c r="E19" i="5"/>
  <c r="E17" i="5"/>
  <c r="E15" i="5"/>
  <c r="E13" i="5"/>
  <c r="E11" i="5"/>
  <c r="E9" i="5"/>
  <c r="E7" i="5"/>
  <c r="E24" i="5"/>
  <c r="D25" i="4"/>
  <c r="D23" i="4"/>
  <c r="D21" i="4"/>
  <c r="D19" i="4"/>
  <c r="D17" i="4"/>
  <c r="D15" i="4"/>
  <c r="D13" i="4"/>
  <c r="D11" i="4"/>
  <c r="D9" i="4"/>
  <c r="D24" i="4"/>
  <c r="D22" i="4"/>
  <c r="D20" i="4"/>
  <c r="D18" i="4"/>
  <c r="D16" i="4"/>
  <c r="D14" i="4"/>
  <c r="D12" i="4"/>
  <c r="D10" i="4"/>
  <c r="D8" i="4"/>
  <c r="E25" i="4"/>
  <c r="E23" i="4"/>
  <c r="E21" i="4"/>
  <c r="E19" i="4"/>
  <c r="E17" i="4"/>
  <c r="E15" i="4"/>
  <c r="E13" i="4"/>
  <c r="E11" i="4"/>
  <c r="E9" i="4"/>
  <c r="E24" i="4"/>
  <c r="E22" i="4"/>
  <c r="E20" i="4"/>
  <c r="E18" i="4"/>
  <c r="E16" i="4"/>
  <c r="E14" i="4"/>
  <c r="E12" i="4"/>
  <c r="E10" i="4"/>
  <c r="E8" i="4"/>
  <c r="D25" i="3"/>
  <c r="D23" i="3"/>
  <c r="D21" i="3"/>
  <c r="D19" i="3"/>
  <c r="D17" i="3"/>
  <c r="D15" i="3"/>
  <c r="D13" i="3"/>
  <c r="D11" i="3"/>
  <c r="D9" i="3"/>
  <c r="D24" i="3"/>
  <c r="D22" i="3"/>
  <c r="D20" i="3"/>
  <c r="D18" i="3"/>
  <c r="D16" i="3"/>
  <c r="D14" i="3"/>
  <c r="D12" i="3"/>
  <c r="D10" i="3"/>
  <c r="E25" i="3"/>
  <c r="E23" i="3"/>
  <c r="E21" i="3"/>
  <c r="E19" i="3"/>
  <c r="E17" i="3"/>
  <c r="E15" i="3"/>
  <c r="E13" i="3"/>
  <c r="E11" i="3"/>
  <c r="E9" i="3"/>
  <c r="E24" i="3"/>
  <c r="E22" i="3"/>
  <c r="E20" i="3"/>
  <c r="E18" i="3"/>
  <c r="E16" i="3"/>
  <c r="E14" i="3"/>
  <c r="E12" i="3"/>
  <c r="E10" i="3"/>
  <c r="C9" i="48"/>
  <c r="C13" i="48"/>
  <c r="C17" i="48"/>
  <c r="C21" i="48"/>
  <c r="I23" i="48"/>
  <c r="I27" i="48"/>
  <c r="C8" i="48"/>
  <c r="C12" i="48"/>
  <c r="C16" i="48"/>
  <c r="C20" i="48"/>
  <c r="C24" i="48"/>
  <c r="I26" i="48"/>
  <c r="C7" i="48"/>
  <c r="C11" i="48"/>
  <c r="C15" i="48"/>
  <c r="C19" i="48"/>
  <c r="C23" i="48"/>
  <c r="I25" i="48"/>
  <c r="I29" i="48"/>
  <c r="C10" i="48"/>
  <c r="C14" i="48"/>
  <c r="C18" i="48"/>
  <c r="C22" i="48"/>
  <c r="I24" i="48"/>
  <c r="I28" i="48"/>
  <c r="C8" i="3"/>
  <c r="D22" i="48" l="1"/>
  <c r="D18" i="48"/>
  <c r="D14" i="48"/>
  <c r="E10" i="48"/>
  <c r="E23" i="48"/>
  <c r="E19" i="48"/>
  <c r="E15" i="48"/>
  <c r="E11" i="48"/>
  <c r="E7" i="48"/>
  <c r="D24" i="48"/>
  <c r="D20" i="48"/>
  <c r="D16" i="48"/>
  <c r="D12" i="48"/>
  <c r="D8" i="48"/>
  <c r="D21" i="48"/>
  <c r="D17" i="48"/>
  <c r="D13" i="48"/>
  <c r="D9" i="48"/>
  <c r="E22" i="48"/>
  <c r="E18" i="48"/>
  <c r="E14" i="48"/>
  <c r="D10" i="48"/>
  <c r="D23" i="48"/>
  <c r="D19" i="48"/>
  <c r="D15" i="48"/>
  <c r="D11" i="48"/>
  <c r="D7" i="48"/>
  <c r="E24" i="48"/>
  <c r="E20" i="48"/>
  <c r="E16" i="48"/>
  <c r="E12" i="48"/>
  <c r="E8" i="48"/>
  <c r="E21" i="48"/>
  <c r="E17" i="48"/>
  <c r="E13" i="48"/>
  <c r="E9" i="48"/>
  <c r="E8" i="3"/>
  <c r="D8" i="3"/>
</calcChain>
</file>

<file path=xl/sharedStrings.xml><?xml version="1.0" encoding="utf-8"?>
<sst xmlns="http://schemas.openxmlformats.org/spreadsheetml/2006/main" count="651" uniqueCount="213">
  <si>
    <t>Date</t>
  </si>
  <si>
    <t>APHEN</t>
  </si>
  <si>
    <t>BHCPF</t>
  </si>
  <si>
    <t>CAREKOJO</t>
  </si>
  <si>
    <t>DACISSH OUTCOME 1</t>
  </si>
  <si>
    <t>DACISSH OUTCOME 2</t>
  </si>
  <si>
    <t>DACISSH OUTCOME 3</t>
  </si>
  <si>
    <t>DATAKOJ0</t>
  </si>
  <si>
    <t>DHI</t>
  </si>
  <si>
    <t>DHIS2 CONSULTANCY</t>
  </si>
  <si>
    <t>DHISTANCE</t>
  </si>
  <si>
    <t>DHIS2 TRAINING</t>
  </si>
  <si>
    <t>DIGITAL LIBRARY</t>
  </si>
  <si>
    <t>E4E AL</t>
  </si>
  <si>
    <t>e4e General</t>
  </si>
  <si>
    <t>e4e website</t>
  </si>
  <si>
    <t>easycare</t>
  </si>
  <si>
    <t>External dashboard</t>
  </si>
  <si>
    <t>FMOH-ISS</t>
  </si>
  <si>
    <t>Growth and exploration</t>
  </si>
  <si>
    <t>Healththink</t>
  </si>
  <si>
    <t>HPPDM</t>
  </si>
  <si>
    <t>Manual Data population</t>
  </si>
  <si>
    <t>MSDAT API</t>
  </si>
  <si>
    <t>MSDAT COVID 19 health tracker</t>
  </si>
  <si>
    <t>MSDAT Custom dashboard</t>
  </si>
  <si>
    <t>MSDAT dashboard</t>
  </si>
  <si>
    <t>MSDAT database</t>
  </si>
  <si>
    <t>MSDAT Mobile</t>
  </si>
  <si>
    <t>MSDAT DMI</t>
  </si>
  <si>
    <t>MSDAT NHFS</t>
  </si>
  <si>
    <t>MSDAT NHMIS</t>
  </si>
  <si>
    <t>MSDAT State profile Dashboard</t>
  </si>
  <si>
    <t>MSH-RSSH-HIS</t>
  </si>
  <si>
    <t>NMDR</t>
  </si>
  <si>
    <t>NPHCDA dashboard</t>
  </si>
  <si>
    <t>ONDO-GANCI</t>
  </si>
  <si>
    <t>OPENHISA</t>
  </si>
  <si>
    <t>WHO-MPD-4-QED</t>
  </si>
  <si>
    <t>Smartacare</t>
  </si>
  <si>
    <t>Project NewViz</t>
  </si>
  <si>
    <t>Innovation Hub</t>
  </si>
  <si>
    <t>SL-HMIS</t>
  </si>
  <si>
    <t>DACISSH OUTCOME 4</t>
  </si>
  <si>
    <t>Personality testing</t>
  </si>
  <si>
    <t>Project content</t>
  </si>
  <si>
    <t>Virtual Reality</t>
  </si>
  <si>
    <t>Forecast(APHEN)</t>
  </si>
  <si>
    <t>Lower Confidence Bound(APHEN)</t>
  </si>
  <si>
    <t>Upper Confidence Bound(APHEN)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</si>
  <si>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</si>
  <si>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</si>
  <si>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</si>
  <si>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</si>
  <si>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</si>
  <si>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</si>
  <si>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</si>
  <si>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</si>
  <si>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</si>
  <si>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Forecast(BHCPF)</t>
  </si>
  <si>
    <t>Lower Confidence Bound(BHCPF)</t>
  </si>
  <si>
    <t>Upper Confidence Bound(BHCPF)</t>
  </si>
  <si>
    <t>Forecast(CAREKOJO)</t>
  </si>
  <si>
    <t>Lower Confidence Bound(CAREKOJO)</t>
  </si>
  <si>
    <t>Upper Confidence Bound(CAREKOJO)</t>
  </si>
  <si>
    <t>Forecast(DACISSH OUTCOME 1)</t>
  </si>
  <si>
    <t>Lower Confidence Bound(DACISSH OUTCOME 1)</t>
  </si>
  <si>
    <t>Upper Confidence Bound(DACISSH OUTCOME 1)</t>
  </si>
  <si>
    <t>Forecast(DACISSH OUTCOME 2)</t>
  </si>
  <si>
    <t>Lower Confidence Bound(DACISSH OUTCOME 2)</t>
  </si>
  <si>
    <t>Upper Confidence Bound(DACISSH OUTCOME 2)</t>
  </si>
  <si>
    <t>Timeline</t>
  </si>
  <si>
    <t>Forecast</t>
  </si>
  <si>
    <t>Lower Confidence Bound</t>
  </si>
  <si>
    <t>Upper Confidence Bound</t>
  </si>
  <si>
    <t>Forecast(DACISSH OUTCOME 4)</t>
  </si>
  <si>
    <t>Lower Confidence Bound(DACISSH OUTCOME 4)</t>
  </si>
  <si>
    <t>Upper Confidence Bound(DACISSH OUTCOME 4)</t>
  </si>
  <si>
    <t>Forecast(DATAKOJ0)</t>
  </si>
  <si>
    <t>Lower Confidence Bound(DATAKOJ0)</t>
  </si>
  <si>
    <t>Upper Confidence Bound(DATAKOJ0)</t>
  </si>
  <si>
    <t>Forecast(DHI)</t>
  </si>
  <si>
    <t>Lower Confidence Bound(DHI)</t>
  </si>
  <si>
    <t>Upper Confidence Bound(DHI)</t>
  </si>
  <si>
    <t>Forecast(DHIS2 CONSULTANCY)</t>
  </si>
  <si>
    <t>Lower Confidence Bound(DHIS2 CONSULTANCY)</t>
  </si>
  <si>
    <t>Upper Confidence Bound(DHIS2 CONSULTANCY)</t>
  </si>
  <si>
    <t>Forecast(DHIS2 TRAINING)</t>
  </si>
  <si>
    <t>Lower Confidence Bound(DHIS2 TRAINING)</t>
  </si>
  <si>
    <t>Upper Confidence Bound(DHIS2 TRAINING)</t>
  </si>
  <si>
    <t>Forecast(DHISTANCE)</t>
  </si>
  <si>
    <t>Lower Confidence Bound(DHISTANCE)</t>
  </si>
  <si>
    <t>Upper Confidence Bound(DHISTANCE)</t>
  </si>
  <si>
    <t>Forecast(DIGITAL LIBRARY)</t>
  </si>
  <si>
    <t>Lower Confidence Bound(DIGITAL LIBRARY)</t>
  </si>
  <si>
    <t>Upper Confidence Bound(DIGITAL LIBRARY)</t>
  </si>
  <si>
    <t>Forecast(E4E AL)</t>
  </si>
  <si>
    <t>Lower Confidence Bound(E4E AL)</t>
  </si>
  <si>
    <t>Upper Confidence Bound(E4E AL)</t>
  </si>
  <si>
    <t>Forecast(e4e General)</t>
  </si>
  <si>
    <t>Lower Confidence Bound(e4e General)</t>
  </si>
  <si>
    <t>Upper Confidence Bound(e4e General)</t>
  </si>
  <si>
    <t>Forecast(e4e website)</t>
  </si>
  <si>
    <t>Lower Confidence Bound(e4e website)</t>
  </si>
  <si>
    <t>Upper Confidence Bound(e4e website)</t>
  </si>
  <si>
    <t>Forecast(External dashboard)</t>
  </si>
  <si>
    <t>Lower Confidence Bound(External dashboard)</t>
  </si>
  <si>
    <t>Upper Confidence Bound(External dashboard)</t>
  </si>
  <si>
    <t>Forecast(FMOH-ISS)</t>
  </si>
  <si>
    <t>Lower Confidence Bound(FMOH-ISS)</t>
  </si>
  <si>
    <t>Upper Confidence Bound(FMOH-ISS)</t>
  </si>
  <si>
    <t>Forecast(Growth and exploration)</t>
  </si>
  <si>
    <t>Lower Confidence Bound(Growth and exploration)</t>
  </si>
  <si>
    <t>Upper Confidence Bound(Growth and exploration)</t>
  </si>
  <si>
    <t>Forecast(Healththink)</t>
  </si>
  <si>
    <t>Lower Confidence Bound(Healththink)</t>
  </si>
  <si>
    <t>Upper Confidence Bound(Healththink)</t>
  </si>
  <si>
    <t>Forecast(HPPDM)</t>
  </si>
  <si>
    <t>Lower Confidence Bound(HPPDM)</t>
  </si>
  <si>
    <t>Upper Confidence Bound(HPPDM)</t>
  </si>
  <si>
    <t>Forecast(Manual Data population)</t>
  </si>
  <si>
    <t>Lower Confidence Bound(Manual Data population)</t>
  </si>
  <si>
    <t>Upper Confidence Bound(Manual Data population)</t>
  </si>
  <si>
    <t>Forecast(MSDAT API)</t>
  </si>
  <si>
    <t>Lower Confidence Bound(MSDAT API)</t>
  </si>
  <si>
    <t>Upper Confidence Bound(MSDAT API)</t>
  </si>
  <si>
    <t>Forecast(MSDAT COVID 19 health tracker)</t>
  </si>
  <si>
    <t>Lower Confidence Bound(MSDAT COVID 19 health tracker)</t>
  </si>
  <si>
    <t>Upper Confidence Bound(MSDAT COVID 19 health tracker)</t>
  </si>
  <si>
    <t>Forecast(MSDAT Custom dashboard)</t>
  </si>
  <si>
    <t>Lower Confidence Bound(MSDAT Custom dashboard)</t>
  </si>
  <si>
    <t>Upper Confidence Bound(MSDAT Custom dashboard)</t>
  </si>
  <si>
    <t>Forecast(MSDAT dashboard)</t>
  </si>
  <si>
    <t>Lower Confidence Bound(MSDAT dashboard)</t>
  </si>
  <si>
    <t>Upper Confidence Bound(MSDAT dashboard)</t>
  </si>
  <si>
    <t>Forecast(MSDAT database)</t>
  </si>
  <si>
    <t>Lower Confidence Bound(MSDAT database)</t>
  </si>
  <si>
    <t>Upper Confidence Bound(MSDAT database)</t>
  </si>
  <si>
    <t>Forecast(MSDAT Mobile)</t>
  </si>
  <si>
    <t>Lower Confidence Bound(MSDAT Mobile)</t>
  </si>
  <si>
    <t>Upper Confidence Bound(MSDAT Mobile)</t>
  </si>
  <si>
    <t>Forecast(MSDAT DMI)</t>
  </si>
  <si>
    <t>Lower Confidence Bound(MSDAT DMI)</t>
  </si>
  <si>
    <t>Upper Confidence Bound(MSDAT DMI)</t>
  </si>
  <si>
    <t>Forecast(MSDAT NHFS)</t>
  </si>
  <si>
    <t>Lower Confidence Bound(MSDAT NHFS)</t>
  </si>
  <si>
    <t>Upper Confidence Bound(MSDAT NHFS)</t>
  </si>
  <si>
    <t>Forecast(MSDAT NHMIS)</t>
  </si>
  <si>
    <t>Lower Confidence Bound(MSDAT NHMIS)</t>
  </si>
  <si>
    <t>Upper Confidence Bound(MSDAT NHMIS)</t>
  </si>
  <si>
    <t>Forecast(MSDAT State profile Dashboard)</t>
  </si>
  <si>
    <t>Lower Confidence Bound(MSDAT State profile Dashboard)</t>
  </si>
  <si>
    <t>Upper Confidence Bound(MSDAT State profile Dashboard)</t>
  </si>
  <si>
    <t>Forecast(NPHCDA dashboard)</t>
  </si>
  <si>
    <t>Lower Confidence Bound(NPHCDA dashboard)</t>
  </si>
  <si>
    <t>Upper Confidence Bound(NPHCDA dashboard)</t>
  </si>
  <si>
    <t>Forecast(ONDO-GANCI)</t>
  </si>
  <si>
    <t>Lower Confidence Bound(ONDO-GANCI)</t>
  </si>
  <si>
    <t>Upper Confidence Bound(ONDO-GANCI)</t>
  </si>
  <si>
    <t>Forecast(OPENHISA)</t>
  </si>
  <si>
    <t>Lower Confidence Bound(OPENHISA)</t>
  </si>
  <si>
    <t>Upper Confidence Bound(OPENHISA)</t>
  </si>
  <si>
    <t>Forecast(Personality testing)</t>
  </si>
  <si>
    <t>Lower Confidence Bound(Personality testing)</t>
  </si>
  <si>
    <t>Upper Confidence Bound(Personality testing)</t>
  </si>
  <si>
    <t>Forecast(Project content)</t>
  </si>
  <si>
    <t>Lower Confidence Bound(Project content)</t>
  </si>
  <si>
    <t>Upper Confidence Bound(Project content)</t>
  </si>
  <si>
    <t>Forecast(Project NewViz)</t>
  </si>
  <si>
    <t>Lower Confidence Bound(Project NewViz)</t>
  </si>
  <si>
    <t>Upper Confidence Bound(Project NewViz)</t>
  </si>
  <si>
    <t>Forecast(SL-HMIS)</t>
  </si>
  <si>
    <t>Lower Confidence Bound(SL-HMIS)</t>
  </si>
  <si>
    <t>Upper Confidence Bound(SL-HMIS)</t>
  </si>
  <si>
    <t>Forecast(Smartacare)</t>
  </si>
  <si>
    <t>Lower Confidence Bound(Smartacare)</t>
  </si>
  <si>
    <t>Upper Confidence Bound(Smartacare)</t>
  </si>
  <si>
    <t>Forecast(Virtual Reality)</t>
  </si>
  <si>
    <t>Lower Confidence Bound(Virtual Reality)</t>
  </si>
  <si>
    <t>Upper Confidence Bound(Virtual Reality)</t>
  </si>
  <si>
    <t>Forecast(WHO-MPD-4-QED)</t>
  </si>
  <si>
    <t>Lower Confidence Bound(WHO-MPD-4-QED)</t>
  </si>
  <si>
    <t>Upper Confidence Bound(WHO-MPD-4-QED)</t>
  </si>
  <si>
    <t>WHO-MPD-4-QED task completion rate</t>
  </si>
  <si>
    <t>Virtual Reality task completion rate</t>
  </si>
  <si>
    <t>Smartacare task completion rate</t>
  </si>
  <si>
    <t>SL-HMIS task completion rate</t>
  </si>
  <si>
    <t>Project NewViz tasks completion rate</t>
  </si>
  <si>
    <t>Project content task completion rate</t>
  </si>
  <si>
    <t>Personality testing task completion rate</t>
  </si>
  <si>
    <t>OPENHISA task completion rate</t>
  </si>
  <si>
    <t>ONDO-GANCI task completion rate</t>
  </si>
  <si>
    <t>NPHCDA dashboard task completion rate</t>
  </si>
  <si>
    <t>NMDR task completion rate</t>
  </si>
  <si>
    <t>MSDAT State profile Dashboard task completion rate</t>
  </si>
  <si>
    <t>MSDAT NHMIS task completion rate</t>
  </si>
  <si>
    <t>MSDAT DMI task completion rate</t>
  </si>
  <si>
    <t>MSDAT Mobile task completion rate</t>
  </si>
  <si>
    <t>MSDAT database task completion rate</t>
  </si>
  <si>
    <t>MSDAT dashboard task completion rate</t>
  </si>
  <si>
    <t>MSDAT Custom dashboard task completion rate</t>
  </si>
  <si>
    <t>MSDAT COVID 19 health tracker Task completion rate</t>
  </si>
  <si>
    <t>MSDAT API  Task completion rate</t>
  </si>
  <si>
    <t>HPPDM  Task completion rate</t>
  </si>
  <si>
    <t>Healththink  Task completion rate</t>
  </si>
  <si>
    <t>Growth and exploration  Task completion rate</t>
  </si>
  <si>
    <t>FMOH-ISS  Task completion rate</t>
  </si>
  <si>
    <t>External dashboard  Task completion rate</t>
  </si>
  <si>
    <t>e4e website task completion rate</t>
  </si>
  <si>
    <t>e4e General  task completion rate</t>
  </si>
  <si>
    <t>E4E AL  task completion rate</t>
  </si>
  <si>
    <t>DIGITAL LIBRARY  task completion rate</t>
  </si>
  <si>
    <t>DHISTANCE  task completion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</si>
</sst>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Helvetic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  <xf numFmtId="0" fontId="3" fillId="0" borderId="0" xfId="0" applyFon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216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9" formatCode="dd/mm/yyyy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APHEN</a:t>
            </a:r>
            <a:r>
              <a:rPr lang="en-ZA" baseline="0"/>
              <a:t> TASK COMPLETION RATE </a:t>
            </a:r>
            <a:r>
              <a:rPr lang="en-ZA" sz="1400" b="0" i="0" u="none" strike="noStrike" baseline="0">
                <a:effectLst/>
              </a:rPr>
              <a:t>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APHEN!$B$1</c:f>
              <c:strCache>
                <c:ptCount val="1"/>
                <c:pt idx="0">
                  <c:v>APHEN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APHEN!$B$2:$B$25</c:f>
              <c:numCache>
                <c:formatCode>0.00%</c:formatCode>
                <c:ptCount val="24"/>
                <c:pt idx="0">
                  <c:v>0.60909999999999997</c:v>
                </c:pt>
                <c:pt idx="1">
                  <c:v>0.60909999999999997</c:v>
                </c:pt>
                <c:pt idx="2">
                  <c:v>0.60360000000000003</c:v>
                </c:pt>
                <c:pt idx="3">
                  <c:v>0.61260000000000003</c:v>
                </c:pt>
                <c:pt idx="4">
                  <c:v>0.60909999999999997</c:v>
                </c:pt>
                <c:pt idx="5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3-4F17-A59E-2D421EE60097}"/>
            </c:ext>
          </c:extLst>
        </c:ser>
        <c:ser>
          <c:idx val="1"/>
          <c:order val="1"/>
          <c:tx>
            <c:strRef>
              <c:f>APHEN!$C$1</c:f>
              <c:strCache>
                <c:ptCount val="1"/>
                <c:pt idx="0">
                  <c:v>Forecast(APHEN)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APHEN!$A$2:$A$25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APHEN!$C$2:$C$25</c:f>
              <c:numCache>
                <c:formatCode>General</c:formatCode>
                <c:ptCount val="24"/>
                <c:pt idx="5" formatCode="0.00%">
                  <c:v>0.66359999999999997</c:v>
                </c:pt>
                <c:pt idx="6" formatCode="0.00%">
                  <c:v>0.65294064437883392</c:v>
                </c:pt>
                <c:pt idx="7" formatCode="0.00%">
                  <c:v>0.66215429320910757</c:v>
                </c:pt>
                <c:pt idx="8" formatCode="0.00%">
                  <c:v>0.6713679420393811</c:v>
                </c:pt>
                <c:pt idx="9" formatCode="0.00%">
                  <c:v>0.68058159086965464</c:v>
                </c:pt>
                <c:pt idx="10" formatCode="0.00%">
                  <c:v>0.68979523969992829</c:v>
                </c:pt>
                <c:pt idx="11" formatCode="0.00%">
                  <c:v>0.69900888853020182</c:v>
                </c:pt>
                <c:pt idx="12" formatCode="0.00%">
                  <c:v>0.70822253736047536</c:v>
                </c:pt>
                <c:pt idx="13" formatCode="0.00%">
                  <c:v>0.71743618619074889</c:v>
                </c:pt>
                <c:pt idx="14" formatCode="0.00%">
                  <c:v>0.72664983502102254</c:v>
                </c:pt>
                <c:pt idx="15" formatCode="0.00%">
                  <c:v>0.73586348385129607</c:v>
                </c:pt>
                <c:pt idx="16" formatCode="0.00%">
                  <c:v>0.74507713268156961</c:v>
                </c:pt>
                <c:pt idx="17" formatCode="0.00%">
                  <c:v>0.75429078151184314</c:v>
                </c:pt>
                <c:pt idx="18" formatCode="0.00%">
                  <c:v>0.76350443034211679</c:v>
                </c:pt>
                <c:pt idx="19" formatCode="0.00%">
                  <c:v>0.77271807917239033</c:v>
                </c:pt>
                <c:pt idx="20" formatCode="0.00%">
                  <c:v>0.78193172800266386</c:v>
                </c:pt>
                <c:pt idx="21" formatCode="0.00%">
                  <c:v>0.79114537683293751</c:v>
                </c:pt>
                <c:pt idx="22" formatCode="0.00%">
                  <c:v>0.80035902566321104</c:v>
                </c:pt>
                <c:pt idx="23" formatCode="0.00%">
                  <c:v>0.80957267449348458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3-4F17-A59E-2D421EE60097}"/>
            </c:ext>
          </c:extLst>
        </c:ser>
        <c:ser>
          <c:idx val="2"/>
          <c:order val="2"/>
          <c:tx>
            <c:strRef>
              <c:f>APHEN!$D$1</c:f>
              <c:strCache>
                <c:ptCount val="1"/>
                <c:pt idx="0">
                  <c:v>Lower Confidence Bound(APHEN)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APHEN!$A$2:$A$25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APHEN!$D$2:$D$25</c:f>
              <c:numCache>
                <c:formatCode>General</c:formatCode>
                <c:ptCount val="24"/>
                <c:pt idx="5" formatCode="0.00%">
                  <c:v>0.66359999999999997</c:v>
                </c:pt>
                <c:pt idx="6" formatCode="0.00%">
                  <c:v>0.6157515441986029</c:v>
                </c:pt>
                <c:pt idx="7" formatCode="0.00%">
                  <c:v>0.62381160951203185</c:v>
                </c:pt>
                <c:pt idx="8" formatCode="0.00%">
                  <c:v>0.63189656915159886</c:v>
                </c:pt>
                <c:pt idx="9" formatCode="0.00%">
                  <c:v>0.64000431161228355</c:v>
                </c:pt>
                <c:pt idx="10" formatCode="0.00%">
                  <c:v>0.64813298937658015</c:v>
                </c:pt>
                <c:pt idx="11" formatCode="0.00%">
                  <c:v>0.65628097524241513</c:v>
                </c:pt>
                <c:pt idx="12" formatCode="0.00%">
                  <c:v>0.66444682750033812</c:v>
                </c:pt>
                <c:pt idx="13" formatCode="0.00%">
                  <c:v>0.67262926186476368</c:v>
                </c:pt>
                <c:pt idx="14" formatCode="0.00%">
                  <c:v>0.68082712862589678</c:v>
                </c:pt>
                <c:pt idx="15" formatCode="0.00%">
                  <c:v>0.68903939388389501</c:v>
                </c:pt>
                <c:pt idx="16" formatCode="0.00%">
                  <c:v>0.69726512400888341</c:v>
                </c:pt>
                <c:pt idx="17" formatCode="0.00%">
                  <c:v>0.70550347267483615</c:v>
                </c:pt>
                <c:pt idx="18" formatCode="0.00%">
                  <c:v>0.71375366996546485</c:v>
                </c:pt>
                <c:pt idx="19" formatCode="0.00%">
                  <c:v>0.7220150131618619</c:v>
                </c:pt>
                <c:pt idx="20" formatCode="0.00%">
                  <c:v>0.73028685890558209</c:v>
                </c:pt>
                <c:pt idx="21" formatCode="0.00%">
                  <c:v>0.73856861649461381</c:v>
                </c:pt>
                <c:pt idx="22" formatCode="0.00%">
                  <c:v>0.74685974211863637</c:v>
                </c:pt>
                <c:pt idx="23" formatCode="0.00%">
                  <c:v>0.75515973387784752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3-4F17-A59E-2D421EE60097}"/>
            </c:ext>
          </c:extLst>
        </c:ser>
        <c:ser>
          <c:idx val="3"/>
          <c:order val="3"/>
          <c:tx>
            <c:strRef>
              <c:f>APHEN!$E$1</c:f>
              <c:strCache>
                <c:ptCount val="1"/>
                <c:pt idx="0">
                  <c:v>Upper Confidence Bound(APHEN)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APHEN!$A$2:$A$25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APHEN!$E$2:$E$25</c:f>
              <c:numCache>
                <c:formatCode>General</c:formatCode>
                <c:ptCount val="24"/>
                <c:pt idx="5" formatCode="0.00%">
                  <c:v>0.66359999999999997</c:v>
                </c:pt>
                <c:pt idx="6" formatCode="0.00%">
                  <c:v>0.69012974455906495</c:v>
                </c:pt>
                <c:pt idx="7" formatCode="0.00%">
                  <c:v>0.70049697690618329</c:v>
                </c:pt>
                <c:pt idx="8" formatCode="0.00%">
                  <c:v>0.71083931492716335</c:v>
                </c:pt>
                <c:pt idx="9" formatCode="0.00%">
                  <c:v>0.72115887012702573</c:v>
                </c:pt>
                <c:pt idx="10" formatCode="0.00%">
                  <c:v>0.73145749002327642</c:v>
                </c:pt>
                <c:pt idx="11" formatCode="0.00%">
                  <c:v>0.74173680181798851</c:v>
                </c:pt>
                <c:pt idx="12" formatCode="0.00%">
                  <c:v>0.75199824722061259</c:v>
                </c:pt>
                <c:pt idx="13" formatCode="0.00%">
                  <c:v>0.7622431105167341</c:v>
                </c:pt>
                <c:pt idx="14" formatCode="0.00%">
                  <c:v>0.7724725414161483</c:v>
                </c:pt>
                <c:pt idx="15" formatCode="0.00%">
                  <c:v>0.78268757381869714</c:v>
                </c:pt>
                <c:pt idx="16" formatCode="0.00%">
                  <c:v>0.79288914135425581</c:v>
                </c:pt>
                <c:pt idx="17" formatCode="0.00%">
                  <c:v>0.80307809034885014</c:v>
                </c:pt>
                <c:pt idx="18" formatCode="0.00%">
                  <c:v>0.81325519071876873</c:v>
                </c:pt>
                <c:pt idx="19" formatCode="0.00%">
                  <c:v>0.82342114518291876</c:v>
                </c:pt>
                <c:pt idx="20" formatCode="0.00%">
                  <c:v>0.83357659709974563</c:v>
                </c:pt>
                <c:pt idx="21" formatCode="0.00%">
                  <c:v>0.84372213717126121</c:v>
                </c:pt>
                <c:pt idx="22" formatCode="0.00%">
                  <c:v>0.85385830920778572</c:v>
                </c:pt>
                <c:pt idx="23" formatCode="0.00%">
                  <c:v>0.86398561510912164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3-4F17-A59E-2D421EE6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920336"/>
        <c:axId val="992803456"/>
      </c:lineChart>
      <c:catAx>
        <c:axId val="82692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2803456"/>
        <c:crosses val="autoZero"/>
        <c:auto val="1"/>
        <c:lblAlgn val="ctr"/>
        <c:lblOffset val="100"/>
        <c:noMultiLvlLbl val="0"/>
      </c:catAx>
      <c:valAx>
        <c:axId val="9928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Tasks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269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DHIS2 CONSULTANCY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'DHIS2 CONSULTANCY'!$B$1</c:f>
              <c:strCache>
                <c:ptCount val="1"/>
                <c:pt idx="0">
                  <c:v>DHIS2 CONSULTANCY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'DHIS2 CONSULTANCY'!$B$2:$B$25</c:f>
              <c:numCache>
                <c:formatCode>0.00%</c:formatCode>
                <c:ptCount val="24"/>
                <c:pt idx="0">
                  <c:v>0.33329999999999999</c:v>
                </c:pt>
                <c:pt idx="1">
                  <c:v>0.41670000000000001</c:v>
                </c:pt>
                <c:pt idx="2">
                  <c:v>0.5625</c:v>
                </c:pt>
                <c:pt idx="3">
                  <c:v>0.5625</c:v>
                </c:pt>
                <c:pt idx="4">
                  <c:v>0.5625</c:v>
                </c:pt>
                <c:pt idx="5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F-420D-96D1-541E30C2346F}"/>
            </c:ext>
          </c:extLst>
        </c:ser>
        <c:ser>
          <c:idx val="1"/>
          <c:order val="1"/>
          <c:tx>
            <c:strRef>
              <c:f>'DHIS2 CONSULTANCY'!$C$1</c:f>
              <c:strCache>
                <c:ptCount val="1"/>
                <c:pt idx="0">
                  <c:v>Forecast(DHIS2 CONSULTANCY)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'DHIS2 CONSULTANCY'!$A$2:$A$25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'DHIS2 CONSULTANCY'!$C$2:$C$25</c:f>
              <c:numCache>
                <c:formatCode>General</c:formatCode>
                <c:ptCount val="24"/>
                <c:pt idx="5" formatCode="0.00%">
                  <c:v>0.5625</c:v>
                </c:pt>
                <c:pt idx="6" formatCode="0.00%">
                  <c:v>0.60641967808571962</c:v>
                </c:pt>
                <c:pt idx="7" formatCode="0.00%">
                  <c:v>0.6459564756788464</c:v>
                </c:pt>
                <c:pt idx="8" formatCode="0.00%">
                  <c:v>0.68549327327197318</c:v>
                </c:pt>
                <c:pt idx="9" formatCode="0.00%">
                  <c:v>0.72503007086510007</c:v>
                </c:pt>
                <c:pt idx="10" formatCode="0.00%">
                  <c:v>0.76456686845822674</c:v>
                </c:pt>
                <c:pt idx="11" formatCode="0.00%">
                  <c:v>0.80410366605135364</c:v>
                </c:pt>
                <c:pt idx="12" formatCode="0.00%">
                  <c:v>0.84364046364448042</c:v>
                </c:pt>
                <c:pt idx="13" formatCode="0.00%">
                  <c:v>0.8831772612376072</c:v>
                </c:pt>
                <c:pt idx="14" formatCode="0.00%">
                  <c:v>0.92271405883073399</c:v>
                </c:pt>
                <c:pt idx="15" formatCode="0.00%">
                  <c:v>0.96225085642386077</c:v>
                </c:pt>
                <c:pt idx="16" formatCode="0.00%">
                  <c:v>1.0017876540169877</c:v>
                </c:pt>
                <c:pt idx="17" formatCode="0.00%">
                  <c:v>1.0413244516101143</c:v>
                </c:pt>
                <c:pt idx="18" formatCode="0.00%">
                  <c:v>1.0808612492032412</c:v>
                </c:pt>
                <c:pt idx="19" formatCode="0.00%">
                  <c:v>1.1203980467963679</c:v>
                </c:pt>
                <c:pt idx="20" formatCode="0.00%">
                  <c:v>1.1599348443894948</c:v>
                </c:pt>
                <c:pt idx="21" formatCode="0.00%">
                  <c:v>1.1994716419826217</c:v>
                </c:pt>
                <c:pt idx="22" formatCode="0.00%">
                  <c:v>1.2390084395757484</c:v>
                </c:pt>
                <c:pt idx="23" formatCode="0.00%">
                  <c:v>1.278545237168875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F-420D-96D1-541E30C2346F}"/>
            </c:ext>
          </c:extLst>
        </c:ser>
        <c:ser>
          <c:idx val="2"/>
          <c:order val="2"/>
          <c:tx>
            <c:strRef>
              <c:f>'DHIS2 CONSULTANCY'!$D$1</c:f>
              <c:strCache>
                <c:ptCount val="1"/>
                <c:pt idx="0">
                  <c:v>Lower Confidence Bound(DHIS2 CONSULTANCY)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'DHIS2 CONSULTANCY'!$A$2:$A$25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'DHIS2 CONSULTANCY'!$D$2:$D$25</c:f>
              <c:numCache>
                <c:formatCode>General</c:formatCode>
                <c:ptCount val="24"/>
                <c:pt idx="5" formatCode="0.00%">
                  <c:v>0.5625</c:v>
                </c:pt>
                <c:pt idx="6" formatCode="0.00%">
                  <c:v>0.49696080782090724</c:v>
                </c:pt>
                <c:pt idx="7" formatCode="0.00%">
                  <c:v>0.49862138017505142</c:v>
                </c:pt>
                <c:pt idx="8" formatCode="0.00%">
                  <c:v>0.50813595417289581</c:v>
                </c:pt>
                <c:pt idx="9" formatCode="0.00%">
                  <c:v>0.52199009190815604</c:v>
                </c:pt>
                <c:pt idx="10" formatCode="0.00%">
                  <c:v>0.5386985493426989</c:v>
                </c:pt>
                <c:pt idx="11" formatCode="0.00%">
                  <c:v>0.55746742342628142</c:v>
                </c:pt>
                <c:pt idx="12" formatCode="0.00%">
                  <c:v>0.57781331528347601</c:v>
                </c:pt>
                <c:pt idx="13" formatCode="0.00%">
                  <c:v>0.59941603867336668</c:v>
                </c:pt>
                <c:pt idx="14" formatCode="0.00%">
                  <c:v>0.62205056584409113</c:v>
                </c:pt>
                <c:pt idx="15" formatCode="0.00%">
                  <c:v>0.6455516134194581</c:v>
                </c:pt>
                <c:pt idx="16" formatCode="0.00%">
                  <c:v>0.66979355932923723</c:v>
                </c:pt>
                <c:pt idx="17" formatCode="0.00%">
                  <c:v>0.69467828454440217</c:v>
                </c:pt>
                <c:pt idx="18" formatCode="0.00%">
                  <c:v>0.72012742325468659</c:v>
                </c:pt>
                <c:pt idx="19" formatCode="0.00%">
                  <c:v>0.7460772124891859</c:v>
                </c:pt>
                <c:pt idx="20" formatCode="0.00%">
                  <c:v>0.77247494899041413</c:v>
                </c:pt>
                <c:pt idx="21" formatCode="0.00%">
                  <c:v>0.79927647986206862</c:v>
                </c:pt>
                <c:pt idx="22" formatCode="0.00%">
                  <c:v>0.82644438068913029</c:v>
                </c:pt>
                <c:pt idx="23" formatCode="0.00%">
                  <c:v>0.85394660409751122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F-420D-96D1-541E30C2346F}"/>
            </c:ext>
          </c:extLst>
        </c:ser>
        <c:ser>
          <c:idx val="3"/>
          <c:order val="3"/>
          <c:tx>
            <c:strRef>
              <c:f>'DHIS2 CONSULTANCY'!$E$1</c:f>
              <c:strCache>
                <c:ptCount val="1"/>
                <c:pt idx="0">
                  <c:v>Upper Confidence Bound(DHIS2 CONSULTANCY)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'DHIS2 CONSULTANCY'!$A$2:$A$25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'DHIS2 CONSULTANCY'!$E$2:$E$25</c:f>
              <c:numCache>
                <c:formatCode>General</c:formatCode>
                <c:ptCount val="24"/>
                <c:pt idx="5" formatCode="0.00%">
                  <c:v>0.5625</c:v>
                </c:pt>
                <c:pt idx="6" formatCode="0.00%">
                  <c:v>0.715878548350532</c:v>
                </c:pt>
                <c:pt idx="7" formatCode="0.00%">
                  <c:v>0.79329157118264138</c:v>
                </c:pt>
                <c:pt idx="8" formatCode="0.00%">
                  <c:v>0.86285059237105055</c:v>
                </c:pt>
                <c:pt idx="9" formatCode="0.00%">
                  <c:v>0.92807004982204411</c:v>
                </c:pt>
                <c:pt idx="10" formatCode="0.00%">
                  <c:v>0.99043518757375459</c:v>
                </c:pt>
                <c:pt idx="11" formatCode="0.00%">
                  <c:v>1.0507399086764257</c:v>
                </c:pt>
                <c:pt idx="12" formatCode="0.00%">
                  <c:v>1.1094676120054849</c:v>
                </c:pt>
                <c:pt idx="13" formatCode="0.00%">
                  <c:v>1.1669384838018477</c:v>
                </c:pt>
                <c:pt idx="14" formatCode="0.00%">
                  <c:v>1.2233775518173768</c:v>
                </c:pt>
                <c:pt idx="15" formatCode="0.00%">
                  <c:v>1.2789500994282634</c:v>
                </c:pt>
                <c:pt idx="16" formatCode="0.00%">
                  <c:v>1.3337817487047381</c:v>
                </c:pt>
                <c:pt idx="17" formatCode="0.00%">
                  <c:v>1.3879706186758265</c:v>
                </c:pt>
                <c:pt idx="18" formatCode="0.00%">
                  <c:v>1.4415950751517959</c:v>
                </c:pt>
                <c:pt idx="19" formatCode="0.00%">
                  <c:v>1.4947188811035499</c:v>
                </c:pt>
                <c:pt idx="20" formatCode="0.00%">
                  <c:v>1.5473947397885754</c:v>
                </c:pt>
                <c:pt idx="21" formatCode="0.00%">
                  <c:v>1.5996668041031747</c:v>
                </c:pt>
                <c:pt idx="22" formatCode="0.00%">
                  <c:v>1.6515724984623663</c:v>
                </c:pt>
                <c:pt idx="23" formatCode="0.00%">
                  <c:v>1.7031438702402388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F-420D-96D1-541E30C2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47024"/>
        <c:axId val="1001736144"/>
      </c:lineChart>
      <c:catAx>
        <c:axId val="10211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36144"/>
        <c:crosses val="autoZero"/>
        <c:auto val="1"/>
        <c:lblAlgn val="ctr"/>
        <c:lblOffset val="100"/>
        <c:noMultiLvlLbl val="0"/>
      </c:catAx>
      <c:valAx>
        <c:axId val="10017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11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DHIS2</a:t>
            </a:r>
            <a:r>
              <a:rPr lang="en-ZA" baseline="0"/>
              <a:t> TRAINING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'DHIS2 TRAINING'!$B$1</c:f>
              <c:strCache>
                <c:ptCount val="1"/>
                <c:pt idx="0">
                  <c:v>DHIS2 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'DHIS2 TRAINING'!$B$2:$B$25</c:f>
              <c:numCache>
                <c:formatCode>0.00%</c:formatCode>
                <c:ptCount val="24"/>
                <c:pt idx="0">
                  <c:v>0.51970000000000005</c:v>
                </c:pt>
                <c:pt idx="1">
                  <c:v>0.61339999999999995</c:v>
                </c:pt>
                <c:pt idx="2">
                  <c:v>0.62390000000000001</c:v>
                </c:pt>
                <c:pt idx="3">
                  <c:v>0.62390000000000001</c:v>
                </c:pt>
                <c:pt idx="4">
                  <c:v>0.64959999999999996</c:v>
                </c:pt>
                <c:pt idx="5">
                  <c:v>0.65810000000000002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B-4D11-981F-CA7FBD6CBC71}"/>
            </c:ext>
          </c:extLst>
        </c:ser>
        <c:ser>
          <c:idx val="1"/>
          <c:order val="1"/>
          <c:tx>
            <c:strRef>
              <c:f>'DHIS2 TRAINING'!$C$1</c:f>
              <c:strCache>
                <c:ptCount val="1"/>
                <c:pt idx="0">
                  <c:v>Forecast(DHIS2 TRAINING)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'DHIS2 TRAINING'!$A$2:$A$25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'DHIS2 TRAINING'!$C$2:$C$25</c:f>
              <c:numCache>
                <c:formatCode>General</c:formatCode>
                <c:ptCount val="24"/>
                <c:pt idx="5" formatCode="0.00%">
                  <c:v>0.65810000000000002</c:v>
                </c:pt>
                <c:pt idx="6" formatCode="0.00%">
                  <c:v>0.67795390434003144</c:v>
                </c:pt>
                <c:pt idx="7" formatCode="0.00%">
                  <c:v>0.69681956811399548</c:v>
                </c:pt>
                <c:pt idx="8" formatCode="0.00%">
                  <c:v>0.71568523188795963</c:v>
                </c:pt>
                <c:pt idx="9" formatCode="0.00%">
                  <c:v>0.73455089566192378</c:v>
                </c:pt>
                <c:pt idx="10" formatCode="0.00%">
                  <c:v>0.75341655943588781</c:v>
                </c:pt>
                <c:pt idx="11" formatCode="0.00%">
                  <c:v>0.77228222320985196</c:v>
                </c:pt>
                <c:pt idx="12" formatCode="0.00%">
                  <c:v>0.791147886983816</c:v>
                </c:pt>
                <c:pt idx="13" formatCode="0.00%">
                  <c:v>0.81001355075778014</c:v>
                </c:pt>
                <c:pt idx="14" formatCode="0.00%">
                  <c:v>0.82887921453174429</c:v>
                </c:pt>
                <c:pt idx="15" formatCode="0.00%">
                  <c:v>0.84774487830570833</c:v>
                </c:pt>
                <c:pt idx="16" formatCode="0.00%">
                  <c:v>0.86661054207967247</c:v>
                </c:pt>
                <c:pt idx="17" formatCode="0.00%">
                  <c:v>0.88547620585363651</c:v>
                </c:pt>
                <c:pt idx="18" formatCode="0.00%">
                  <c:v>0.90434186962760066</c:v>
                </c:pt>
                <c:pt idx="19" formatCode="0.00%">
                  <c:v>0.92320753340156481</c:v>
                </c:pt>
                <c:pt idx="20" formatCode="0.00%">
                  <c:v>0.94207319717552895</c:v>
                </c:pt>
                <c:pt idx="21" formatCode="0.00%">
                  <c:v>0.96093886094949299</c:v>
                </c:pt>
                <c:pt idx="22" formatCode="0.00%">
                  <c:v>0.97980452472345703</c:v>
                </c:pt>
                <c:pt idx="23" formatCode="0.00%">
                  <c:v>0.99867018849742117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B-4D11-981F-CA7FBD6CBC71}"/>
            </c:ext>
          </c:extLst>
        </c:ser>
        <c:ser>
          <c:idx val="2"/>
          <c:order val="2"/>
          <c:tx>
            <c:strRef>
              <c:f>'DHIS2 TRAINING'!$D$1</c:f>
              <c:strCache>
                <c:ptCount val="1"/>
                <c:pt idx="0">
                  <c:v>Lower Confidence Bound(DHIS2 TRAINING)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'DHIS2 TRAINING'!$A$2:$A$25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'DHIS2 TRAINING'!$D$2:$D$25</c:f>
              <c:numCache>
                <c:formatCode>General</c:formatCode>
                <c:ptCount val="24"/>
                <c:pt idx="5" formatCode="0.00%">
                  <c:v>0.65810000000000002</c:v>
                </c:pt>
                <c:pt idx="6" formatCode="0.00%">
                  <c:v>0.61550770286837519</c:v>
                </c:pt>
                <c:pt idx="7" formatCode="0.00%">
                  <c:v>0.61276500921514143</c:v>
                </c:pt>
                <c:pt idx="8" formatCode="0.00%">
                  <c:v>0.61450301747135261</c:v>
                </c:pt>
                <c:pt idx="9" formatCode="0.00%">
                  <c:v>0.61871674350895656</c:v>
                </c:pt>
                <c:pt idx="10" formatCode="0.00%">
                  <c:v>0.62455885674418732</c:v>
                </c:pt>
                <c:pt idx="11" formatCode="0.00%">
                  <c:v>0.63157643609623637</c:v>
                </c:pt>
                <c:pt idx="12" formatCode="0.00%">
                  <c:v>0.63949370287770169</c:v>
                </c:pt>
                <c:pt idx="13" formatCode="0.00%">
                  <c:v>0.64812799108389751</c:v>
                </c:pt>
                <c:pt idx="14" formatCode="0.00%">
                  <c:v>0.65735092255510508</c:v>
                </c:pt>
                <c:pt idx="15" formatCode="0.00%">
                  <c:v>0.66706820325206917</c:v>
                </c:pt>
                <c:pt idx="16" formatCode="0.00%">
                  <c:v>0.67720816588014388</c:v>
                </c:pt>
                <c:pt idx="17" formatCode="0.00%">
                  <c:v>0.68771483360858032</c:v>
                </c:pt>
                <c:pt idx="18" formatCode="0.00%">
                  <c:v>0.69854349880277067</c:v>
                </c:pt>
                <c:pt idx="19" formatCode="0.00%">
                  <c:v>0.70965778473675467</c:v>
                </c:pt>
                <c:pt idx="20" formatCode="0.00%">
                  <c:v>0.72102762424258859</c:v>
                </c:pt>
                <c:pt idx="21" formatCode="0.00%">
                  <c:v>0.73262782812682081</c:v>
                </c:pt>
                <c:pt idx="22" formatCode="0.00%">
                  <c:v>0.74443704578940828</c:v>
                </c:pt>
                <c:pt idx="23" formatCode="0.00%">
                  <c:v>0.75643699422803135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B-4D11-981F-CA7FBD6CBC71}"/>
            </c:ext>
          </c:extLst>
        </c:ser>
        <c:ser>
          <c:idx val="3"/>
          <c:order val="3"/>
          <c:tx>
            <c:strRef>
              <c:f>'DHIS2 TRAINING'!$E$1</c:f>
              <c:strCache>
                <c:ptCount val="1"/>
                <c:pt idx="0">
                  <c:v>Upper Confidence Bound(DHIS2 TRAINING)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'DHIS2 TRAINING'!$A$2:$A$25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'DHIS2 TRAINING'!$E$2:$E$25</c:f>
              <c:numCache>
                <c:formatCode>General</c:formatCode>
                <c:ptCount val="24"/>
                <c:pt idx="5" formatCode="0.00%">
                  <c:v>0.65810000000000002</c:v>
                </c:pt>
                <c:pt idx="6" formatCode="0.00%">
                  <c:v>0.74040010581168769</c:v>
                </c:pt>
                <c:pt idx="7" formatCode="0.00%">
                  <c:v>0.78087412701284953</c:v>
                </c:pt>
                <c:pt idx="8" formatCode="0.00%">
                  <c:v>0.81686744630456665</c:v>
                </c:pt>
                <c:pt idx="9" formatCode="0.00%">
                  <c:v>0.85038504781489099</c:v>
                </c:pt>
                <c:pt idx="10" formatCode="0.00%">
                  <c:v>0.8822742621275883</c:v>
                </c:pt>
                <c:pt idx="11" formatCode="0.00%">
                  <c:v>0.91298801032346755</c:v>
                </c:pt>
                <c:pt idx="12" formatCode="0.00%">
                  <c:v>0.9428020710899303</c:v>
                </c:pt>
                <c:pt idx="13" formatCode="0.00%">
                  <c:v>0.97189911043166277</c:v>
                </c:pt>
                <c:pt idx="14" formatCode="0.00%">
                  <c:v>1.0004075065083835</c:v>
                </c:pt>
                <c:pt idx="15" formatCode="0.00%">
                  <c:v>1.0284215533593475</c:v>
                </c:pt>
                <c:pt idx="16" formatCode="0.00%">
                  <c:v>1.0560129182792011</c:v>
                </c:pt>
                <c:pt idx="17" formatCode="0.00%">
                  <c:v>1.0832375780986927</c:v>
                </c:pt>
                <c:pt idx="18" formatCode="0.00%">
                  <c:v>1.1101402404524308</c:v>
                </c:pt>
                <c:pt idx="19" formatCode="0.00%">
                  <c:v>1.1367572820663749</c:v>
                </c:pt>
                <c:pt idx="20" formatCode="0.00%">
                  <c:v>1.1631187701084693</c:v>
                </c:pt>
                <c:pt idx="21" formatCode="0.00%">
                  <c:v>1.1892498937721652</c:v>
                </c:pt>
                <c:pt idx="22" formatCode="0.00%">
                  <c:v>1.2151720036575058</c:v>
                </c:pt>
                <c:pt idx="23" formatCode="0.00%">
                  <c:v>1.240903382766811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B-4D11-981F-CA7FBD6C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1312"/>
        <c:axId val="1001740720"/>
      </c:lineChart>
      <c:catAx>
        <c:axId val="103069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40720"/>
        <c:crosses val="autoZero"/>
        <c:auto val="1"/>
        <c:lblAlgn val="ctr"/>
        <c:lblOffset val="100"/>
        <c:noMultiLvlLbl val="0"/>
      </c:catAx>
      <c:valAx>
        <c:axId val="10017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306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DHISTANCE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r>
              <a:rPr lang="en-Z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DHISTANCE!$B$1</c:f>
              <c:strCache>
                <c:ptCount val="1"/>
                <c:pt idx="0">
                  <c:v>DHISTANCE 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DHISTANCE!$B$2:$B$25</c:f>
              <c:numCache>
                <c:formatCode>0.00%</c:formatCode>
                <c:ptCount val="24"/>
                <c:pt idx="0">
                  <c:v>0.51970000000000005</c:v>
                </c:pt>
                <c:pt idx="1">
                  <c:v>0.61339999999999995</c:v>
                </c:pt>
                <c:pt idx="2">
                  <c:v>0.62390000000000001</c:v>
                </c:pt>
                <c:pt idx="3">
                  <c:v>0.62390000000000001</c:v>
                </c:pt>
                <c:pt idx="4">
                  <c:v>0.64959999999999996</c:v>
                </c:pt>
                <c:pt idx="5">
                  <c:v>0.65810000000000002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2-44AF-AA4F-F8C1B3958C5F}"/>
            </c:ext>
          </c:extLst>
        </c:ser>
        <c:ser>
          <c:idx val="1"/>
          <c:order val="1"/>
          <c:tx>
            <c:strRef>
              <c:f>DHISTANCE!$C$1</c:f>
              <c:strCache>
                <c:ptCount val="1"/>
                <c:pt idx="0">
                  <c:v>Forecast(DHISTANCE)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DHISTANCE!$A$2:$A$25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DHISTANCE!$C$2:$C$25</c:f>
              <c:numCache>
                <c:formatCode>General</c:formatCode>
                <c:ptCount val="24"/>
                <c:pt idx="5" formatCode="0.00%">
                  <c:v>0.65810000000000002</c:v>
                </c:pt>
                <c:pt idx="6" formatCode="0.00%">
                  <c:v>0.67795390434003144</c:v>
                </c:pt>
                <c:pt idx="7" formatCode="0.00%">
                  <c:v>0.69681956811399548</c:v>
                </c:pt>
                <c:pt idx="8" formatCode="0.00%">
                  <c:v>0.71568523188795963</c:v>
                </c:pt>
                <c:pt idx="9" formatCode="0.00%">
                  <c:v>0.73455089566192378</c:v>
                </c:pt>
                <c:pt idx="10" formatCode="0.00%">
                  <c:v>0.75341655943588781</c:v>
                </c:pt>
                <c:pt idx="11" formatCode="0.00%">
                  <c:v>0.77228222320985196</c:v>
                </c:pt>
                <c:pt idx="12" formatCode="0.00%">
                  <c:v>0.791147886983816</c:v>
                </c:pt>
                <c:pt idx="13" formatCode="0.00%">
                  <c:v>0.81001355075778014</c:v>
                </c:pt>
                <c:pt idx="14" formatCode="0.00%">
                  <c:v>0.82887921453174429</c:v>
                </c:pt>
                <c:pt idx="15" formatCode="0.00%">
                  <c:v>0.84774487830570833</c:v>
                </c:pt>
                <c:pt idx="16" formatCode="0.00%">
                  <c:v>0.86661054207967247</c:v>
                </c:pt>
                <c:pt idx="17" formatCode="0.00%">
                  <c:v>0.88547620585363651</c:v>
                </c:pt>
                <c:pt idx="18" formatCode="0.00%">
                  <c:v>0.90434186962760066</c:v>
                </c:pt>
                <c:pt idx="19" formatCode="0.00%">
                  <c:v>0.92320753340156481</c:v>
                </c:pt>
                <c:pt idx="20" formatCode="0.00%">
                  <c:v>0.94207319717552895</c:v>
                </c:pt>
                <c:pt idx="21" formatCode="0.00%">
                  <c:v>0.96093886094949299</c:v>
                </c:pt>
                <c:pt idx="22" formatCode="0.00%">
                  <c:v>0.97980452472345703</c:v>
                </c:pt>
                <c:pt idx="23" formatCode="0.00%">
                  <c:v>0.99867018849742117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2-44AF-AA4F-F8C1B3958C5F}"/>
            </c:ext>
          </c:extLst>
        </c:ser>
        <c:ser>
          <c:idx val="2"/>
          <c:order val="2"/>
          <c:tx>
            <c:strRef>
              <c:f>DHISTANCE!$D$1</c:f>
              <c:strCache>
                <c:ptCount val="1"/>
                <c:pt idx="0">
                  <c:v>Lower Confidence Bound(DHISTANCE)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DHISTANCE!$A$2:$A$25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DHISTANCE!$D$2:$D$25</c:f>
              <c:numCache>
                <c:formatCode>General</c:formatCode>
                <c:ptCount val="24"/>
                <c:pt idx="5" formatCode="0.00%">
                  <c:v>0.65810000000000002</c:v>
                </c:pt>
                <c:pt idx="6" formatCode="0.00%">
                  <c:v>0.61550770286837519</c:v>
                </c:pt>
                <c:pt idx="7" formatCode="0.00%">
                  <c:v>0.61276500921514143</c:v>
                </c:pt>
                <c:pt idx="8" formatCode="0.00%">
                  <c:v>0.61450301747135261</c:v>
                </c:pt>
                <c:pt idx="9" formatCode="0.00%">
                  <c:v>0.61871674350895656</c:v>
                </c:pt>
                <c:pt idx="10" formatCode="0.00%">
                  <c:v>0.62455885674418732</c:v>
                </c:pt>
                <c:pt idx="11" formatCode="0.00%">
                  <c:v>0.63157643609623637</c:v>
                </c:pt>
                <c:pt idx="12" formatCode="0.00%">
                  <c:v>0.63949370287770169</c:v>
                </c:pt>
                <c:pt idx="13" formatCode="0.00%">
                  <c:v>0.64812799108389751</c:v>
                </c:pt>
                <c:pt idx="14" formatCode="0.00%">
                  <c:v>0.65735092255510508</c:v>
                </c:pt>
                <c:pt idx="15" formatCode="0.00%">
                  <c:v>0.66706820325206917</c:v>
                </c:pt>
                <c:pt idx="16" formatCode="0.00%">
                  <c:v>0.67720816588014388</c:v>
                </c:pt>
                <c:pt idx="17" formatCode="0.00%">
                  <c:v>0.68771483360858032</c:v>
                </c:pt>
                <c:pt idx="18" formatCode="0.00%">
                  <c:v>0.69854349880277067</c:v>
                </c:pt>
                <c:pt idx="19" formatCode="0.00%">
                  <c:v>0.70965778473675467</c:v>
                </c:pt>
                <c:pt idx="20" formatCode="0.00%">
                  <c:v>0.72102762424258859</c:v>
                </c:pt>
                <c:pt idx="21" formatCode="0.00%">
                  <c:v>0.73262782812682081</c:v>
                </c:pt>
                <c:pt idx="22" formatCode="0.00%">
                  <c:v>0.74443704578940828</c:v>
                </c:pt>
                <c:pt idx="23" formatCode="0.00%">
                  <c:v>0.75643699422803135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2-44AF-AA4F-F8C1B3958C5F}"/>
            </c:ext>
          </c:extLst>
        </c:ser>
        <c:ser>
          <c:idx val="3"/>
          <c:order val="3"/>
          <c:tx>
            <c:strRef>
              <c:f>DHISTANCE!$E$1</c:f>
              <c:strCache>
                <c:ptCount val="1"/>
                <c:pt idx="0">
                  <c:v>Upper Confidence Bound(DHISTANCE)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DHISTANCE!$A$2:$A$25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DHISTANCE!$E$2:$E$25</c:f>
              <c:numCache>
                <c:formatCode>General</c:formatCode>
                <c:ptCount val="24"/>
                <c:pt idx="5" formatCode="0.00%">
                  <c:v>0.65810000000000002</c:v>
                </c:pt>
                <c:pt idx="6" formatCode="0.00%">
                  <c:v>0.74040010581168769</c:v>
                </c:pt>
                <c:pt idx="7" formatCode="0.00%">
                  <c:v>0.78087412701284953</c:v>
                </c:pt>
                <c:pt idx="8" formatCode="0.00%">
                  <c:v>0.81686744630456665</c:v>
                </c:pt>
                <c:pt idx="9" formatCode="0.00%">
                  <c:v>0.85038504781489099</c:v>
                </c:pt>
                <c:pt idx="10" formatCode="0.00%">
                  <c:v>0.8822742621275883</c:v>
                </c:pt>
                <c:pt idx="11" formatCode="0.00%">
                  <c:v>0.91298801032346755</c:v>
                </c:pt>
                <c:pt idx="12" formatCode="0.00%">
                  <c:v>0.9428020710899303</c:v>
                </c:pt>
                <c:pt idx="13" formatCode="0.00%">
                  <c:v>0.97189911043166277</c:v>
                </c:pt>
                <c:pt idx="14" formatCode="0.00%">
                  <c:v>1.0004075065083835</c:v>
                </c:pt>
                <c:pt idx="15" formatCode="0.00%">
                  <c:v>1.0284215533593475</c:v>
                </c:pt>
                <c:pt idx="16" formatCode="0.00%">
                  <c:v>1.0560129182792011</c:v>
                </c:pt>
                <c:pt idx="17" formatCode="0.00%">
                  <c:v>1.0832375780986927</c:v>
                </c:pt>
                <c:pt idx="18" formatCode="0.00%">
                  <c:v>1.1101402404524308</c:v>
                </c:pt>
                <c:pt idx="19" formatCode="0.00%">
                  <c:v>1.1367572820663749</c:v>
                </c:pt>
                <c:pt idx="20" formatCode="0.00%">
                  <c:v>1.1631187701084693</c:v>
                </c:pt>
                <c:pt idx="21" formatCode="0.00%">
                  <c:v>1.1892498937721652</c:v>
                </c:pt>
                <c:pt idx="22" formatCode="0.00%">
                  <c:v>1.2151720036575058</c:v>
                </c:pt>
                <c:pt idx="23" formatCode="0.00%">
                  <c:v>1.240903382766811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2-44AF-AA4F-F8C1B395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993680"/>
        <c:axId val="1001750704"/>
      </c:lineChart>
      <c:catAx>
        <c:axId val="10289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50704"/>
        <c:crosses val="autoZero"/>
        <c:auto val="1"/>
        <c:lblAlgn val="ctr"/>
        <c:lblOffset val="100"/>
        <c:noMultiLvlLbl val="0"/>
      </c:catAx>
      <c:valAx>
        <c:axId val="10017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89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DIGITAL LIBRARY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'DIGITAL LIBRARY'!$B$1</c:f>
              <c:strCache>
                <c:ptCount val="1"/>
                <c:pt idx="0">
                  <c:v>DIGITAL LIBRARY 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'DIGITAL LIBRARY'!$B$2:$B$25</c:f>
              <c:numCache>
                <c:formatCode>0.00%</c:formatCode>
                <c:ptCount val="24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0.36109999999999998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0-4C62-92A1-8A14814C9E7A}"/>
            </c:ext>
          </c:extLst>
        </c:ser>
        <c:ser>
          <c:idx val="1"/>
          <c:order val="1"/>
          <c:tx>
            <c:strRef>
              <c:f>'DIGITAL LIBRARY'!$C$1</c:f>
              <c:strCache>
                <c:ptCount val="1"/>
                <c:pt idx="0">
                  <c:v>Forecast(DIGITAL LIBRARY)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'DIGITAL LIBRARY'!$A$2:$A$25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'DIGITAL LIBRARY'!$C$2:$C$25</c:f>
              <c:numCache>
                <c:formatCode>General</c:formatCode>
                <c:ptCount val="24"/>
                <c:pt idx="5" formatCode="0.00%">
                  <c:v>0.36109999999999998</c:v>
                </c:pt>
                <c:pt idx="6" formatCode="0.00%">
                  <c:v>0.35510645263384016</c:v>
                </c:pt>
                <c:pt idx="7" formatCode="0.00%">
                  <c:v>0.35962390983946441</c:v>
                </c:pt>
                <c:pt idx="8" formatCode="0.00%">
                  <c:v>0.36414136704508859</c:v>
                </c:pt>
                <c:pt idx="9" formatCode="0.00%">
                  <c:v>0.36865882425071284</c:v>
                </c:pt>
                <c:pt idx="10" formatCode="0.00%">
                  <c:v>0.37317628145633702</c:v>
                </c:pt>
                <c:pt idx="11" formatCode="0.00%">
                  <c:v>0.37769373866196126</c:v>
                </c:pt>
                <c:pt idx="12" formatCode="0.00%">
                  <c:v>0.38221119586758545</c:v>
                </c:pt>
                <c:pt idx="13" formatCode="0.00%">
                  <c:v>0.38672865307320969</c:v>
                </c:pt>
                <c:pt idx="14" formatCode="0.00%">
                  <c:v>0.39124611027883388</c:v>
                </c:pt>
                <c:pt idx="15" formatCode="0.00%">
                  <c:v>0.39576356748445807</c:v>
                </c:pt>
                <c:pt idx="16" formatCode="0.00%">
                  <c:v>0.40028102469008231</c:v>
                </c:pt>
                <c:pt idx="17" formatCode="0.00%">
                  <c:v>0.40479848189570655</c:v>
                </c:pt>
                <c:pt idx="18" formatCode="0.00%">
                  <c:v>0.40931593910133074</c:v>
                </c:pt>
                <c:pt idx="19" formatCode="0.00%">
                  <c:v>0.41383339630695493</c:v>
                </c:pt>
                <c:pt idx="20" formatCode="0.00%">
                  <c:v>0.41835085351257917</c:v>
                </c:pt>
                <c:pt idx="21" formatCode="0.00%">
                  <c:v>0.42286831071820336</c:v>
                </c:pt>
                <c:pt idx="22" formatCode="0.00%">
                  <c:v>0.4273857679238276</c:v>
                </c:pt>
                <c:pt idx="23" formatCode="0.00%">
                  <c:v>0.43190322512945178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0-4C62-92A1-8A14814C9E7A}"/>
            </c:ext>
          </c:extLst>
        </c:ser>
        <c:ser>
          <c:idx val="2"/>
          <c:order val="2"/>
          <c:tx>
            <c:strRef>
              <c:f>'DIGITAL LIBRARY'!$D$1</c:f>
              <c:strCache>
                <c:ptCount val="1"/>
                <c:pt idx="0">
                  <c:v>Lower Confidence Bound(DIGITAL LIBRARY)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'DIGITAL LIBRARY'!$A$2:$A$25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'DIGITAL LIBRARY'!$D$2:$D$25</c:f>
              <c:numCache>
                <c:formatCode>General</c:formatCode>
                <c:ptCount val="24"/>
                <c:pt idx="5" formatCode="0.00%">
                  <c:v>0.36109999999999998</c:v>
                </c:pt>
                <c:pt idx="6" formatCode="0.00%">
                  <c:v>0.33646065989965146</c:v>
                </c:pt>
                <c:pt idx="7" formatCode="0.00%">
                  <c:v>0.34039973583085875</c:v>
                </c:pt>
                <c:pt idx="8" formatCode="0.00%">
                  <c:v>0.34435129322688168</c:v>
                </c:pt>
                <c:pt idx="9" formatCode="0.00%">
                  <c:v>0.34831427342577981</c:v>
                </c:pt>
                <c:pt idx="10" formatCode="0.00%">
                  <c:v>0.35228775012311642</c:v>
                </c:pt>
                <c:pt idx="11" formatCode="0.00%">
                  <c:v>0.35627090747574275</c:v>
                </c:pt>
                <c:pt idx="12" formatCode="0.00%">
                  <c:v>0.36026302264241039</c:v>
                </c:pt>
                <c:pt idx="13" formatCode="0.00%">
                  <c:v>0.36426345171071717</c:v>
                </c:pt>
                <c:pt idx="14" formatCode="0.00%">
                  <c:v>0.36827161824158688</c:v>
                </c:pt>
                <c:pt idx="15" formatCode="0.00%">
                  <c:v>0.37228700386049407</c:v>
                </c:pt>
                <c:pt idx="16" formatCode="0.00%">
                  <c:v>0.37630914046605801</c:v>
                </c:pt>
                <c:pt idx="17" formatCode="0.00%">
                  <c:v>0.38033760372911807</c:v>
                </c:pt>
                <c:pt idx="18" formatCode="0.00%">
                  <c:v>0.38437200763066676</c:v>
                </c:pt>
                <c:pt idx="19" formatCode="0.00%">
                  <c:v>0.3884119998429782</c:v>
                </c:pt>
                <c:pt idx="20" formatCode="0.00%">
                  <c:v>0.3924572578003499</c:v>
                </c:pt>
                <c:pt idx="21" formatCode="0.00%">
                  <c:v>0.39650748533785107</c:v>
                </c:pt>
                <c:pt idx="22" formatCode="0.00%">
                  <c:v>0.40056240980100855</c:v>
                </c:pt>
                <c:pt idx="23" formatCode="0.00%">
                  <c:v>0.4046217795483561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0-4C62-92A1-8A14814C9E7A}"/>
            </c:ext>
          </c:extLst>
        </c:ser>
        <c:ser>
          <c:idx val="3"/>
          <c:order val="3"/>
          <c:tx>
            <c:strRef>
              <c:f>'DIGITAL LIBRARY'!$E$1</c:f>
              <c:strCache>
                <c:ptCount val="1"/>
                <c:pt idx="0">
                  <c:v>Upper Confidence Bound(DIGITAL LIBRARY)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'DIGITAL LIBRARY'!$A$2:$A$25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'DIGITAL LIBRARY'!$E$2:$E$25</c:f>
              <c:numCache>
                <c:formatCode>General</c:formatCode>
                <c:ptCount val="24"/>
                <c:pt idx="5" formatCode="0.00%">
                  <c:v>0.36109999999999998</c:v>
                </c:pt>
                <c:pt idx="6" formatCode="0.00%">
                  <c:v>0.37375224536802887</c:v>
                </c:pt>
                <c:pt idx="7" formatCode="0.00%">
                  <c:v>0.37884808384807006</c:v>
                </c:pt>
                <c:pt idx="8" formatCode="0.00%">
                  <c:v>0.3839314408632955</c:v>
                </c:pt>
                <c:pt idx="9" formatCode="0.00%">
                  <c:v>0.38900337507564586</c:v>
                </c:pt>
                <c:pt idx="10" formatCode="0.00%">
                  <c:v>0.39406481278955763</c:v>
                </c:pt>
                <c:pt idx="11" formatCode="0.00%">
                  <c:v>0.39911656984817978</c:v>
                </c:pt>
                <c:pt idx="12" formatCode="0.00%">
                  <c:v>0.40415936909276051</c:v>
                </c:pt>
                <c:pt idx="13" formatCode="0.00%">
                  <c:v>0.40919385443570222</c:v>
                </c:pt>
                <c:pt idx="14" formatCode="0.00%">
                  <c:v>0.41422060231608088</c:v>
                </c:pt>
                <c:pt idx="15" formatCode="0.00%">
                  <c:v>0.41924013110842206</c:v>
                </c:pt>
                <c:pt idx="16" formatCode="0.00%">
                  <c:v>0.42425290891410661</c:v>
                </c:pt>
                <c:pt idx="17" formatCode="0.00%">
                  <c:v>0.42925936006229504</c:v>
                </c:pt>
                <c:pt idx="18" formatCode="0.00%">
                  <c:v>0.43425987057199472</c:v>
                </c:pt>
                <c:pt idx="19" formatCode="0.00%">
                  <c:v>0.43925479277093166</c:v>
                </c:pt>
                <c:pt idx="20" formatCode="0.00%">
                  <c:v>0.44424444922480844</c:v>
                </c:pt>
                <c:pt idx="21" formatCode="0.00%">
                  <c:v>0.44922913609855564</c:v>
                </c:pt>
                <c:pt idx="22" formatCode="0.00%">
                  <c:v>0.45420912604664665</c:v>
                </c:pt>
                <c:pt idx="23" formatCode="0.00%">
                  <c:v>0.45918467071054747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0-4C62-92A1-8A14814C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169168"/>
        <c:axId val="1001751536"/>
      </c:lineChart>
      <c:catAx>
        <c:axId val="10261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51536"/>
        <c:crosses val="autoZero"/>
        <c:auto val="1"/>
        <c:lblAlgn val="ctr"/>
        <c:lblOffset val="100"/>
        <c:noMultiLvlLbl val="0"/>
      </c:catAx>
      <c:valAx>
        <c:axId val="10017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61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E4E AL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'E4E AL'!$B$1</c:f>
              <c:strCache>
                <c:ptCount val="1"/>
                <c:pt idx="0">
                  <c:v>E4E AL 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'E4E AL'!$B$2:$B$25</c:f>
              <c:numCache>
                <c:formatCode>0.00%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3-45B9-99AC-92114BBFEBF4}"/>
            </c:ext>
          </c:extLst>
        </c:ser>
        <c:ser>
          <c:idx val="1"/>
          <c:order val="1"/>
          <c:tx>
            <c:strRef>
              <c:f>'E4E AL'!$C$1</c:f>
              <c:strCache>
                <c:ptCount val="1"/>
                <c:pt idx="0">
                  <c:v>Forecast(E4E 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'E4E AL'!$A$2:$A$25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'E4E AL'!$C$2:$C$25</c:f>
              <c:numCache>
                <c:formatCode>General</c:formatCode>
                <c:ptCount val="24"/>
                <c:pt idx="5" formatCode="0.00%">
                  <c:v>0.125</c:v>
                </c:pt>
                <c:pt idx="6" formatCode="0.00%">
                  <c:v>0.12392202385500714</c:v>
                </c:pt>
                <c:pt idx="7" formatCode="0.00%">
                  <c:v>0.12473451615817693</c:v>
                </c:pt>
                <c:pt idx="8" formatCode="0.00%">
                  <c:v>0.12554700846134673</c:v>
                </c:pt>
                <c:pt idx="9" formatCode="0.00%">
                  <c:v>0.12635950076451652</c:v>
                </c:pt>
                <c:pt idx="10" formatCode="0.00%">
                  <c:v>0.12717199306768634</c:v>
                </c:pt>
                <c:pt idx="11" formatCode="0.00%">
                  <c:v>0.12798448537085613</c:v>
                </c:pt>
                <c:pt idx="12" formatCode="0.00%">
                  <c:v>0.12879697767402593</c:v>
                </c:pt>
                <c:pt idx="13" formatCode="0.00%">
                  <c:v>0.12960946997719572</c:v>
                </c:pt>
                <c:pt idx="14" formatCode="0.00%">
                  <c:v>0.13042196228036551</c:v>
                </c:pt>
                <c:pt idx="15" formatCode="0.00%">
                  <c:v>0.1312344545835353</c:v>
                </c:pt>
                <c:pt idx="16" formatCode="0.00%">
                  <c:v>0.1320469468867051</c:v>
                </c:pt>
                <c:pt idx="17" formatCode="0.00%">
                  <c:v>0.13285943918987489</c:v>
                </c:pt>
                <c:pt idx="18" formatCode="0.00%">
                  <c:v>0.13367193149304468</c:v>
                </c:pt>
                <c:pt idx="19" formatCode="0.00%">
                  <c:v>0.1344844237962145</c:v>
                </c:pt>
                <c:pt idx="20" formatCode="0.00%">
                  <c:v>0.1352969160993843</c:v>
                </c:pt>
                <c:pt idx="21" formatCode="0.00%">
                  <c:v>0.13610940840255409</c:v>
                </c:pt>
                <c:pt idx="22" formatCode="0.00%">
                  <c:v>0.13692190070572388</c:v>
                </c:pt>
                <c:pt idx="23" formatCode="0.00%">
                  <c:v>0.13773439300889367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3-45B9-99AC-92114BBFEBF4}"/>
            </c:ext>
          </c:extLst>
        </c:ser>
        <c:ser>
          <c:idx val="2"/>
          <c:order val="2"/>
          <c:tx>
            <c:strRef>
              <c:f>'E4E AL'!$D$1</c:f>
              <c:strCache>
                <c:ptCount val="1"/>
                <c:pt idx="0">
                  <c:v>Lower Confidence Bound(E4E AL)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'E4E AL'!$A$2:$A$25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'E4E AL'!$D$2:$D$25</c:f>
              <c:numCache>
                <c:formatCode>General</c:formatCode>
                <c:ptCount val="24"/>
                <c:pt idx="5" formatCode="0.00%">
                  <c:v>0.125</c:v>
                </c:pt>
                <c:pt idx="6" formatCode="0.00%">
                  <c:v>0.12056846401072861</c:v>
                </c:pt>
                <c:pt idx="7" formatCode="0.00%">
                  <c:v>0.1212769309048306</c:v>
                </c:pt>
                <c:pt idx="8" formatCode="0.00%">
                  <c:v>0.12198764266670521</c:v>
                </c:pt>
                <c:pt idx="9" formatCode="0.00%">
                  <c:v>0.12270040888952859</c:v>
                </c:pt>
                <c:pt idx="10" formatCode="0.00%">
                  <c:v>0.12341506297178337</c:v>
                </c:pt>
                <c:pt idx="11" formatCode="0.00%">
                  <c:v>0.12413145817909023</c:v>
                </c:pt>
                <c:pt idx="12" formatCode="0.00%">
                  <c:v>0.12484946450403044</c:v>
                </c:pt>
                <c:pt idx="13" formatCode="0.00%">
                  <c:v>0.12556896613502083</c:v>
                </c:pt>
                <c:pt idx="14" formatCode="0.00%">
                  <c:v>0.1262898593959686</c:v>
                </c:pt>
                <c:pt idx="15" formatCode="0.00%">
                  <c:v>0.12701205105404539</c:v>
                </c:pt>
                <c:pt idx="16" formatCode="0.00%">
                  <c:v>0.12773545691835542</c:v>
                </c:pt>
                <c:pt idx="17" formatCode="0.00%">
                  <c:v>0.12846000067070432</c:v>
                </c:pt>
                <c:pt idx="18" formatCode="0.00%">
                  <c:v>0.12918561288321306</c:v>
                </c:pt>
                <c:pt idx="19" formatCode="0.00%">
                  <c:v>0.12991223018758563</c:v>
                </c:pt>
                <c:pt idx="20" formatCode="0.00%">
                  <c:v>0.13063979456840782</c:v>
                </c:pt>
                <c:pt idx="21" formatCode="0.00%">
                  <c:v>0.13136825275860586</c:v>
                </c:pt>
                <c:pt idx="22" formatCode="0.00%">
                  <c:v>0.13209755571960538</c:v>
                </c:pt>
                <c:pt idx="23" formatCode="0.00%">
                  <c:v>0.13282765819214987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3-45B9-99AC-92114BBFEBF4}"/>
            </c:ext>
          </c:extLst>
        </c:ser>
        <c:ser>
          <c:idx val="3"/>
          <c:order val="3"/>
          <c:tx>
            <c:strRef>
              <c:f>'E4E AL'!$E$1</c:f>
              <c:strCache>
                <c:ptCount val="1"/>
                <c:pt idx="0">
                  <c:v>Upper Confidence Bound(E4E AL)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'E4E AL'!$A$2:$A$25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'E4E AL'!$E$2:$E$25</c:f>
              <c:numCache>
                <c:formatCode>General</c:formatCode>
                <c:ptCount val="24"/>
                <c:pt idx="5" formatCode="0.00%">
                  <c:v>0.125</c:v>
                </c:pt>
                <c:pt idx="6" formatCode="0.00%">
                  <c:v>0.12727558369928568</c:v>
                </c:pt>
                <c:pt idx="7" formatCode="0.00%">
                  <c:v>0.12819210141152326</c:v>
                </c:pt>
                <c:pt idx="8" formatCode="0.00%">
                  <c:v>0.12910637425598823</c:v>
                </c:pt>
                <c:pt idx="9" formatCode="0.00%">
                  <c:v>0.13001859263950447</c:v>
                </c:pt>
                <c:pt idx="10" formatCode="0.00%">
                  <c:v>0.13092892316358931</c:v>
                </c:pt>
                <c:pt idx="11" formatCode="0.00%">
                  <c:v>0.13183751256262202</c:v>
                </c:pt>
                <c:pt idx="12" formatCode="0.00%">
                  <c:v>0.13274449084402143</c:v>
                </c:pt>
                <c:pt idx="13" formatCode="0.00%">
                  <c:v>0.1336499738193706</c:v>
                </c:pt>
                <c:pt idx="14" formatCode="0.00%">
                  <c:v>0.13455406516476243</c:v>
                </c:pt>
                <c:pt idx="15" formatCode="0.00%">
                  <c:v>0.13545685811302521</c:v>
                </c:pt>
                <c:pt idx="16" formatCode="0.00%">
                  <c:v>0.13635843685505478</c:v>
                </c:pt>
                <c:pt idx="17" formatCode="0.00%">
                  <c:v>0.13725887770904546</c:v>
                </c:pt>
                <c:pt idx="18" formatCode="0.00%">
                  <c:v>0.1381582501028763</c:v>
                </c:pt>
                <c:pt idx="19" formatCode="0.00%">
                  <c:v>0.13905661740484337</c:v>
                </c:pt>
                <c:pt idx="20" formatCode="0.00%">
                  <c:v>0.13995403763036077</c:v>
                </c:pt>
                <c:pt idx="21" formatCode="0.00%">
                  <c:v>0.14085056404650231</c:v>
                </c:pt>
                <c:pt idx="22" formatCode="0.00%">
                  <c:v>0.14174624569184238</c:v>
                </c:pt>
                <c:pt idx="23" formatCode="0.00%">
                  <c:v>0.14264112782563748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3-45B9-99AC-92114BBF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786208"/>
        <c:axId val="1001751952"/>
      </c:lineChart>
      <c:catAx>
        <c:axId val="10267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51952"/>
        <c:crosses val="autoZero"/>
        <c:auto val="1"/>
        <c:lblAlgn val="ctr"/>
        <c:lblOffset val="100"/>
        <c:noMultiLvlLbl val="0"/>
      </c:catAx>
      <c:valAx>
        <c:axId val="10017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Tarsk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67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E4E</a:t>
            </a:r>
            <a:r>
              <a:rPr lang="en-ZA" baseline="0"/>
              <a:t> GENERAL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'E4E GENERAL'!$B$1</c:f>
              <c:strCache>
                <c:ptCount val="1"/>
                <c:pt idx="0">
                  <c:v>e4e General 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'E4E GENERAL'!$B$2:$B$25</c:f>
              <c:numCache>
                <c:formatCode>0.00%</c:formatCode>
                <c:ptCount val="24"/>
                <c:pt idx="0">
                  <c:v>0.4516</c:v>
                </c:pt>
                <c:pt idx="1">
                  <c:v>0.47070000000000001</c:v>
                </c:pt>
                <c:pt idx="2">
                  <c:v>0.47960000000000003</c:v>
                </c:pt>
                <c:pt idx="3">
                  <c:v>0.49769999999999998</c:v>
                </c:pt>
                <c:pt idx="4">
                  <c:v>0.50460000000000005</c:v>
                </c:pt>
                <c:pt idx="5">
                  <c:v>0.50870000000000004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C-46CE-BCFC-DA1D9AE4166F}"/>
            </c:ext>
          </c:extLst>
        </c:ser>
        <c:ser>
          <c:idx val="1"/>
          <c:order val="1"/>
          <c:tx>
            <c:strRef>
              <c:f>'E4E GENERAL'!$C$1</c:f>
              <c:strCache>
                <c:ptCount val="1"/>
                <c:pt idx="0">
                  <c:v>Forecast(e4e General)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'E4E GENERAL'!$A$2:$A$25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'E4E GENERAL'!$C$2:$C$25</c:f>
              <c:numCache>
                <c:formatCode>General</c:formatCode>
                <c:ptCount val="24"/>
                <c:pt idx="5" formatCode="0.00%">
                  <c:v>0.50870000000000004</c:v>
                </c:pt>
                <c:pt idx="6" formatCode="0.00%">
                  <c:v>0.52164829098212029</c:v>
                </c:pt>
                <c:pt idx="7" formatCode="0.00%">
                  <c:v>0.53270464149092811</c:v>
                </c:pt>
                <c:pt idx="8" formatCode="0.00%">
                  <c:v>0.54376099199973604</c:v>
                </c:pt>
                <c:pt idx="9" formatCode="0.00%">
                  <c:v>0.55481734250854386</c:v>
                </c:pt>
                <c:pt idx="10" formatCode="0.00%">
                  <c:v>0.5658736930173518</c:v>
                </c:pt>
                <c:pt idx="11" formatCode="0.00%">
                  <c:v>0.57693004352615973</c:v>
                </c:pt>
                <c:pt idx="12" formatCode="0.00%">
                  <c:v>0.58798639403496755</c:v>
                </c:pt>
                <c:pt idx="13" formatCode="0.00%">
                  <c:v>0.59904274454377548</c:v>
                </c:pt>
                <c:pt idx="14" formatCode="0.00%">
                  <c:v>0.61009909505258331</c:v>
                </c:pt>
                <c:pt idx="15" formatCode="0.00%">
                  <c:v>0.62115544556139124</c:v>
                </c:pt>
                <c:pt idx="16" formatCode="0.00%">
                  <c:v>0.63221179607019906</c:v>
                </c:pt>
                <c:pt idx="17" formatCode="0.00%">
                  <c:v>0.64326814657900699</c:v>
                </c:pt>
                <c:pt idx="18" formatCode="0.00%">
                  <c:v>0.65432449708781482</c:v>
                </c:pt>
                <c:pt idx="19" formatCode="0.00%">
                  <c:v>0.66538084759662275</c:v>
                </c:pt>
                <c:pt idx="20" formatCode="0.00%">
                  <c:v>0.67643719810543068</c:v>
                </c:pt>
                <c:pt idx="21" formatCode="0.00%">
                  <c:v>0.6874935486142385</c:v>
                </c:pt>
                <c:pt idx="22" formatCode="0.00%">
                  <c:v>0.69854989912304644</c:v>
                </c:pt>
                <c:pt idx="23" formatCode="0.00%">
                  <c:v>0.70960624963185426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C-46CE-BCFC-DA1D9AE4166F}"/>
            </c:ext>
          </c:extLst>
        </c:ser>
        <c:ser>
          <c:idx val="2"/>
          <c:order val="2"/>
          <c:tx>
            <c:strRef>
              <c:f>'E4E GENERAL'!$D$1</c:f>
              <c:strCache>
                <c:ptCount val="1"/>
                <c:pt idx="0">
                  <c:v>Lower Confidence Bound(e4e General)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'E4E GENERAL'!$A$2:$A$25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'E4E GENERAL'!$D$2:$D$25</c:f>
              <c:numCache>
                <c:formatCode>General</c:formatCode>
                <c:ptCount val="24"/>
                <c:pt idx="5" formatCode="0.00%">
                  <c:v>0.50870000000000004</c:v>
                </c:pt>
                <c:pt idx="6" formatCode="0.00%">
                  <c:v>0.51100416492048917</c:v>
                </c:pt>
                <c:pt idx="7" formatCode="0.00%">
                  <c:v>0.51939309471466366</c:v>
                </c:pt>
                <c:pt idx="8" formatCode="0.00%">
                  <c:v>0.52822820662301928</c:v>
                </c:pt>
                <c:pt idx="9" formatCode="0.00%">
                  <c:v>0.53733855312946688</c:v>
                </c:pt>
                <c:pt idx="10" formatCode="0.00%">
                  <c:v>0.54664040224409927</c:v>
                </c:pt>
                <c:pt idx="11" formatCode="0.00%">
                  <c:v>0.55608533591043552</c:v>
                </c:pt>
                <c:pt idx="12" formatCode="0.00%">
                  <c:v>0.56564237045812216</c:v>
                </c:pt>
                <c:pt idx="13" formatCode="0.00%">
                  <c:v>0.57529026335514821</c:v>
                </c:pt>
                <c:pt idx="14" formatCode="0.00%">
                  <c:v>0.58501370127013941</c:v>
                </c:pt>
                <c:pt idx="15" formatCode="0.00%">
                  <c:v>0.59480121493308369</c:v>
                </c:pt>
                <c:pt idx="16" formatCode="0.00%">
                  <c:v>0.60464395136699167</c:v>
                </c:pt>
                <c:pt idx="17" formatCode="0.00%">
                  <c:v>0.61453490839523217</c:v>
                </c:pt>
                <c:pt idx="18" formatCode="0.00%">
                  <c:v>0.62446843499917037</c:v>
                </c:pt>
                <c:pt idx="19" formatCode="0.00%">
                  <c:v>0.63443989271605461</c:v>
                </c:pt>
                <c:pt idx="20" formatCode="0.00%">
                  <c:v>0.6444454188557317</c:v>
                </c:pt>
                <c:pt idx="21" formatCode="0.00%">
                  <c:v>0.65448175644907147</c:v>
                </c:pt>
                <c:pt idx="22" formatCode="0.00%">
                  <c:v>0.66454612929233015</c:v>
                </c:pt>
                <c:pt idx="23" formatCode="0.00%">
                  <c:v>0.67463614828243368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C-46CE-BCFC-DA1D9AE4166F}"/>
            </c:ext>
          </c:extLst>
        </c:ser>
        <c:ser>
          <c:idx val="3"/>
          <c:order val="3"/>
          <c:tx>
            <c:strRef>
              <c:f>'E4E GENERAL'!$E$1</c:f>
              <c:strCache>
                <c:ptCount val="1"/>
                <c:pt idx="0">
                  <c:v>Upper Confidence Bound(e4e General)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'E4E GENERAL'!$A$2:$A$25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'E4E GENERAL'!$E$2:$E$25</c:f>
              <c:numCache>
                <c:formatCode>General</c:formatCode>
                <c:ptCount val="24"/>
                <c:pt idx="5" formatCode="0.00%">
                  <c:v>0.50870000000000004</c:v>
                </c:pt>
                <c:pt idx="6" formatCode="0.00%">
                  <c:v>0.53229241704375141</c:v>
                </c:pt>
                <c:pt idx="7" formatCode="0.00%">
                  <c:v>0.54601618826719256</c:v>
                </c:pt>
                <c:pt idx="8" formatCode="0.00%">
                  <c:v>0.55929377737645281</c:v>
                </c:pt>
                <c:pt idx="9" formatCode="0.00%">
                  <c:v>0.57229613188762085</c:v>
                </c:pt>
                <c:pt idx="10" formatCode="0.00%">
                  <c:v>0.58510698379060433</c:v>
                </c:pt>
                <c:pt idx="11" formatCode="0.00%">
                  <c:v>0.59777475114188394</c:v>
                </c:pt>
                <c:pt idx="12" formatCode="0.00%">
                  <c:v>0.61033041761181295</c:v>
                </c:pt>
                <c:pt idx="13" formatCode="0.00%">
                  <c:v>0.62279522573240276</c:v>
                </c:pt>
                <c:pt idx="14" formatCode="0.00%">
                  <c:v>0.63518448883502721</c:v>
                </c:pt>
                <c:pt idx="15" formatCode="0.00%">
                  <c:v>0.64750967618969879</c:v>
                </c:pt>
                <c:pt idx="16" formatCode="0.00%">
                  <c:v>0.65977964077340645</c:v>
                </c:pt>
                <c:pt idx="17" formatCode="0.00%">
                  <c:v>0.67200138476278182</c:v>
                </c:pt>
                <c:pt idx="18" formatCode="0.00%">
                  <c:v>0.68418055917645926</c:v>
                </c:pt>
                <c:pt idx="19" formatCode="0.00%">
                  <c:v>0.69632180247719089</c:v>
                </c:pt>
                <c:pt idx="20" formatCode="0.00%">
                  <c:v>0.70842897735512966</c:v>
                </c:pt>
                <c:pt idx="21" formatCode="0.00%">
                  <c:v>0.72050534077940553</c:v>
                </c:pt>
                <c:pt idx="22" formatCode="0.00%">
                  <c:v>0.73255366895376273</c:v>
                </c:pt>
                <c:pt idx="23" formatCode="0.00%">
                  <c:v>0.74457635098127484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C-46CE-BCFC-DA1D9AE4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091040"/>
        <c:axId val="1001742384"/>
      </c:lineChart>
      <c:catAx>
        <c:axId val="113509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42384"/>
        <c:crosses val="autoZero"/>
        <c:auto val="1"/>
        <c:lblAlgn val="ctr"/>
        <c:lblOffset val="100"/>
        <c:noMultiLvlLbl val="0"/>
      </c:catAx>
      <c:valAx>
        <c:axId val="1001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50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E4E</a:t>
            </a:r>
            <a:r>
              <a:rPr lang="en-ZA" baseline="0"/>
              <a:t> WEBSITE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'E4E WEBSITE'!$B$1</c:f>
              <c:strCache>
                <c:ptCount val="1"/>
                <c:pt idx="0">
                  <c:v>e4e website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'E4E WEBSITE'!$B$2:$B$25</c:f>
              <c:numCache>
                <c:formatCode>0.00%</c:formatCode>
                <c:ptCount val="24"/>
                <c:pt idx="0">
                  <c:v>0.53969999999999996</c:v>
                </c:pt>
                <c:pt idx="1">
                  <c:v>0.58730000000000004</c:v>
                </c:pt>
                <c:pt idx="2">
                  <c:v>0.54410000000000003</c:v>
                </c:pt>
                <c:pt idx="3">
                  <c:v>0.54410000000000003</c:v>
                </c:pt>
                <c:pt idx="4">
                  <c:v>0.56520000000000004</c:v>
                </c:pt>
                <c:pt idx="5">
                  <c:v>0.59419999999999995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8-4AA4-AF16-C9312C7F30F0}"/>
            </c:ext>
          </c:extLst>
        </c:ser>
        <c:ser>
          <c:idx val="1"/>
          <c:order val="1"/>
          <c:tx>
            <c:strRef>
              <c:f>'E4E WEBSITE'!$C$1</c:f>
              <c:strCache>
                <c:ptCount val="1"/>
                <c:pt idx="0">
                  <c:v>Forecast(e4e website)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'E4E WEBSITE'!$A$2:$A$25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'E4E WEBSITE'!$C$2:$C$25</c:f>
              <c:numCache>
                <c:formatCode>General</c:formatCode>
                <c:ptCount val="24"/>
                <c:pt idx="5" formatCode="0.00%">
                  <c:v>0.59419999999999995</c:v>
                </c:pt>
                <c:pt idx="6" formatCode="0.00%">
                  <c:v>0.57496690863462452</c:v>
                </c:pt>
                <c:pt idx="7" formatCode="0.00%">
                  <c:v>0.58004967967860255</c:v>
                </c:pt>
                <c:pt idx="8" formatCode="0.00%">
                  <c:v>0.58513245072258069</c:v>
                </c:pt>
                <c:pt idx="9" formatCode="0.00%">
                  <c:v>0.59021522176655872</c:v>
                </c:pt>
                <c:pt idx="10" formatCode="0.00%">
                  <c:v>0.59529799281053675</c:v>
                </c:pt>
                <c:pt idx="11" formatCode="0.00%">
                  <c:v>0.60038076385451478</c:v>
                </c:pt>
                <c:pt idx="12" formatCode="0.00%">
                  <c:v>0.60546353489849292</c:v>
                </c:pt>
                <c:pt idx="13" formatCode="0.00%">
                  <c:v>0.61054630594247095</c:v>
                </c:pt>
                <c:pt idx="14" formatCode="0.00%">
                  <c:v>0.61562907698644898</c:v>
                </c:pt>
                <c:pt idx="15" formatCode="0.00%">
                  <c:v>0.620711848030427</c:v>
                </c:pt>
                <c:pt idx="16" formatCode="0.00%">
                  <c:v>0.62579461907440503</c:v>
                </c:pt>
                <c:pt idx="17" formatCode="0.00%">
                  <c:v>0.63087739011838306</c:v>
                </c:pt>
                <c:pt idx="18" formatCode="0.00%">
                  <c:v>0.6359601611623612</c:v>
                </c:pt>
                <c:pt idx="19" formatCode="0.00%">
                  <c:v>0.64104293220633923</c:v>
                </c:pt>
                <c:pt idx="20" formatCode="0.00%">
                  <c:v>0.64612570325031726</c:v>
                </c:pt>
                <c:pt idx="21" formatCode="0.00%">
                  <c:v>0.65120847429429529</c:v>
                </c:pt>
                <c:pt idx="22" formatCode="0.00%">
                  <c:v>0.65629124533827343</c:v>
                </c:pt>
                <c:pt idx="23" formatCode="0.00%">
                  <c:v>0.66137401638225146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8-4AA4-AF16-C9312C7F30F0}"/>
            </c:ext>
          </c:extLst>
        </c:ser>
        <c:ser>
          <c:idx val="2"/>
          <c:order val="2"/>
          <c:tx>
            <c:strRef>
              <c:f>'E4E WEBSITE'!$D$1</c:f>
              <c:strCache>
                <c:ptCount val="1"/>
                <c:pt idx="0">
                  <c:v>Lower Confidence Bound(e4e website)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'E4E WEBSITE'!$A$2:$A$25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'E4E WEBSITE'!$D$2:$D$25</c:f>
              <c:numCache>
                <c:formatCode>General</c:formatCode>
                <c:ptCount val="24"/>
                <c:pt idx="5" formatCode="0.00%">
                  <c:v>0.59419999999999995</c:v>
                </c:pt>
                <c:pt idx="6" formatCode="0.00%">
                  <c:v>0.53225157514066912</c:v>
                </c:pt>
                <c:pt idx="7" formatCode="0.00%">
                  <c:v>0.5371170294319938</c:v>
                </c:pt>
                <c:pt idx="8" formatCode="0.00%">
                  <c:v>0.54197928638162307</c:v>
                </c:pt>
                <c:pt idx="9" formatCode="0.00%">
                  <c:v>0.54683835268844938</c:v>
                </c:pt>
                <c:pt idx="10" formatCode="0.00%">
                  <c:v>0.55169423561528719</c:v>
                </c:pt>
                <c:pt idx="11" formatCode="0.00%">
                  <c:v>0.55654694296920215</c:v>
                </c:pt>
                <c:pt idx="12" formatCode="0.00%">
                  <c:v>0.56139648308186896</c:v>
                </c:pt>
                <c:pt idx="13" formatCode="0.00%">
                  <c:v>0.56624286478998509</c:v>
                </c:pt>
                <c:pt idx="14" formatCode="0.00%">
                  <c:v>0.57108609741577621</c:v>
                </c:pt>
                <c:pt idx="15" formatCode="0.00%">
                  <c:v>0.57592619074761797</c:v>
                </c:pt>
                <c:pt idx="16" formatCode="0.00%">
                  <c:v>0.58076315502080389</c:v>
                </c:pt>
                <c:pt idx="17" formatCode="0.00%">
                  <c:v>0.58559700089848521</c:v>
                </c:pt>
                <c:pt idx="18" formatCode="0.00%">
                  <c:v>0.59042773945280713</c:v>
                </c:pt>
                <c:pt idx="19" formatCode="0.00%">
                  <c:v>0.59525538214626406</c:v>
                </c:pt>
                <c:pt idx="20" formatCode="0.00%">
                  <c:v>0.60007994081329674</c:v>
                </c:pt>
                <c:pt idx="21" formatCode="0.00%">
                  <c:v>0.60490142764214938</c:v>
                </c:pt>
                <c:pt idx="22" formatCode="0.00%">
                  <c:v>0.60971985515700677</c:v>
                </c:pt>
                <c:pt idx="23" formatCode="0.00%">
                  <c:v>0.61453523620042716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8-4AA4-AF16-C9312C7F30F0}"/>
            </c:ext>
          </c:extLst>
        </c:ser>
        <c:ser>
          <c:idx val="3"/>
          <c:order val="3"/>
          <c:tx>
            <c:strRef>
              <c:f>'E4E WEBSITE'!$E$1</c:f>
              <c:strCache>
                <c:ptCount val="1"/>
                <c:pt idx="0">
                  <c:v>Upper Confidence Bound(e4e website)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'E4E WEBSITE'!$A$2:$A$25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'E4E WEBSITE'!$E$2:$E$25</c:f>
              <c:numCache>
                <c:formatCode>General</c:formatCode>
                <c:ptCount val="24"/>
                <c:pt idx="5" formatCode="0.00%">
                  <c:v>0.59419999999999995</c:v>
                </c:pt>
                <c:pt idx="6" formatCode="0.00%">
                  <c:v>0.61768224212857992</c:v>
                </c:pt>
                <c:pt idx="7" formatCode="0.00%">
                  <c:v>0.6229823299252113</c:v>
                </c:pt>
                <c:pt idx="8" formatCode="0.00%">
                  <c:v>0.62828561506353831</c:v>
                </c:pt>
                <c:pt idx="9" formatCode="0.00%">
                  <c:v>0.63359209084466805</c:v>
                </c:pt>
                <c:pt idx="10" formatCode="0.00%">
                  <c:v>0.63890175000578631</c:v>
                </c:pt>
                <c:pt idx="11" formatCode="0.00%">
                  <c:v>0.6442145847398274</c:v>
                </c:pt>
                <c:pt idx="12" formatCode="0.00%">
                  <c:v>0.64953058671511688</c:v>
                </c:pt>
                <c:pt idx="13" formatCode="0.00%">
                  <c:v>0.6548497470949568</c:v>
                </c:pt>
                <c:pt idx="14" formatCode="0.00%">
                  <c:v>0.66017205655712174</c:v>
                </c:pt>
                <c:pt idx="15" formatCode="0.00%">
                  <c:v>0.66549750531323604</c:v>
                </c:pt>
                <c:pt idx="16" formatCode="0.00%">
                  <c:v>0.67082608312800618</c:v>
                </c:pt>
                <c:pt idx="17" formatCode="0.00%">
                  <c:v>0.67615777933828092</c:v>
                </c:pt>
                <c:pt idx="18" formatCode="0.00%">
                  <c:v>0.68149258287191528</c:v>
                </c:pt>
                <c:pt idx="19" formatCode="0.00%">
                  <c:v>0.68683048226641441</c:v>
                </c:pt>
                <c:pt idx="20" formatCode="0.00%">
                  <c:v>0.69217146568733778</c:v>
                </c:pt>
                <c:pt idx="21" formatCode="0.00%">
                  <c:v>0.6975155209464412</c:v>
                </c:pt>
                <c:pt idx="22" formatCode="0.00%">
                  <c:v>0.70286263551954009</c:v>
                </c:pt>
                <c:pt idx="23" formatCode="0.00%">
                  <c:v>0.70821279656407576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8-4AA4-AF16-C9312C7F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216768"/>
        <c:axId val="1001754448"/>
      </c:lineChart>
      <c:catAx>
        <c:axId val="102621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54448"/>
        <c:crosses val="autoZero"/>
        <c:auto val="1"/>
        <c:lblAlgn val="ctr"/>
        <c:lblOffset val="100"/>
        <c:noMultiLvlLbl val="0"/>
      </c:catAx>
      <c:valAx>
        <c:axId val="10017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62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EXTERNAL DASHBOARD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'EXTERNAL DASHBOARD'!$B$1</c:f>
              <c:strCache>
                <c:ptCount val="1"/>
                <c:pt idx="0">
                  <c:v>External dashboard 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'EXTERNAL DASHBOARD'!$B$2:$B$25</c:f>
              <c:numCache>
                <c:formatCode>0.00%</c:formatCode>
                <c:ptCount val="24"/>
                <c:pt idx="0">
                  <c:v>0.63329999999999997</c:v>
                </c:pt>
                <c:pt idx="1">
                  <c:v>0.63329999999999997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  <c:pt idx="5">
                  <c:v>0.74239999999999995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F-4ACA-B724-BE2BB04A96AD}"/>
            </c:ext>
          </c:extLst>
        </c:ser>
        <c:ser>
          <c:idx val="1"/>
          <c:order val="1"/>
          <c:tx>
            <c:strRef>
              <c:f>'EXTERNAL DASHBOARD'!$C$1</c:f>
              <c:strCache>
                <c:ptCount val="1"/>
                <c:pt idx="0">
                  <c:v>Forecast(External dashboard)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'EXTERNAL DASHBOARD'!$A$2:$A$25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'EXTERNAL DASHBOARD'!$C$2:$C$25</c:f>
              <c:numCache>
                <c:formatCode>General</c:formatCode>
                <c:ptCount val="24"/>
                <c:pt idx="5" formatCode="0.00%">
                  <c:v>0.74239999999999995</c:v>
                </c:pt>
                <c:pt idx="6" formatCode="0.00%">
                  <c:v>0.75788248665996649</c:v>
                </c:pt>
                <c:pt idx="7" formatCode="0.00%">
                  <c:v>0.77864134674715735</c:v>
                </c:pt>
                <c:pt idx="8" formatCode="0.00%">
                  <c:v>0.79940020683434809</c:v>
                </c:pt>
                <c:pt idx="9" formatCode="0.00%">
                  <c:v>0.82015906692153884</c:v>
                </c:pt>
                <c:pt idx="10" formatCode="0.00%">
                  <c:v>0.84091792700872969</c:v>
                </c:pt>
                <c:pt idx="11" formatCode="0.00%">
                  <c:v>0.86167678709592044</c:v>
                </c:pt>
                <c:pt idx="12" formatCode="0.00%">
                  <c:v>0.88243564718311118</c:v>
                </c:pt>
                <c:pt idx="13" formatCode="0.00%">
                  <c:v>0.90319450727030204</c:v>
                </c:pt>
                <c:pt idx="14" formatCode="0.00%">
                  <c:v>0.92395336735749289</c:v>
                </c:pt>
                <c:pt idx="15" formatCode="0.00%">
                  <c:v>0.94471222744468364</c:v>
                </c:pt>
                <c:pt idx="16" formatCode="0.00%">
                  <c:v>0.96547108753187438</c:v>
                </c:pt>
                <c:pt idx="17" formatCode="0.00%">
                  <c:v>0.98622994761906524</c:v>
                </c:pt>
                <c:pt idx="18" formatCode="0.00%">
                  <c:v>1.0069888077062559</c:v>
                </c:pt>
                <c:pt idx="19" formatCode="0.00%">
                  <c:v>1.0277476677934467</c:v>
                </c:pt>
                <c:pt idx="20" formatCode="0.00%">
                  <c:v>1.0485065278806376</c:v>
                </c:pt>
                <c:pt idx="21" formatCode="0.00%">
                  <c:v>1.0692653879678282</c:v>
                </c:pt>
                <c:pt idx="22" formatCode="0.00%">
                  <c:v>1.0900242480550191</c:v>
                </c:pt>
                <c:pt idx="23" formatCode="0.00%">
                  <c:v>1.1107831081422099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F-4ACA-B724-BE2BB04A96AD}"/>
            </c:ext>
          </c:extLst>
        </c:ser>
        <c:ser>
          <c:idx val="2"/>
          <c:order val="2"/>
          <c:tx>
            <c:strRef>
              <c:f>'EXTERNAL DASHBOARD'!$D$1</c:f>
              <c:strCache>
                <c:ptCount val="1"/>
                <c:pt idx="0">
                  <c:v>Lower Confidence Bound(External dashboard)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'EXTERNAL DASHBOARD'!$A$2:$A$25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'EXTERNAL DASHBOARD'!$D$2:$D$25</c:f>
              <c:numCache>
                <c:formatCode>General</c:formatCode>
                <c:ptCount val="24"/>
                <c:pt idx="5" formatCode="0.00%">
                  <c:v>0.74239999999999995</c:v>
                </c:pt>
                <c:pt idx="6" formatCode="0.00%">
                  <c:v>0.72664999169919642</c:v>
                </c:pt>
                <c:pt idx="7" formatCode="0.00%">
                  <c:v>0.74740871124047614</c:v>
                </c:pt>
                <c:pt idx="8" formatCode="0.00%">
                  <c:v>0.76816732146983102</c:v>
                </c:pt>
                <c:pt idx="9" formatCode="0.00%">
                  <c:v>0.78892579115815464</c:v>
                </c:pt>
                <c:pt idx="10" formatCode="0.00%">
                  <c:v>0.80968408907954947</c:v>
                </c:pt>
                <c:pt idx="11" formatCode="0.00%">
                  <c:v>0.83044218401288727</c:v>
                </c:pt>
                <c:pt idx="12" formatCode="0.00%">
                  <c:v>0.85120004474368194</c:v>
                </c:pt>
                <c:pt idx="13" formatCode="0.00%">
                  <c:v>0.87195764006627308</c:v>
                </c:pt>
                <c:pt idx="14" formatCode="0.00%">
                  <c:v>0.89271493878631969</c:v>
                </c:pt>
                <c:pt idx="15" formatCode="0.00%">
                  <c:v>0.91347190972360393</c:v>
                </c:pt>
                <c:pt idx="16" formatCode="0.00%">
                  <c:v>0.93422852171514326</c:v>
                </c:pt>
                <c:pt idx="17" formatCode="0.00%">
                  <c:v>0.95498474361860963</c:v>
                </c:pt>
                <c:pt idx="18" formatCode="0.00%">
                  <c:v>0.97574054431605428</c:v>
                </c:pt>
                <c:pt idx="19" formatCode="0.00%">
                  <c:v>0.99649589271793704</c:v>
                </c:pt>
                <c:pt idx="20" formatCode="0.00%">
                  <c:v>1.0172507577674559</c:v>
                </c:pt>
                <c:pt idx="21" formatCode="0.00%">
                  <c:v>1.038005108445176</c:v>
                </c:pt>
                <c:pt idx="22" formatCode="0.00%">
                  <c:v>1.0587589137739564</c:v>
                </c:pt>
                <c:pt idx="23" formatCode="0.00%">
                  <c:v>1.0795121428241667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F-4ACA-B724-BE2BB04A96AD}"/>
            </c:ext>
          </c:extLst>
        </c:ser>
        <c:ser>
          <c:idx val="3"/>
          <c:order val="3"/>
          <c:tx>
            <c:strRef>
              <c:f>'EXTERNAL DASHBOARD'!$E$1</c:f>
              <c:strCache>
                <c:ptCount val="1"/>
                <c:pt idx="0">
                  <c:v>Upper Confidence Bound(External dashboard)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'EXTERNAL DASHBOARD'!$A$2:$A$25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'EXTERNAL DASHBOARD'!$E$2:$E$25</c:f>
              <c:numCache>
                <c:formatCode>General</c:formatCode>
                <c:ptCount val="24"/>
                <c:pt idx="5" formatCode="0.00%">
                  <c:v>0.74239999999999995</c:v>
                </c:pt>
                <c:pt idx="6" formatCode="0.00%">
                  <c:v>0.78911498162073657</c:v>
                </c:pt>
                <c:pt idx="7" formatCode="0.00%">
                  <c:v>0.80987398225383855</c:v>
                </c:pt>
                <c:pt idx="8" formatCode="0.00%">
                  <c:v>0.83063309219886516</c:v>
                </c:pt>
                <c:pt idx="9" formatCode="0.00%">
                  <c:v>0.85139234268492303</c:v>
                </c:pt>
                <c:pt idx="10" formatCode="0.00%">
                  <c:v>0.87215176493790991</c:v>
                </c:pt>
                <c:pt idx="11" formatCode="0.00%">
                  <c:v>0.8929113901789536</c:v>
                </c:pt>
                <c:pt idx="12" formatCode="0.00%">
                  <c:v>0.91367124962254043</c:v>
                </c:pt>
                <c:pt idx="13" formatCode="0.00%">
                  <c:v>0.934431374474331</c:v>
                </c:pt>
                <c:pt idx="14" formatCode="0.00%">
                  <c:v>0.9551917959286661</c:v>
                </c:pt>
                <c:pt idx="15" formatCode="0.00%">
                  <c:v>0.97595254516576335</c:v>
                </c:pt>
                <c:pt idx="16" formatCode="0.00%">
                  <c:v>0.99671365334860551</c:v>
                </c:pt>
                <c:pt idx="17" formatCode="0.00%">
                  <c:v>1.0174751516195208</c:v>
                </c:pt>
                <c:pt idx="18" formatCode="0.00%">
                  <c:v>1.0382370710964575</c:v>
                </c:pt>
                <c:pt idx="19" formatCode="0.00%">
                  <c:v>1.0589994428689564</c:v>
                </c:pt>
                <c:pt idx="20" formatCode="0.00%">
                  <c:v>1.0797622979938193</c:v>
                </c:pt>
                <c:pt idx="21" formatCode="0.00%">
                  <c:v>1.1005256674904804</c:v>
                </c:pt>
                <c:pt idx="22" formatCode="0.00%">
                  <c:v>1.1212895823360818</c:v>
                </c:pt>
                <c:pt idx="23" formatCode="0.00%">
                  <c:v>1.1420540734602531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F-4ACA-B724-BE2BB04A9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871312"/>
        <c:axId val="1001744880"/>
      </c:lineChart>
      <c:catAx>
        <c:axId val="11368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44880"/>
        <c:crosses val="autoZero"/>
        <c:auto val="1"/>
        <c:lblAlgn val="ctr"/>
        <c:lblOffset val="100"/>
        <c:noMultiLvlLbl val="0"/>
      </c:catAx>
      <c:valAx>
        <c:axId val="1001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68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FMOH ISS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'FMOH-ISS'!$B$1</c:f>
              <c:strCache>
                <c:ptCount val="1"/>
                <c:pt idx="0">
                  <c:v>FMOH-ISS 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'FMOH-ISS'!$B$2:$B$25</c:f>
              <c:numCache>
                <c:formatCode>0.00%</c:formatCode>
                <c:ptCount val="24"/>
                <c:pt idx="0">
                  <c:v>0.75680000000000003</c:v>
                </c:pt>
                <c:pt idx="1">
                  <c:v>0.75680000000000003</c:v>
                </c:pt>
                <c:pt idx="2">
                  <c:v>0.74670000000000003</c:v>
                </c:pt>
                <c:pt idx="3">
                  <c:v>0.77329999999999999</c:v>
                </c:pt>
                <c:pt idx="4">
                  <c:v>0.81820000000000004</c:v>
                </c:pt>
                <c:pt idx="5">
                  <c:v>0.81820000000000004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6-453A-BDCE-4559CE929212}"/>
            </c:ext>
          </c:extLst>
        </c:ser>
        <c:ser>
          <c:idx val="1"/>
          <c:order val="1"/>
          <c:tx>
            <c:strRef>
              <c:f>'FMOH-ISS'!$C$1</c:f>
              <c:strCache>
                <c:ptCount val="1"/>
                <c:pt idx="0">
                  <c:v>Forecast(FMOH-ISS)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'FMOH-ISS'!$A$2:$A$25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'FMOH-ISS'!$C$2:$C$25</c:f>
              <c:numCache>
                <c:formatCode>General</c:formatCode>
                <c:ptCount val="24"/>
                <c:pt idx="5" formatCode="0.00%">
                  <c:v>0.81820000000000004</c:v>
                </c:pt>
                <c:pt idx="6" formatCode="0.00%">
                  <c:v>0.83691339377497465</c:v>
                </c:pt>
                <c:pt idx="7" formatCode="0.00%">
                  <c:v>0.853338707903737</c:v>
                </c:pt>
                <c:pt idx="8" formatCode="0.00%">
                  <c:v>0.86976402203249947</c:v>
                </c:pt>
                <c:pt idx="9" formatCode="0.00%">
                  <c:v>0.88618933616126183</c:v>
                </c:pt>
                <c:pt idx="10" formatCode="0.00%">
                  <c:v>0.9026146502900243</c:v>
                </c:pt>
                <c:pt idx="11" formatCode="0.00%">
                  <c:v>0.91903996441878677</c:v>
                </c:pt>
                <c:pt idx="12" formatCode="0.00%">
                  <c:v>0.93546527854754913</c:v>
                </c:pt>
                <c:pt idx="13" formatCode="0.00%">
                  <c:v>0.9518905926763116</c:v>
                </c:pt>
                <c:pt idx="14" formatCode="0.00%">
                  <c:v>0.96831590680507396</c:v>
                </c:pt>
                <c:pt idx="15" formatCode="0.00%">
                  <c:v>0.98474122093383643</c:v>
                </c:pt>
                <c:pt idx="16" formatCode="0.00%">
                  <c:v>1.0011665350625989</c:v>
                </c:pt>
                <c:pt idx="17" formatCode="0.00%">
                  <c:v>1.0175918491913611</c:v>
                </c:pt>
                <c:pt idx="18" formatCode="0.00%">
                  <c:v>1.0340171633201236</c:v>
                </c:pt>
                <c:pt idx="19" formatCode="0.00%">
                  <c:v>1.0504424774488861</c:v>
                </c:pt>
                <c:pt idx="20" formatCode="0.00%">
                  <c:v>1.0668677915776485</c:v>
                </c:pt>
                <c:pt idx="21" formatCode="0.00%">
                  <c:v>1.083293105706411</c:v>
                </c:pt>
                <c:pt idx="22" formatCode="0.00%">
                  <c:v>1.0997184198351735</c:v>
                </c:pt>
                <c:pt idx="23" formatCode="0.00%">
                  <c:v>1.1161437339639357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6-453A-BDCE-4559CE929212}"/>
            </c:ext>
          </c:extLst>
        </c:ser>
        <c:ser>
          <c:idx val="2"/>
          <c:order val="2"/>
          <c:tx>
            <c:strRef>
              <c:f>'FMOH-ISS'!$D$1</c:f>
              <c:strCache>
                <c:ptCount val="1"/>
                <c:pt idx="0">
                  <c:v>Lower Confidence Bound(FMOH-ISS)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'FMOH-ISS'!$A$2:$A$25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'FMOH-ISS'!$D$2:$D$25</c:f>
              <c:numCache>
                <c:formatCode>General</c:formatCode>
                <c:ptCount val="24"/>
                <c:pt idx="5" formatCode="0.00%">
                  <c:v>0.81820000000000004</c:v>
                </c:pt>
                <c:pt idx="6" formatCode="0.00%">
                  <c:v>0.79982532522850847</c:v>
                </c:pt>
                <c:pt idx="7" formatCode="0.00%">
                  <c:v>0.80695635988953707</c:v>
                </c:pt>
                <c:pt idx="8" formatCode="0.00%">
                  <c:v>0.81564205791504907</c:v>
                </c:pt>
                <c:pt idx="9" formatCode="0.00%">
                  <c:v>0.82528677498837089</c:v>
                </c:pt>
                <c:pt idx="10" formatCode="0.00%">
                  <c:v>0.83559875791499572</c:v>
                </c:pt>
                <c:pt idx="11" formatCode="0.00%">
                  <c:v>0.84640930029411188</c:v>
                </c:pt>
                <c:pt idx="12" formatCode="0.00%">
                  <c:v>0.85761044356874305</c:v>
                </c:pt>
                <c:pt idx="13" formatCode="0.00%">
                  <c:v>0.86912817090756178</c:v>
                </c:pt>
                <c:pt idx="14" formatCode="0.00%">
                  <c:v>0.88090912500529051</c:v>
                </c:pt>
                <c:pt idx="15" formatCode="0.00%">
                  <c:v>0.89291334268694289</c:v>
                </c:pt>
                <c:pt idx="16" formatCode="0.00%">
                  <c:v>0.90510997690922679</c:v>
                </c:pt>
                <c:pt idx="17" formatCode="0.00%">
                  <c:v>0.91747462950122904</c:v>
                </c:pt>
                <c:pt idx="18" formatCode="0.00%">
                  <c:v>0.92998761022579368</c:v>
                </c:pt>
                <c:pt idx="19" formatCode="0.00%">
                  <c:v>0.94263275696463045</c:v>
                </c:pt>
                <c:pt idx="20" formatCode="0.00%">
                  <c:v>0.9553966106778583</c:v>
                </c:pt>
                <c:pt idx="21" formatCode="0.00%">
                  <c:v>0.96826782288147295</c:v>
                </c:pt>
                <c:pt idx="22" formatCode="0.00%">
                  <c:v>0.9812367202557335</c:v>
                </c:pt>
                <c:pt idx="23" formatCode="0.00%">
                  <c:v>0.99429497828267965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6-453A-BDCE-4559CE929212}"/>
            </c:ext>
          </c:extLst>
        </c:ser>
        <c:ser>
          <c:idx val="3"/>
          <c:order val="3"/>
          <c:tx>
            <c:strRef>
              <c:f>'FMOH-ISS'!$E$1</c:f>
              <c:strCache>
                <c:ptCount val="1"/>
                <c:pt idx="0">
                  <c:v>Upper Confidence Bound(FMOH-ISS)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'FMOH-ISS'!$A$2:$A$25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'FMOH-ISS'!$E$2:$E$25</c:f>
              <c:numCache>
                <c:formatCode>General</c:formatCode>
                <c:ptCount val="24"/>
                <c:pt idx="5" formatCode="0.00%">
                  <c:v>0.81820000000000004</c:v>
                </c:pt>
                <c:pt idx="6" formatCode="0.00%">
                  <c:v>0.87400146232144083</c:v>
                </c:pt>
                <c:pt idx="7" formatCode="0.00%">
                  <c:v>0.89972105591793694</c:v>
                </c:pt>
                <c:pt idx="8" formatCode="0.00%">
                  <c:v>0.92388598614994988</c:v>
                </c:pt>
                <c:pt idx="9" formatCode="0.00%">
                  <c:v>0.94709189733415278</c:v>
                </c:pt>
                <c:pt idx="10" formatCode="0.00%">
                  <c:v>0.96963054266505289</c:v>
                </c:pt>
                <c:pt idx="11" formatCode="0.00%">
                  <c:v>0.99167062854346166</c:v>
                </c:pt>
                <c:pt idx="12" formatCode="0.00%">
                  <c:v>1.0133201135263552</c:v>
                </c:pt>
                <c:pt idx="13" formatCode="0.00%">
                  <c:v>1.0346530144450614</c:v>
                </c:pt>
                <c:pt idx="14" formatCode="0.00%">
                  <c:v>1.0557226886048574</c:v>
                </c:pt>
                <c:pt idx="15" formatCode="0.00%">
                  <c:v>1.07656909918073</c:v>
                </c:pt>
                <c:pt idx="16" formatCode="0.00%">
                  <c:v>1.097223093215971</c:v>
                </c:pt>
                <c:pt idx="17" formatCode="0.00%">
                  <c:v>1.1177090688814932</c:v>
                </c:pt>
                <c:pt idx="18" formatCode="0.00%">
                  <c:v>1.1380467164144537</c:v>
                </c:pt>
                <c:pt idx="19" formatCode="0.00%">
                  <c:v>1.1582521979331417</c:v>
                </c:pt>
                <c:pt idx="20" formatCode="0.00%">
                  <c:v>1.1783389724774387</c:v>
                </c:pt>
                <c:pt idx="21" formatCode="0.00%">
                  <c:v>1.1983183885313491</c:v>
                </c:pt>
                <c:pt idx="22" formatCode="0.00%">
                  <c:v>1.2182001194146135</c:v>
                </c:pt>
                <c:pt idx="23" formatCode="0.00%">
                  <c:v>1.2379924896451917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6-453A-BDCE-4559CE92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861712"/>
        <c:axId val="1001756944"/>
      </c:lineChart>
      <c:catAx>
        <c:axId val="113686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56944"/>
        <c:crosses val="autoZero"/>
        <c:auto val="1"/>
        <c:lblAlgn val="ctr"/>
        <c:lblOffset val="100"/>
        <c:noMultiLvlLbl val="0"/>
      </c:catAx>
      <c:valAx>
        <c:axId val="10017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68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GROWTH</a:t>
            </a:r>
            <a:r>
              <a:rPr lang="en-ZA" baseline="0"/>
              <a:t> AND EXPLORATION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&amp; EXPLORATION'!$B$1</c:f>
              <c:strCache>
                <c:ptCount val="1"/>
                <c:pt idx="0">
                  <c:v>Growth and exploration 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'GROWTH &amp; EXPLORATION'!$B$2:$B$23</c:f>
              <c:numCache>
                <c:formatCode>General</c:formatCode>
                <c:ptCount val="22"/>
                <c:pt idx="0">
                  <c:v>4.5499999999999999E-2</c:v>
                </c:pt>
                <c:pt idx="1">
                  <c:v>9.0899999999999995E-2</c:v>
                </c:pt>
                <c:pt idx="2">
                  <c:v>9.0899999999999995E-2</c:v>
                </c:pt>
                <c:pt idx="3">
                  <c:v>9.0899999999999995E-2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A-4782-BC8D-7F75C9D6FDA7}"/>
            </c:ext>
          </c:extLst>
        </c:ser>
        <c:ser>
          <c:idx val="1"/>
          <c:order val="1"/>
          <c:tx>
            <c:strRef>
              <c:f>'GROWTH &amp; EXPLORATION'!$C$1</c:f>
              <c:strCache>
                <c:ptCount val="1"/>
                <c:pt idx="0">
                  <c:v>Forecast(Growth and exploration)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'GROWTH &amp; EXPLORATION'!$A$2:$A$23</c:f>
              <c:numCache>
                <c:formatCode>m/d/yyyy</c:formatCode>
                <c:ptCount val="22"/>
                <c:pt idx="0">
                  <c:v>44135</c:v>
                </c:pt>
                <c:pt idx="1">
                  <c:v>44142</c:v>
                </c:pt>
                <c:pt idx="2">
                  <c:v>44149</c:v>
                </c:pt>
                <c:pt idx="3">
                  <c:v>44156</c:v>
                </c:pt>
                <c:pt idx="4">
                  <c:v>44163</c:v>
                </c:pt>
                <c:pt idx="5">
                  <c:v>44170</c:v>
                </c:pt>
                <c:pt idx="6">
                  <c:v>44177</c:v>
                </c:pt>
                <c:pt idx="7">
                  <c:v>44184</c:v>
                </c:pt>
                <c:pt idx="8">
                  <c:v>44191</c:v>
                </c:pt>
                <c:pt idx="9">
                  <c:v>44198</c:v>
                </c:pt>
                <c:pt idx="10">
                  <c:v>44205</c:v>
                </c:pt>
                <c:pt idx="11">
                  <c:v>44212</c:v>
                </c:pt>
                <c:pt idx="12">
                  <c:v>44219</c:v>
                </c:pt>
                <c:pt idx="13">
                  <c:v>44226</c:v>
                </c:pt>
                <c:pt idx="14">
                  <c:v>44233</c:v>
                </c:pt>
                <c:pt idx="15">
                  <c:v>44240</c:v>
                </c:pt>
                <c:pt idx="16">
                  <c:v>44247</c:v>
                </c:pt>
                <c:pt idx="17">
                  <c:v>44254</c:v>
                </c:pt>
                <c:pt idx="18">
                  <c:v>44261</c:v>
                </c:pt>
                <c:pt idx="19">
                  <c:v>44268</c:v>
                </c:pt>
                <c:pt idx="20">
                  <c:v>44275</c:v>
                </c:pt>
                <c:pt idx="21">
                  <c:v>44282</c:v>
                </c:pt>
              </c:numCache>
            </c:numRef>
          </c:cat>
          <c:val>
            <c:numRef>
              <c:f>'GROWTH &amp; EXPLORATION'!$C$2:$C$23</c:f>
              <c:numCache>
                <c:formatCode>General</c:formatCode>
                <c:ptCount val="22"/>
                <c:pt idx="3">
                  <c:v>9.0899999999999995E-2</c:v>
                </c:pt>
                <c:pt idx="4">
                  <c:v>0.10730589482528571</c:v>
                </c:pt>
                <c:pt idx="5">
                  <c:v>0.12031654254342858</c:v>
                </c:pt>
                <c:pt idx="6">
                  <c:v>0.13332719026157142</c:v>
                </c:pt>
                <c:pt idx="7">
                  <c:v>0.14633783797971428</c:v>
                </c:pt>
                <c:pt idx="8">
                  <c:v>0.15934848569785715</c:v>
                </c:pt>
                <c:pt idx="9">
                  <c:v>0.17235913341600001</c:v>
                </c:pt>
                <c:pt idx="10">
                  <c:v>0.18536978113414287</c:v>
                </c:pt>
                <c:pt idx="11">
                  <c:v>0.19838042885228574</c:v>
                </c:pt>
                <c:pt idx="12">
                  <c:v>0.2113910765704286</c:v>
                </c:pt>
                <c:pt idx="13">
                  <c:v>0.22440172428857147</c:v>
                </c:pt>
                <c:pt idx="14">
                  <c:v>0.23741237200671433</c:v>
                </c:pt>
                <c:pt idx="15">
                  <c:v>0.25042301972485714</c:v>
                </c:pt>
                <c:pt idx="16">
                  <c:v>0.26343366744300001</c:v>
                </c:pt>
                <c:pt idx="17">
                  <c:v>0.27644431516114287</c:v>
                </c:pt>
                <c:pt idx="18">
                  <c:v>0.28945496287928574</c:v>
                </c:pt>
                <c:pt idx="19">
                  <c:v>0.3024656105974286</c:v>
                </c:pt>
                <c:pt idx="20">
                  <c:v>0.31547625831557147</c:v>
                </c:pt>
                <c:pt idx="21">
                  <c:v>0.32848690603371433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A-4782-BC8D-7F75C9D6FDA7}"/>
            </c:ext>
          </c:extLst>
        </c:ser>
        <c:ser>
          <c:idx val="2"/>
          <c:order val="2"/>
          <c:tx>
            <c:strRef>
              <c:f>'GROWTH &amp; EXPLORATION'!$D$1</c:f>
              <c:strCache>
                <c:ptCount val="1"/>
                <c:pt idx="0">
                  <c:v>Lower Confidence Bound(Growth and exploration)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'GROWTH &amp; EXPLORATION'!$A$2:$A$23</c:f>
              <c:numCache>
                <c:formatCode>m/d/yyyy</c:formatCode>
                <c:ptCount val="22"/>
                <c:pt idx="0">
                  <c:v>44135</c:v>
                </c:pt>
                <c:pt idx="1">
                  <c:v>44142</c:v>
                </c:pt>
                <c:pt idx="2">
                  <c:v>44149</c:v>
                </c:pt>
                <c:pt idx="3">
                  <c:v>44156</c:v>
                </c:pt>
                <c:pt idx="4">
                  <c:v>44163</c:v>
                </c:pt>
                <c:pt idx="5">
                  <c:v>44170</c:v>
                </c:pt>
                <c:pt idx="6">
                  <c:v>44177</c:v>
                </c:pt>
                <c:pt idx="7">
                  <c:v>44184</c:v>
                </c:pt>
                <c:pt idx="8">
                  <c:v>44191</c:v>
                </c:pt>
                <c:pt idx="9">
                  <c:v>44198</c:v>
                </c:pt>
                <c:pt idx="10">
                  <c:v>44205</c:v>
                </c:pt>
                <c:pt idx="11">
                  <c:v>44212</c:v>
                </c:pt>
                <c:pt idx="12">
                  <c:v>44219</c:v>
                </c:pt>
                <c:pt idx="13">
                  <c:v>44226</c:v>
                </c:pt>
                <c:pt idx="14">
                  <c:v>44233</c:v>
                </c:pt>
                <c:pt idx="15">
                  <c:v>44240</c:v>
                </c:pt>
                <c:pt idx="16">
                  <c:v>44247</c:v>
                </c:pt>
                <c:pt idx="17">
                  <c:v>44254</c:v>
                </c:pt>
                <c:pt idx="18">
                  <c:v>44261</c:v>
                </c:pt>
                <c:pt idx="19">
                  <c:v>44268</c:v>
                </c:pt>
                <c:pt idx="20">
                  <c:v>44275</c:v>
                </c:pt>
                <c:pt idx="21">
                  <c:v>44282</c:v>
                </c:pt>
              </c:numCache>
            </c:numRef>
          </c:cat>
          <c:val>
            <c:numRef>
              <c:f>'GROWTH &amp; EXPLORATION'!$D$2:$D$23</c:f>
              <c:numCache>
                <c:formatCode>General</c:formatCode>
                <c:ptCount val="22"/>
                <c:pt idx="3" formatCode="0.00">
                  <c:v>9.0899999999999995E-2</c:v>
                </c:pt>
                <c:pt idx="4" formatCode="0.00">
                  <c:v>7.3355587841932329E-2</c:v>
                </c:pt>
                <c:pt idx="5" formatCode="0.00">
                  <c:v>8.5313117459932725E-2</c:v>
                </c:pt>
                <c:pt idx="6" formatCode="0.00">
                  <c:v>9.7293373360914842E-2</c:v>
                </c:pt>
                <c:pt idx="7" formatCode="0.00">
                  <c:v>0.10929442793051614</c:v>
                </c:pt>
                <c:pt idx="8" formatCode="0.00">
                  <c:v>0.12131459455125521</c:v>
                </c:pt>
                <c:pt idx="9" formatCode="0.00">
                  <c:v>0.13335238773384489</c:v>
                </c:pt>
                <c:pt idx="10" formatCode="0.00">
                  <c:v>0.1454064913270961</c:v>
                </c:pt>
                <c:pt idx="11" formatCode="0.00">
                  <c:v>0.15747573289366384</c:v>
                </c:pt>
                <c:pt idx="12" formatCode="0.00">
                  <c:v>0.16955906285180777</c:v>
                </c:pt>
                <c:pt idx="13" formatCode="0.00">
                  <c:v>0.18165553734386899</c:v>
                </c:pt>
                <c:pt idx="14" formatCode="0.00">
                  <c:v>0.19376430404965933</c:v>
                </c:pt>
                <c:pt idx="15" formatCode="0.00">
                  <c:v>0.20588459034956039</c:v>
                </c:pt>
                <c:pt idx="16" formatCode="0.00">
                  <c:v>0.21801569337917864</c:v>
                </c:pt>
                <c:pt idx="17" formatCode="0.00">
                  <c:v>0.2301569716192918</c:v>
                </c:pt>
                <c:pt idx="18" formatCode="0.00">
                  <c:v>0.24230783774144554</c:v>
                </c:pt>
                <c:pt idx="19" formatCode="0.00">
                  <c:v>0.25446775248777859</c:v>
                </c:pt>
                <c:pt idx="20" formatCode="0.00">
                  <c:v>0.26663621940833027</c:v>
                </c:pt>
                <c:pt idx="21" formatCode="0.00">
                  <c:v>0.27881278031367707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A-4782-BC8D-7F75C9D6FDA7}"/>
            </c:ext>
          </c:extLst>
        </c:ser>
        <c:ser>
          <c:idx val="3"/>
          <c:order val="3"/>
          <c:tx>
            <c:strRef>
              <c:f>'GROWTH &amp; EXPLORATION'!$E$1</c:f>
              <c:strCache>
                <c:ptCount val="1"/>
                <c:pt idx="0">
                  <c:v>Upper Confidence Bound(Growth and exploration)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'GROWTH &amp; EXPLORATION'!$A$2:$A$23</c:f>
              <c:numCache>
                <c:formatCode>m/d/yyyy</c:formatCode>
                <c:ptCount val="22"/>
                <c:pt idx="0">
                  <c:v>44135</c:v>
                </c:pt>
                <c:pt idx="1">
                  <c:v>44142</c:v>
                </c:pt>
                <c:pt idx="2">
                  <c:v>44149</c:v>
                </c:pt>
                <c:pt idx="3">
                  <c:v>44156</c:v>
                </c:pt>
                <c:pt idx="4">
                  <c:v>44163</c:v>
                </c:pt>
                <c:pt idx="5">
                  <c:v>44170</c:v>
                </c:pt>
                <c:pt idx="6">
                  <c:v>44177</c:v>
                </c:pt>
                <c:pt idx="7">
                  <c:v>44184</c:v>
                </c:pt>
                <c:pt idx="8">
                  <c:v>44191</c:v>
                </c:pt>
                <c:pt idx="9">
                  <c:v>44198</c:v>
                </c:pt>
                <c:pt idx="10">
                  <c:v>44205</c:v>
                </c:pt>
                <c:pt idx="11">
                  <c:v>44212</c:v>
                </c:pt>
                <c:pt idx="12">
                  <c:v>44219</c:v>
                </c:pt>
                <c:pt idx="13">
                  <c:v>44226</c:v>
                </c:pt>
                <c:pt idx="14">
                  <c:v>44233</c:v>
                </c:pt>
                <c:pt idx="15">
                  <c:v>44240</c:v>
                </c:pt>
                <c:pt idx="16">
                  <c:v>44247</c:v>
                </c:pt>
                <c:pt idx="17">
                  <c:v>44254</c:v>
                </c:pt>
                <c:pt idx="18">
                  <c:v>44261</c:v>
                </c:pt>
                <c:pt idx="19">
                  <c:v>44268</c:v>
                </c:pt>
                <c:pt idx="20">
                  <c:v>44275</c:v>
                </c:pt>
                <c:pt idx="21">
                  <c:v>44282</c:v>
                </c:pt>
              </c:numCache>
            </c:numRef>
          </c:cat>
          <c:val>
            <c:numRef>
              <c:f>'GROWTH &amp; EXPLORATION'!$E$2:$E$23</c:f>
              <c:numCache>
                <c:formatCode>General</c:formatCode>
                <c:ptCount val="22"/>
                <c:pt idx="3" formatCode="0.00">
                  <c:v>9.0899999999999995E-2</c:v>
                </c:pt>
                <c:pt idx="4" formatCode="0.00">
                  <c:v>0.1412562018086391</c:v>
                </c:pt>
                <c:pt idx="5" formatCode="0.00">
                  <c:v>0.15531996762692443</c:v>
                </c:pt>
                <c:pt idx="6" formatCode="0.00">
                  <c:v>0.16936100716222799</c:v>
                </c:pt>
                <c:pt idx="7" formatCode="0.00">
                  <c:v>0.18338124802891242</c:v>
                </c:pt>
                <c:pt idx="8" formatCode="0.00">
                  <c:v>0.19738237684445908</c:v>
                </c:pt>
                <c:pt idx="9" formatCode="0.00">
                  <c:v>0.21136587909815513</c:v>
                </c:pt>
                <c:pt idx="10" formatCode="0.00">
                  <c:v>0.22533307094118965</c:v>
                </c:pt>
                <c:pt idx="11" formatCode="0.00">
                  <c:v>0.23928512481090763</c:v>
                </c:pt>
                <c:pt idx="12" formatCode="0.00">
                  <c:v>0.25322309028904944</c:v>
                </c:pt>
                <c:pt idx="13" formatCode="0.00">
                  <c:v>0.26714791123327392</c:v>
                </c:pt>
                <c:pt idx="14" formatCode="0.00">
                  <c:v>0.28106043996376934</c:v>
                </c:pt>
                <c:pt idx="15" formatCode="0.00">
                  <c:v>0.29496144910015387</c:v>
                </c:pt>
                <c:pt idx="16" formatCode="0.00">
                  <c:v>0.30885164150682137</c:v>
                </c:pt>
                <c:pt idx="17" formatCode="0.00">
                  <c:v>0.32273165870299392</c:v>
                </c:pt>
                <c:pt idx="18" formatCode="0.00">
                  <c:v>0.33660208801712593</c:v>
                </c:pt>
                <c:pt idx="19" formatCode="0.00">
                  <c:v>0.35046346870707862</c:v>
                </c:pt>
                <c:pt idx="20" formatCode="0.00">
                  <c:v>0.36431629722281267</c:v>
                </c:pt>
                <c:pt idx="21" formatCode="0.00">
                  <c:v>0.3781610317537516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A-4782-BC8D-7F75C9D6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890928"/>
        <c:axId val="1001760272"/>
      </c:lineChart>
      <c:catAx>
        <c:axId val="11398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60272"/>
        <c:crosses val="autoZero"/>
        <c:auto val="1"/>
        <c:lblAlgn val="ctr"/>
        <c:lblOffset val="100"/>
        <c:noMultiLvlLbl val="0"/>
      </c:catAx>
      <c:valAx>
        <c:axId val="10017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98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BHCPF </a:t>
            </a:r>
            <a:r>
              <a:rPr lang="en-ZA" sz="1400" b="0" i="0" u="none" strike="noStrike" baseline="0">
                <a:effectLst/>
              </a:rPr>
              <a:t>TASK COMPLETION RATE </a:t>
            </a:r>
            <a:r>
              <a:rPr lang="en-ZA" baseline="0"/>
              <a:t>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BHCPF!$B$1</c:f>
              <c:strCache>
                <c:ptCount val="1"/>
                <c:pt idx="0">
                  <c:v>BHCPF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BHCPF!$B$2:$B$25</c:f>
              <c:numCache>
                <c:formatCode>0.00%</c:formatCode>
                <c:ptCount val="24"/>
                <c:pt idx="0">
                  <c:v>0.78129999999999999</c:v>
                </c:pt>
                <c:pt idx="1">
                  <c:v>0.82350000000000001</c:v>
                </c:pt>
                <c:pt idx="2">
                  <c:v>0.82350000000000001</c:v>
                </c:pt>
                <c:pt idx="3">
                  <c:v>0.82350000000000001</c:v>
                </c:pt>
                <c:pt idx="4">
                  <c:v>0.82350000000000001</c:v>
                </c:pt>
                <c:pt idx="5">
                  <c:v>0.82350000000000001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7-4C92-8886-9E1B5446962D}"/>
            </c:ext>
          </c:extLst>
        </c:ser>
        <c:ser>
          <c:idx val="1"/>
          <c:order val="1"/>
          <c:tx>
            <c:strRef>
              <c:f>BHCPF!$C$1</c:f>
              <c:strCache>
                <c:ptCount val="1"/>
                <c:pt idx="0">
                  <c:v>Forecast(BHCPF)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BHCPF!$A$2:$A$25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BHCPF!$C$2:$C$25</c:f>
              <c:numCache>
                <c:formatCode>General</c:formatCode>
                <c:ptCount val="24"/>
                <c:pt idx="5" formatCode="0.00%">
                  <c:v>0.82350000000000001</c:v>
                </c:pt>
                <c:pt idx="6" formatCode="0.00%">
                  <c:v>0.82783476680983359</c:v>
                </c:pt>
                <c:pt idx="7" formatCode="0.00%">
                  <c:v>0.83173596047405673</c:v>
                </c:pt>
                <c:pt idx="8" formatCode="0.00%">
                  <c:v>0.83563715413827999</c:v>
                </c:pt>
                <c:pt idx="9" formatCode="0.00%">
                  <c:v>0.83953834780250314</c:v>
                </c:pt>
                <c:pt idx="10" formatCode="0.00%">
                  <c:v>0.84343954146672639</c:v>
                </c:pt>
                <c:pt idx="11" formatCode="0.00%">
                  <c:v>0.84734073513094965</c:v>
                </c:pt>
                <c:pt idx="12" formatCode="0.00%">
                  <c:v>0.8512419287951728</c:v>
                </c:pt>
                <c:pt idx="13" formatCode="0.00%">
                  <c:v>0.85514312245939605</c:v>
                </c:pt>
                <c:pt idx="14" formatCode="0.00%">
                  <c:v>0.8590443161236192</c:v>
                </c:pt>
                <c:pt idx="15" formatCode="0.00%">
                  <c:v>0.86294550978784246</c:v>
                </c:pt>
                <c:pt idx="16" formatCode="0.00%">
                  <c:v>0.86684670345206571</c:v>
                </c:pt>
                <c:pt idx="17" formatCode="0.00%">
                  <c:v>0.87074789711628886</c:v>
                </c:pt>
                <c:pt idx="18" formatCode="0.00%">
                  <c:v>0.87464909078051212</c:v>
                </c:pt>
                <c:pt idx="19" formatCode="0.00%">
                  <c:v>0.87855028444473526</c:v>
                </c:pt>
                <c:pt idx="20" formatCode="0.00%">
                  <c:v>0.88245147810895852</c:v>
                </c:pt>
                <c:pt idx="21" formatCode="0.00%">
                  <c:v>0.88635267177318178</c:v>
                </c:pt>
                <c:pt idx="22" formatCode="0.00%">
                  <c:v>0.89025386543740492</c:v>
                </c:pt>
                <c:pt idx="23" formatCode="0.00%">
                  <c:v>0.89415505910162818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7-4C92-8886-9E1B5446962D}"/>
            </c:ext>
          </c:extLst>
        </c:ser>
        <c:ser>
          <c:idx val="2"/>
          <c:order val="2"/>
          <c:tx>
            <c:strRef>
              <c:f>BHCPF!$D$1</c:f>
              <c:strCache>
                <c:ptCount val="1"/>
                <c:pt idx="0">
                  <c:v>Lower Confidence Bound(BHCPF)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BHCPF!$A$2:$A$25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BHCPF!$D$2:$D$25</c:f>
              <c:numCache>
                <c:formatCode>General</c:formatCode>
                <c:ptCount val="24"/>
                <c:pt idx="5" formatCode="0.00%">
                  <c:v>0.82350000000000001</c:v>
                </c:pt>
                <c:pt idx="6" formatCode="0.00%">
                  <c:v>0.79662411907961195</c:v>
                </c:pt>
                <c:pt idx="7" formatCode="0.00%">
                  <c:v>0.78972544316337545</c:v>
                </c:pt>
                <c:pt idx="8" formatCode="0.00%">
                  <c:v>0.78506622466142706</c:v>
                </c:pt>
                <c:pt idx="9" formatCode="0.00%">
                  <c:v>0.78164437134316489</c:v>
                </c:pt>
                <c:pt idx="10" formatCode="0.00%">
                  <c:v>0.77903638689115584</c:v>
                </c:pt>
                <c:pt idx="11" formatCode="0.00%">
                  <c:v>0.77701590108640184</c:v>
                </c:pt>
                <c:pt idx="12" formatCode="0.00%">
                  <c:v>0.7754450795809178</c:v>
                </c:pt>
                <c:pt idx="13" formatCode="0.00%">
                  <c:v>0.77423262579956897</c:v>
                </c:pt>
                <c:pt idx="14" formatCode="0.00%">
                  <c:v>0.77331437626363586</c:v>
                </c:pt>
                <c:pt idx="15" formatCode="0.00%">
                  <c:v>0.77264320275758425</c:v>
                </c:pt>
                <c:pt idx="16" formatCode="0.00%">
                  <c:v>0.77218328592596486</c:v>
                </c:pt>
                <c:pt idx="17" formatCode="0.00%">
                  <c:v>0.77190664851628843</c:v>
                </c:pt>
                <c:pt idx="18" formatCode="0.00%">
                  <c:v>0.77179094562683637</c:v>
                </c:pt>
                <c:pt idx="19" formatCode="0.00%">
                  <c:v>0.7718179961488657</c:v>
                </c:pt>
                <c:pt idx="20" formatCode="0.00%">
                  <c:v>0.77197277249439189</c:v>
                </c:pt>
                <c:pt idx="21" formatCode="0.00%">
                  <c:v>0.77224268508991156</c:v>
                </c:pt>
                <c:pt idx="22" formatCode="0.00%">
                  <c:v>0.77261706289313425</c:v>
                </c:pt>
                <c:pt idx="23" formatCode="0.00%">
                  <c:v>0.77308676804889198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7-4C92-8886-9E1B5446962D}"/>
            </c:ext>
          </c:extLst>
        </c:ser>
        <c:ser>
          <c:idx val="3"/>
          <c:order val="3"/>
          <c:tx>
            <c:strRef>
              <c:f>BHCPF!$E$1</c:f>
              <c:strCache>
                <c:ptCount val="1"/>
                <c:pt idx="0">
                  <c:v>Upper Confidence Bound(BHCPF)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BHCPF!$A$2:$A$25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BHCPF!$E$2:$E$25</c:f>
              <c:numCache>
                <c:formatCode>General</c:formatCode>
                <c:ptCount val="24"/>
                <c:pt idx="5" formatCode="0.00%">
                  <c:v>0.82350000000000001</c:v>
                </c:pt>
                <c:pt idx="6" formatCode="0.00%">
                  <c:v>0.85904541454005523</c:v>
                </c:pt>
                <c:pt idx="7" formatCode="0.00%">
                  <c:v>0.87374647778473802</c:v>
                </c:pt>
                <c:pt idx="8" formatCode="0.00%">
                  <c:v>0.88620808361513292</c:v>
                </c:pt>
                <c:pt idx="9" formatCode="0.00%">
                  <c:v>0.89743232426184139</c:v>
                </c:pt>
                <c:pt idx="10" formatCode="0.00%">
                  <c:v>0.90784269604229695</c:v>
                </c:pt>
                <c:pt idx="11" formatCode="0.00%">
                  <c:v>0.91766556917549746</c:v>
                </c:pt>
                <c:pt idx="12" formatCode="0.00%">
                  <c:v>0.9270387780094278</c:v>
                </c:pt>
                <c:pt idx="13" formatCode="0.00%">
                  <c:v>0.93605361911922313</c:v>
                </c:pt>
                <c:pt idx="14" formatCode="0.00%">
                  <c:v>0.94477425598360254</c:v>
                </c:pt>
                <c:pt idx="15" formatCode="0.00%">
                  <c:v>0.95324781681810067</c:v>
                </c:pt>
                <c:pt idx="16" formatCode="0.00%">
                  <c:v>0.96151012097816657</c:v>
                </c:pt>
                <c:pt idx="17" formatCode="0.00%">
                  <c:v>0.96958914571628929</c:v>
                </c:pt>
                <c:pt idx="18" formatCode="0.00%">
                  <c:v>0.97750723593418787</c:v>
                </c:pt>
                <c:pt idx="19" formatCode="0.00%">
                  <c:v>0.98528257274060482</c:v>
                </c:pt>
                <c:pt idx="20" formatCode="0.00%">
                  <c:v>0.99293018372352515</c:v>
                </c:pt>
                <c:pt idx="21" formatCode="0.00%">
                  <c:v>1.000462658456452</c:v>
                </c:pt>
                <c:pt idx="22" formatCode="0.00%">
                  <c:v>1.0078906679816755</c:v>
                </c:pt>
                <c:pt idx="23" formatCode="0.00%">
                  <c:v>1.0152233501543644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7-4C92-8886-9E1B5446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87424"/>
        <c:axId val="597991760"/>
      </c:lineChart>
      <c:catAx>
        <c:axId val="100098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7991760"/>
        <c:crosses val="autoZero"/>
        <c:auto val="1"/>
        <c:lblAlgn val="ctr"/>
        <c:lblOffset val="100"/>
        <c:noMultiLvlLbl val="0"/>
      </c:catAx>
      <c:valAx>
        <c:axId val="5979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09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u="none" strike="noStrike" baseline="0">
                <a:effectLst/>
              </a:rPr>
              <a:t>HEALTHTHINK TASK COMPLETION RATE 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HEALTHTHINK!$B$1</c:f>
              <c:strCache>
                <c:ptCount val="1"/>
                <c:pt idx="0">
                  <c:v>Healththink 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HEALTHTHINK!$B$2:$B$25</c:f>
              <c:numCache>
                <c:formatCode>0.00%</c:formatCode>
                <c:ptCount val="24"/>
                <c:pt idx="0">
                  <c:v>0.32469999999999999</c:v>
                </c:pt>
                <c:pt idx="1">
                  <c:v>0.32300000000000001</c:v>
                </c:pt>
                <c:pt idx="2">
                  <c:v>0.33539999999999998</c:v>
                </c:pt>
                <c:pt idx="3">
                  <c:v>0.41089999999999999</c:v>
                </c:pt>
                <c:pt idx="4">
                  <c:v>0.41539999999999999</c:v>
                </c:pt>
                <c:pt idx="5">
                  <c:v>0.41539999999999999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3-47E7-A9A4-6CB5BBF4B98A}"/>
            </c:ext>
          </c:extLst>
        </c:ser>
        <c:ser>
          <c:idx val="1"/>
          <c:order val="1"/>
          <c:tx>
            <c:strRef>
              <c:f>HEALTHTHINK!$C$1</c:f>
              <c:strCache>
                <c:ptCount val="1"/>
                <c:pt idx="0">
                  <c:v>Forecast(Healththink)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HEALTHTHINK!$A$2:$A$25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HEALTHTHINK!$C$2:$C$25</c:f>
              <c:numCache>
                <c:formatCode>General</c:formatCode>
                <c:ptCount val="24"/>
                <c:pt idx="5" formatCode="0.00%">
                  <c:v>0.41539999999999999</c:v>
                </c:pt>
                <c:pt idx="6" formatCode="0.00%">
                  <c:v>0.46174218187732524</c:v>
                </c:pt>
                <c:pt idx="7" formatCode="0.00%">
                  <c:v>0.48594109001901725</c:v>
                </c:pt>
                <c:pt idx="8" formatCode="0.00%">
                  <c:v>0.51013999816070921</c:v>
                </c:pt>
                <c:pt idx="9" formatCode="0.00%">
                  <c:v>0.53433890630240122</c:v>
                </c:pt>
                <c:pt idx="10" formatCode="0.00%">
                  <c:v>0.55853781444409323</c:v>
                </c:pt>
                <c:pt idx="11" formatCode="0.00%">
                  <c:v>0.58273672258578513</c:v>
                </c:pt>
                <c:pt idx="12" formatCode="0.00%">
                  <c:v>0.60693563072747714</c:v>
                </c:pt>
                <c:pt idx="13" formatCode="0.00%">
                  <c:v>0.63113453886916915</c:v>
                </c:pt>
                <c:pt idx="14" formatCode="0.00%">
                  <c:v>0.65533344701086116</c:v>
                </c:pt>
                <c:pt idx="15" formatCode="0.00%">
                  <c:v>0.67953235515255306</c:v>
                </c:pt>
                <c:pt idx="16" formatCode="0.00%">
                  <c:v>0.70373126329424507</c:v>
                </c:pt>
                <c:pt idx="17" formatCode="0.00%">
                  <c:v>0.72793017143593697</c:v>
                </c:pt>
                <c:pt idx="18" formatCode="0.00%">
                  <c:v>0.75212907957762898</c:v>
                </c:pt>
                <c:pt idx="19" formatCode="0.00%">
                  <c:v>0.77632798771932099</c:v>
                </c:pt>
                <c:pt idx="20" formatCode="0.00%">
                  <c:v>0.800526895861013</c:v>
                </c:pt>
                <c:pt idx="21" formatCode="0.00%">
                  <c:v>0.82472580400270501</c:v>
                </c:pt>
                <c:pt idx="22" formatCode="0.00%">
                  <c:v>0.84892471214439691</c:v>
                </c:pt>
                <c:pt idx="23" formatCode="0.00%">
                  <c:v>0.87312362028608892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3-47E7-A9A4-6CB5BBF4B98A}"/>
            </c:ext>
          </c:extLst>
        </c:ser>
        <c:ser>
          <c:idx val="2"/>
          <c:order val="2"/>
          <c:tx>
            <c:strRef>
              <c:f>HEALTHTHINK!$D$1</c:f>
              <c:strCache>
                <c:ptCount val="1"/>
                <c:pt idx="0">
                  <c:v>Lower Confidence Bound(Healththink)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HEALTHTHINK!$A$2:$A$25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HEALTHTHINK!$D$2:$D$25</c:f>
              <c:numCache>
                <c:formatCode>General</c:formatCode>
                <c:ptCount val="24"/>
                <c:pt idx="5" formatCode="0.00%">
                  <c:v>0.41539999999999999</c:v>
                </c:pt>
                <c:pt idx="6" formatCode="0.00%">
                  <c:v>0.4182387969577927</c:v>
                </c:pt>
                <c:pt idx="7" formatCode="0.00%">
                  <c:v>0.44208827540366158</c:v>
                </c:pt>
                <c:pt idx="8" formatCode="0.00%">
                  <c:v>0.46593505727433476</c:v>
                </c:pt>
                <c:pt idx="9" formatCode="0.00%">
                  <c:v>0.48977916402550603</c:v>
                </c:pt>
                <c:pt idx="10" formatCode="0.00%">
                  <c:v>0.51362061691548344</c:v>
                </c:pt>
                <c:pt idx="11" formatCode="0.00%">
                  <c:v>0.53745943700041321</c:v>
                </c:pt>
                <c:pt idx="12" formatCode="0.00%">
                  <c:v>0.56129564513000063</c:v>
                </c:pt>
                <c:pt idx="13" formatCode="0.00%">
                  <c:v>0.58512926194370374</c:v>
                </c:pt>
                <c:pt idx="14" formatCode="0.00%">
                  <c:v>0.6089603078673762</c:v>
                </c:pt>
                <c:pt idx="15" formatCode="0.00%">
                  <c:v>0.63278880311033425</c:v>
                </c:pt>
                <c:pt idx="16" formatCode="0.00%">
                  <c:v>0.65661476766282556</c:v>
                </c:pt>
                <c:pt idx="17" formatCode="0.00%">
                  <c:v>0.68043822129387732</c:v>
                </c:pt>
                <c:pt idx="18" formatCode="0.00%">
                  <c:v>0.70425918354950356</c:v>
                </c:pt>
                <c:pt idx="19" formatCode="0.00%">
                  <c:v>0.72807767375124877</c:v>
                </c:pt>
                <c:pt idx="20" formatCode="0.00%">
                  <c:v>0.75189371099505031</c:v>
                </c:pt>
                <c:pt idx="21" formatCode="0.00%">
                  <c:v>0.77570731415039917</c:v>
                </c:pt>
                <c:pt idx="22" formatCode="0.00%">
                  <c:v>0.79951850185978124</c:v>
                </c:pt>
                <c:pt idx="23" formatCode="0.00%">
                  <c:v>0.82332729253838188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3-47E7-A9A4-6CB5BBF4B98A}"/>
            </c:ext>
          </c:extLst>
        </c:ser>
        <c:ser>
          <c:idx val="3"/>
          <c:order val="3"/>
          <c:tx>
            <c:strRef>
              <c:f>HEALTHTHINK!$E$1</c:f>
              <c:strCache>
                <c:ptCount val="1"/>
                <c:pt idx="0">
                  <c:v>Upper Confidence Bound(Healththink)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HEALTHTHINK!$A$2:$A$25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HEALTHTHINK!$E$2:$E$25</c:f>
              <c:numCache>
                <c:formatCode>General</c:formatCode>
                <c:ptCount val="24"/>
                <c:pt idx="5" formatCode="0.00%">
                  <c:v>0.41539999999999999</c:v>
                </c:pt>
                <c:pt idx="6" formatCode="0.00%">
                  <c:v>0.50524556679685784</c:v>
                </c:pt>
                <c:pt idx="7" formatCode="0.00%">
                  <c:v>0.52979390463437293</c:v>
                </c:pt>
                <c:pt idx="8" formatCode="0.00%">
                  <c:v>0.5543449390470836</c:v>
                </c:pt>
                <c:pt idx="9" formatCode="0.00%">
                  <c:v>0.5788986485792964</c:v>
                </c:pt>
                <c:pt idx="10" formatCode="0.00%">
                  <c:v>0.60345501197270301</c:v>
                </c:pt>
                <c:pt idx="11" formatCode="0.00%">
                  <c:v>0.62801400817115705</c:v>
                </c:pt>
                <c:pt idx="12" formatCode="0.00%">
                  <c:v>0.65257561632495364</c:v>
                </c:pt>
                <c:pt idx="13" formatCode="0.00%">
                  <c:v>0.67713981579463456</c:v>
                </c:pt>
                <c:pt idx="14" formatCode="0.00%">
                  <c:v>0.70170658615434611</c:v>
                </c:pt>
                <c:pt idx="15" formatCode="0.00%">
                  <c:v>0.72627590719477186</c:v>
                </c:pt>
                <c:pt idx="16" formatCode="0.00%">
                  <c:v>0.75084775892566458</c:v>
                </c:pt>
                <c:pt idx="17" formatCode="0.00%">
                  <c:v>0.77542212157799661</c:v>
                </c:pt>
                <c:pt idx="18" formatCode="0.00%">
                  <c:v>0.79999897560575439</c:v>
                </c:pt>
                <c:pt idx="19" formatCode="0.00%">
                  <c:v>0.82457830168739321</c:v>
                </c:pt>
                <c:pt idx="20" formatCode="0.00%">
                  <c:v>0.84916008072697569</c:v>
                </c:pt>
                <c:pt idx="21" formatCode="0.00%">
                  <c:v>0.87374429385501085</c:v>
                </c:pt>
                <c:pt idx="22" formatCode="0.00%">
                  <c:v>0.89833092242901258</c:v>
                </c:pt>
                <c:pt idx="23" formatCode="0.00%">
                  <c:v>0.92291994803379596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3-47E7-A9A4-6CB5BBF4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917328"/>
        <c:axId val="1001737392"/>
      </c:lineChart>
      <c:catAx>
        <c:axId val="113991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37392"/>
        <c:crosses val="autoZero"/>
        <c:auto val="1"/>
        <c:lblAlgn val="ctr"/>
        <c:lblOffset val="100"/>
        <c:noMultiLvlLbl val="0"/>
      </c:catAx>
      <c:valAx>
        <c:axId val="10017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99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HPPPDM</a:t>
            </a:r>
            <a:r>
              <a:rPr lang="en-ZA" baseline="0"/>
              <a:t> 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HPPDM!$B$1</c:f>
              <c:strCache>
                <c:ptCount val="1"/>
                <c:pt idx="0">
                  <c:v>HPPDM 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HPPDM!$B$2:$B$25</c:f>
              <c:numCache>
                <c:formatCode>0.00%</c:formatCode>
                <c:ptCount val="24"/>
                <c:pt idx="0">
                  <c:v>0.39169999999999999</c:v>
                </c:pt>
                <c:pt idx="1">
                  <c:v>0.39169999999999999</c:v>
                </c:pt>
                <c:pt idx="2">
                  <c:v>0.39169999999999999</c:v>
                </c:pt>
                <c:pt idx="3">
                  <c:v>0.39169999999999999</c:v>
                </c:pt>
                <c:pt idx="4">
                  <c:v>0.39169999999999999</c:v>
                </c:pt>
                <c:pt idx="5">
                  <c:v>0.41670000000000001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4-4AF2-BA86-0ACE9CBBBD8A}"/>
            </c:ext>
          </c:extLst>
        </c:ser>
        <c:ser>
          <c:idx val="1"/>
          <c:order val="1"/>
          <c:tx>
            <c:strRef>
              <c:f>HPPDM!$C$1</c:f>
              <c:strCache>
                <c:ptCount val="1"/>
                <c:pt idx="0">
                  <c:v>Forecast(HPPDM)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HPPDM!$A$2:$A$25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HPPDM!$C$2:$C$25</c:f>
              <c:numCache>
                <c:formatCode>General</c:formatCode>
                <c:ptCount val="24"/>
                <c:pt idx="5" formatCode="0.00%">
                  <c:v>0.41670000000000001</c:v>
                </c:pt>
                <c:pt idx="6" formatCode="0.00%">
                  <c:v>0.41131011927503563</c:v>
                </c:pt>
                <c:pt idx="7" formatCode="0.00%">
                  <c:v>0.41537258079088463</c:v>
                </c:pt>
                <c:pt idx="8" formatCode="0.00%">
                  <c:v>0.41943504230673356</c:v>
                </c:pt>
                <c:pt idx="9" formatCode="0.00%">
                  <c:v>0.42349750382258255</c:v>
                </c:pt>
                <c:pt idx="10" formatCode="0.00%">
                  <c:v>0.42755996533843149</c:v>
                </c:pt>
                <c:pt idx="11" formatCode="0.00%">
                  <c:v>0.43162242685428048</c:v>
                </c:pt>
                <c:pt idx="12" formatCode="0.00%">
                  <c:v>0.43568488837012942</c:v>
                </c:pt>
                <c:pt idx="13" formatCode="0.00%">
                  <c:v>0.43974734988597841</c:v>
                </c:pt>
                <c:pt idx="14" formatCode="0.00%">
                  <c:v>0.44380981140182735</c:v>
                </c:pt>
                <c:pt idx="15" formatCode="0.00%">
                  <c:v>0.44787227291767628</c:v>
                </c:pt>
                <c:pt idx="16" formatCode="0.00%">
                  <c:v>0.45193473443352528</c:v>
                </c:pt>
                <c:pt idx="17" formatCode="0.00%">
                  <c:v>0.45599719594937427</c:v>
                </c:pt>
                <c:pt idx="18" formatCode="0.00%">
                  <c:v>0.4600596574652232</c:v>
                </c:pt>
                <c:pt idx="19" formatCode="0.00%">
                  <c:v>0.46412211898107214</c:v>
                </c:pt>
                <c:pt idx="20" formatCode="0.00%">
                  <c:v>0.46818458049692113</c:v>
                </c:pt>
                <c:pt idx="21" formatCode="0.00%">
                  <c:v>0.47224704201277007</c:v>
                </c:pt>
                <c:pt idx="22" formatCode="0.00%">
                  <c:v>0.47630950352861906</c:v>
                </c:pt>
                <c:pt idx="23" formatCode="0.00%">
                  <c:v>0.480371965044468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4-4AF2-BA86-0ACE9CBBBD8A}"/>
            </c:ext>
          </c:extLst>
        </c:ser>
        <c:ser>
          <c:idx val="2"/>
          <c:order val="2"/>
          <c:tx>
            <c:strRef>
              <c:f>HPPDM!$D$1</c:f>
              <c:strCache>
                <c:ptCount val="1"/>
                <c:pt idx="0">
                  <c:v>Lower Confidence Bound(HPPDM)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HPPDM!$A$2:$A$25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HPPDM!$D$2:$D$25</c:f>
              <c:numCache>
                <c:formatCode>General</c:formatCode>
                <c:ptCount val="24"/>
                <c:pt idx="5" formatCode="0.00%">
                  <c:v>0.41670000000000001</c:v>
                </c:pt>
                <c:pt idx="6" formatCode="0.00%">
                  <c:v>0.39454232005364304</c:v>
                </c:pt>
                <c:pt idx="7" formatCode="0.00%">
                  <c:v>0.39808465452415304</c:v>
                </c:pt>
                <c:pt idx="8" formatCode="0.00%">
                  <c:v>0.40163821333352606</c:v>
                </c:pt>
                <c:pt idx="9" formatCode="0.00%">
                  <c:v>0.40520204444764291</c:v>
                </c:pt>
                <c:pt idx="10" formatCode="0.00%">
                  <c:v>0.40877531485891672</c:v>
                </c:pt>
                <c:pt idx="11" formatCode="0.00%">
                  <c:v>0.41235729089545103</c:v>
                </c:pt>
                <c:pt idx="12" formatCode="0.00%">
                  <c:v>0.41594732252015199</c:v>
                </c:pt>
                <c:pt idx="13" formatCode="0.00%">
                  <c:v>0.41954483067510401</c:v>
                </c:pt>
                <c:pt idx="14" formatCode="0.00%">
                  <c:v>0.42314929697984283</c:v>
                </c:pt>
                <c:pt idx="15" formatCode="0.00%">
                  <c:v>0.42676025527022682</c:v>
                </c:pt>
                <c:pt idx="16" formatCode="0.00%">
                  <c:v>0.43037728459177693</c:v>
                </c:pt>
                <c:pt idx="17" formatCode="0.00%">
                  <c:v>0.43400000335352151</c:v>
                </c:pt>
                <c:pt idx="18" formatCode="0.00%">
                  <c:v>0.43762806441606511</c:v>
                </c:pt>
                <c:pt idx="19" formatCode="0.00%">
                  <c:v>0.44126115093792778</c:v>
                </c:pt>
                <c:pt idx="20" formatCode="0.00%">
                  <c:v>0.44489897284203889</c:v>
                </c:pt>
                <c:pt idx="21" formatCode="0.00%">
                  <c:v>0.448541263793029</c:v>
                </c:pt>
                <c:pt idx="22" formatCode="0.00%">
                  <c:v>0.45218777859802656</c:v>
                </c:pt>
                <c:pt idx="23" formatCode="0.00%">
                  <c:v>0.45583829096074907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4-4AF2-BA86-0ACE9CBBBD8A}"/>
            </c:ext>
          </c:extLst>
        </c:ser>
        <c:ser>
          <c:idx val="3"/>
          <c:order val="3"/>
          <c:tx>
            <c:strRef>
              <c:f>HPPDM!$E$1</c:f>
              <c:strCache>
                <c:ptCount val="1"/>
                <c:pt idx="0">
                  <c:v>Upper Confidence Bound(HPPDM)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HPPDM!$A$2:$A$25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HPPDM!$E$2:$E$25</c:f>
              <c:numCache>
                <c:formatCode>General</c:formatCode>
                <c:ptCount val="24"/>
                <c:pt idx="5" formatCode="0.00%">
                  <c:v>0.41670000000000001</c:v>
                </c:pt>
                <c:pt idx="6" formatCode="0.00%">
                  <c:v>0.42807791849642823</c:v>
                </c:pt>
                <c:pt idx="7" formatCode="0.00%">
                  <c:v>0.43266050705761622</c:v>
                </c:pt>
                <c:pt idx="8" formatCode="0.00%">
                  <c:v>0.43723187127994106</c:v>
                </c:pt>
                <c:pt idx="9" formatCode="0.00%">
                  <c:v>0.4417929631975222</c:v>
                </c:pt>
                <c:pt idx="10" formatCode="0.00%">
                  <c:v>0.44634461581794627</c:v>
                </c:pt>
                <c:pt idx="11" formatCode="0.00%">
                  <c:v>0.45088756281310993</c:v>
                </c:pt>
                <c:pt idx="12" formatCode="0.00%">
                  <c:v>0.45542245422010685</c:v>
                </c:pt>
                <c:pt idx="13" formatCode="0.00%">
                  <c:v>0.45994986909685281</c:v>
                </c:pt>
                <c:pt idx="14" formatCode="0.00%">
                  <c:v>0.46447032582381187</c:v>
                </c:pt>
                <c:pt idx="15" formatCode="0.00%">
                  <c:v>0.46898429056512575</c:v>
                </c:pt>
                <c:pt idx="16" formatCode="0.00%">
                  <c:v>0.47349218427527362</c:v>
                </c:pt>
                <c:pt idx="17" formatCode="0.00%">
                  <c:v>0.47799438854522702</c:v>
                </c:pt>
                <c:pt idx="18" formatCode="0.00%">
                  <c:v>0.4824912505143813</c:v>
                </c:pt>
                <c:pt idx="19" formatCode="0.00%">
                  <c:v>0.4869830870242165</c:v>
                </c:pt>
                <c:pt idx="20" formatCode="0.00%">
                  <c:v>0.49147018815180338</c:v>
                </c:pt>
                <c:pt idx="21" formatCode="0.00%">
                  <c:v>0.49595282023251114</c:v>
                </c:pt>
                <c:pt idx="22" formatCode="0.00%">
                  <c:v>0.50043122845921151</c:v>
                </c:pt>
                <c:pt idx="23" formatCode="0.00%">
                  <c:v>0.50490563912818698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4-4AF2-BA86-0ACE9CBBB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842528"/>
        <c:axId val="1001782320"/>
      </c:lineChart>
      <c:catAx>
        <c:axId val="113984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82320"/>
        <c:crosses val="autoZero"/>
        <c:auto val="1"/>
        <c:lblAlgn val="ctr"/>
        <c:lblOffset val="100"/>
        <c:noMultiLvlLbl val="0"/>
      </c:catAx>
      <c:valAx>
        <c:axId val="10017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 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98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Manual</a:t>
            </a:r>
            <a:r>
              <a:rPr lang="en-ZA" baseline="0"/>
              <a:t> data population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'Manual Data population'!$B$1</c:f>
              <c:strCache>
                <c:ptCount val="1"/>
                <c:pt idx="0">
                  <c:v>Manual Data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'Manual Data population'!$B$2:$B$25</c:f>
              <c:numCache>
                <c:formatCode>0.00%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C-4BF6-AF93-A3009B193DFD}"/>
            </c:ext>
          </c:extLst>
        </c:ser>
        <c:ser>
          <c:idx val="1"/>
          <c:order val="1"/>
          <c:tx>
            <c:strRef>
              <c:f>'Manual Data population'!$C$1</c:f>
              <c:strCache>
                <c:ptCount val="1"/>
                <c:pt idx="0">
                  <c:v>Forecast(Manual Data population)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'Manual Data population'!$A$2:$A$25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'Manual Data population'!$C$2:$C$25</c:f>
              <c:numCache>
                <c:formatCode>General</c:formatCode>
                <c:ptCount val="24"/>
                <c:pt idx="5" formatCode="0.00%">
                  <c:v>0.7</c:v>
                </c:pt>
                <c:pt idx="6" formatCode="0.00%">
                  <c:v>0.79430182427655205</c:v>
                </c:pt>
                <c:pt idx="7" formatCode="0.00%">
                  <c:v>0.84334771022679789</c:v>
                </c:pt>
                <c:pt idx="8" formatCode="0.00%">
                  <c:v>0.89239359617704361</c:v>
                </c:pt>
                <c:pt idx="9" formatCode="0.00%">
                  <c:v>0.94143948212728945</c:v>
                </c:pt>
                <c:pt idx="10" formatCode="0.00%">
                  <c:v>0.99048536807753529</c:v>
                </c:pt>
                <c:pt idx="11" formatCode="0.00%">
                  <c:v>1.039531254027781</c:v>
                </c:pt>
                <c:pt idx="12" formatCode="0.00%">
                  <c:v>1.0885771399780269</c:v>
                </c:pt>
                <c:pt idx="13" formatCode="0.00%">
                  <c:v>1.1376230259282727</c:v>
                </c:pt>
                <c:pt idx="14" formatCode="0.00%">
                  <c:v>1.1866689118785185</c:v>
                </c:pt>
                <c:pt idx="15" formatCode="0.00%">
                  <c:v>1.2357147978287644</c:v>
                </c:pt>
                <c:pt idx="16" formatCode="0.00%">
                  <c:v>1.2847606837790102</c:v>
                </c:pt>
                <c:pt idx="17" formatCode="0.00%">
                  <c:v>1.3338065697292558</c:v>
                </c:pt>
                <c:pt idx="18" formatCode="0.00%">
                  <c:v>1.3828524556795019</c:v>
                </c:pt>
                <c:pt idx="19" formatCode="0.00%">
                  <c:v>1.4318983416297475</c:v>
                </c:pt>
                <c:pt idx="20" formatCode="0.00%">
                  <c:v>1.4809442275799933</c:v>
                </c:pt>
                <c:pt idx="21" formatCode="0.00%">
                  <c:v>1.5299901135302392</c:v>
                </c:pt>
                <c:pt idx="22" formatCode="0.00%">
                  <c:v>1.579035999480485</c:v>
                </c:pt>
                <c:pt idx="23" formatCode="0.00%">
                  <c:v>1.6280818854307308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C-4BF6-AF93-A3009B193DFD}"/>
            </c:ext>
          </c:extLst>
        </c:ser>
        <c:ser>
          <c:idx val="2"/>
          <c:order val="2"/>
          <c:tx>
            <c:strRef>
              <c:f>'Manual Data population'!$D$1</c:f>
              <c:strCache>
                <c:ptCount val="1"/>
                <c:pt idx="0">
                  <c:v>Lower Confidence Bound(Manual Data population)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'Manual Data population'!$A$2:$A$25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'Manual Data population'!$D$2:$D$25</c:f>
              <c:numCache>
                <c:formatCode>General</c:formatCode>
                <c:ptCount val="24"/>
                <c:pt idx="5" formatCode="0.00%">
                  <c:v>0.7</c:v>
                </c:pt>
                <c:pt idx="6" formatCode="0.00%">
                  <c:v>0.7259997666869149</c:v>
                </c:pt>
                <c:pt idx="7" formatCode="0.00%">
                  <c:v>0.77504534527859326</c:v>
                </c:pt>
                <c:pt idx="8" formatCode="0.00%">
                  <c:v>0.82409068481702263</c:v>
                </c:pt>
                <c:pt idx="9" formatCode="0.00%">
                  <c:v>0.87313571700755643</c:v>
                </c:pt>
                <c:pt idx="10" formatCode="0.00%">
                  <c:v>0.92218037356256444</c:v>
                </c:pt>
                <c:pt idx="11" formatCode="0.00%">
                  <c:v>0.97122458620484675</c:v>
                </c:pt>
                <c:pt idx="12" formatCode="0.00%">
                  <c:v>1.0202682866717296</c:v>
                </c:pt>
                <c:pt idx="13" formatCode="0.00%">
                  <c:v>1.0693114067198395</c:v>
                </c:pt>
                <c:pt idx="14" formatCode="0.00%">
                  <c:v>1.1183538781305573</c:v>
                </c:pt>
                <c:pt idx="15" formatCode="0.00%">
                  <c:v>1.1673956327161501</c:v>
                </c:pt>
                <c:pt idx="16" formatCode="0.00%">
                  <c:v>1.2164366023265758</c:v>
                </c:pt>
                <c:pt idx="17" formatCode="0.00%">
                  <c:v>1.2654767188569622</c:v>
                </c:pt>
                <c:pt idx="18" formatCode="0.00%">
                  <c:v>1.3145159142557528</c:v>
                </c:pt>
                <c:pt idx="19" formatCode="0.00%">
                  <c:v>1.3635541205335147</c:v>
                </c:pt>
                <c:pt idx="20" formatCode="0.00%">
                  <c:v>1.4125912697724126</c:v>
                </c:pt>
                <c:pt idx="21" formatCode="0.00%">
                  <c:v>1.4616272941363286</c:v>
                </c:pt>
                <c:pt idx="22" formatCode="0.00%">
                  <c:v>1.5106621258816355</c:v>
                </c:pt>
                <c:pt idx="23" formatCode="0.00%">
                  <c:v>1.5596956973686078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C-4BF6-AF93-A3009B193DFD}"/>
            </c:ext>
          </c:extLst>
        </c:ser>
        <c:ser>
          <c:idx val="3"/>
          <c:order val="3"/>
          <c:tx>
            <c:strRef>
              <c:f>'Manual Data population'!$E$1</c:f>
              <c:strCache>
                <c:ptCount val="1"/>
                <c:pt idx="0">
                  <c:v>Upper Confidence Bound(Manual Data population)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'Manual Data population'!$A$2:$A$25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'Manual Data population'!$E$2:$E$25</c:f>
              <c:numCache>
                <c:formatCode>General</c:formatCode>
                <c:ptCount val="24"/>
                <c:pt idx="5" formatCode="0.00%">
                  <c:v>0.7</c:v>
                </c:pt>
                <c:pt idx="6" formatCode="0.00%">
                  <c:v>0.86260388186618919</c:v>
                </c:pt>
                <c:pt idx="7" formatCode="0.00%">
                  <c:v>0.91165007517500252</c:v>
                </c:pt>
                <c:pt idx="8" formatCode="0.00%">
                  <c:v>0.96069650753706459</c:v>
                </c:pt>
                <c:pt idx="9" formatCode="0.00%">
                  <c:v>1.0097432472470225</c:v>
                </c:pt>
                <c:pt idx="10" formatCode="0.00%">
                  <c:v>1.0587903625925061</c:v>
                </c:pt>
                <c:pt idx="11" formatCode="0.00%">
                  <c:v>1.1078379218507153</c:v>
                </c:pt>
                <c:pt idx="12" formatCode="0.00%">
                  <c:v>1.1568859932843241</c:v>
                </c:pt>
                <c:pt idx="13" formatCode="0.00%">
                  <c:v>1.2059346451367059</c:v>
                </c:pt>
                <c:pt idx="14" formatCode="0.00%">
                  <c:v>1.2549839456264797</c:v>
                </c:pt>
                <c:pt idx="15" formatCode="0.00%">
                  <c:v>1.3040339629413786</c:v>
                </c:pt>
                <c:pt idx="16" formatCode="0.00%">
                  <c:v>1.3530847652314446</c:v>
                </c:pt>
                <c:pt idx="17" formatCode="0.00%">
                  <c:v>1.4021364206015494</c:v>
                </c:pt>
                <c:pt idx="18" formatCode="0.00%">
                  <c:v>1.451188997103251</c:v>
                </c:pt>
                <c:pt idx="19" formatCode="0.00%">
                  <c:v>1.5002425627259803</c:v>
                </c:pt>
                <c:pt idx="20" formatCode="0.00%">
                  <c:v>1.5492971853875741</c:v>
                </c:pt>
                <c:pt idx="21" formatCode="0.00%">
                  <c:v>1.5983529329241497</c:v>
                </c:pt>
                <c:pt idx="22" formatCode="0.00%">
                  <c:v>1.6474098730793345</c:v>
                </c:pt>
                <c:pt idx="23" formatCode="0.00%">
                  <c:v>1.6964680734928539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C-4BF6-AF93-A3009B19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31232"/>
        <c:axId val="1001770256"/>
      </c:lineChart>
      <c:catAx>
        <c:axId val="11392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70256"/>
        <c:crosses val="autoZero"/>
        <c:auto val="1"/>
        <c:lblAlgn val="ctr"/>
        <c:lblOffset val="100"/>
        <c:noMultiLvlLbl val="0"/>
      </c:catAx>
      <c:valAx>
        <c:axId val="10017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 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92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MSDAT</a:t>
            </a:r>
            <a:r>
              <a:rPr lang="en-ZA" baseline="0"/>
              <a:t> API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'MSDAT API'!$B$1</c:f>
              <c:strCache>
                <c:ptCount val="1"/>
                <c:pt idx="0">
                  <c:v>MSDAT API 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'MSDAT API'!$B$2:$B$25</c:f>
              <c:numCache>
                <c:formatCode>0.00%</c:formatCode>
                <c:ptCount val="24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F78-9337-1DF2AFFAFB2E}"/>
            </c:ext>
          </c:extLst>
        </c:ser>
        <c:ser>
          <c:idx val="1"/>
          <c:order val="1"/>
          <c:tx>
            <c:strRef>
              <c:f>'MSDAT API'!$C$1</c:f>
              <c:strCache>
                <c:ptCount val="1"/>
                <c:pt idx="0">
                  <c:v>Forecast(MSDAT API)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'MSDAT API'!$A$2:$A$25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API'!$C$2:$C$25</c:f>
              <c:numCache>
                <c:formatCode>General</c:formatCode>
                <c:ptCount val="24"/>
                <c:pt idx="5" formatCode="0.00%">
                  <c:v>0.6</c:v>
                </c:pt>
                <c:pt idx="6" formatCode="0.00%">
                  <c:v>0.60996146388356587</c:v>
                </c:pt>
                <c:pt idx="7" formatCode="0.00%">
                  <c:v>0.62010293824659612</c:v>
                </c:pt>
                <c:pt idx="8" formatCode="0.00%">
                  <c:v>0.63024441260962638</c:v>
                </c:pt>
                <c:pt idx="9" formatCode="0.00%">
                  <c:v>0.64038588697265664</c:v>
                </c:pt>
                <c:pt idx="10" formatCode="0.00%">
                  <c:v>0.650527361335687</c:v>
                </c:pt>
                <c:pt idx="11" formatCode="0.00%">
                  <c:v>0.66066883569871726</c:v>
                </c:pt>
                <c:pt idx="12" formatCode="0.00%">
                  <c:v>0.67081031006174752</c:v>
                </c:pt>
                <c:pt idx="13" formatCode="0.00%">
                  <c:v>0.68095178442477777</c:v>
                </c:pt>
                <c:pt idx="14" formatCode="0.00%">
                  <c:v>0.69109325878780803</c:v>
                </c:pt>
                <c:pt idx="15" formatCode="0.00%">
                  <c:v>0.70123473315083829</c:v>
                </c:pt>
                <c:pt idx="16" formatCode="0.00%">
                  <c:v>0.71137620751386854</c:v>
                </c:pt>
                <c:pt idx="17" formatCode="0.00%">
                  <c:v>0.7215176818768988</c:v>
                </c:pt>
                <c:pt idx="18" formatCode="0.00%">
                  <c:v>0.73165915623992905</c:v>
                </c:pt>
                <c:pt idx="19" formatCode="0.00%">
                  <c:v>0.74180063060295931</c:v>
                </c:pt>
                <c:pt idx="20" formatCode="0.00%">
                  <c:v>0.75194210496598957</c:v>
                </c:pt>
                <c:pt idx="21" formatCode="0.00%">
                  <c:v>0.76208357932901993</c:v>
                </c:pt>
                <c:pt idx="22" formatCode="0.00%">
                  <c:v>0.77222505369205008</c:v>
                </c:pt>
                <c:pt idx="23" formatCode="0.00%">
                  <c:v>0.78236652805508045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F78-9337-1DF2AFFAFB2E}"/>
            </c:ext>
          </c:extLst>
        </c:ser>
        <c:ser>
          <c:idx val="2"/>
          <c:order val="2"/>
          <c:tx>
            <c:strRef>
              <c:f>'MSDAT API'!$D$1</c:f>
              <c:strCache>
                <c:ptCount val="1"/>
                <c:pt idx="0">
                  <c:v>Lower Confidence Bound(MSDAT API)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API'!$A$2:$A$25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API'!$D$2:$D$25</c:f>
              <c:numCache>
                <c:formatCode>General</c:formatCode>
                <c:ptCount val="24"/>
                <c:pt idx="5" formatCode="0.00%">
                  <c:v>0.6</c:v>
                </c:pt>
                <c:pt idx="6" formatCode="0.00%">
                  <c:v>0.58352176953290669</c:v>
                </c:pt>
                <c:pt idx="7" formatCode="0.00%">
                  <c:v>0.59053062766405717</c:v>
                </c:pt>
                <c:pt idx="8" formatCode="0.00%">
                  <c:v>0.59783011293134125</c:v>
                </c:pt>
                <c:pt idx="9" formatCode="0.00%">
                  <c:v>0.6053494110254134</c:v>
                </c:pt>
                <c:pt idx="10" formatCode="0.00%">
                  <c:v>0.61304234538518698</c:v>
                </c:pt>
                <c:pt idx="11" formatCode="0.00%">
                  <c:v>0.62087683218329937</c:v>
                </c:pt>
                <c:pt idx="12" formatCode="0.00%">
                  <c:v>0.62882951190590031</c:v>
                </c:pt>
                <c:pt idx="13" formatCode="0.00%">
                  <c:v>0.63688275415388373</c:v>
                </c:pt>
                <c:pt idx="14" formatCode="0.00%">
                  <c:v>0.64502286712970636</c:v>
                </c:pt>
                <c:pt idx="15" formatCode="0.00%">
                  <c:v>0.65323896784327606</c:v>
                </c:pt>
                <c:pt idx="16" formatCode="0.00%">
                  <c:v>0.66152223749226491</c:v>
                </c:pt>
                <c:pt idx="17" formatCode="0.00%">
                  <c:v>0.66986541276880573</c:v>
                </c:pt>
                <c:pt idx="18" formatCode="0.00%">
                  <c:v>0.67826242771773215</c:v>
                </c:pt>
                <c:pt idx="19" formatCode="0.00%">
                  <c:v>0.68670815504045801</c:v>
                </c:pt>
                <c:pt idx="20" formatCode="0.00%">
                  <c:v>0.69519821505417101</c:v>
                </c:pt>
                <c:pt idx="21" formatCode="0.00%">
                  <c:v>0.70372883186878832</c:v>
                </c:pt>
                <c:pt idx="22" formatCode="0.00%">
                  <c:v>0.71229672326154214</c:v>
                </c:pt>
                <c:pt idx="23" formatCode="0.00%">
                  <c:v>0.72089901507821064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9-4F78-9337-1DF2AFFAFB2E}"/>
            </c:ext>
          </c:extLst>
        </c:ser>
        <c:ser>
          <c:idx val="3"/>
          <c:order val="3"/>
          <c:tx>
            <c:strRef>
              <c:f>'MSDAT API'!$E$1</c:f>
              <c:strCache>
                <c:ptCount val="1"/>
                <c:pt idx="0">
                  <c:v>Upper Confidence Bound(MSDAT API)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API'!$A$2:$A$25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API'!$E$2:$E$25</c:f>
              <c:numCache>
                <c:formatCode>General</c:formatCode>
                <c:ptCount val="24"/>
                <c:pt idx="5" formatCode="0.00%">
                  <c:v>0.6</c:v>
                </c:pt>
                <c:pt idx="6" formatCode="0.00%">
                  <c:v>0.63640115823422505</c:v>
                </c:pt>
                <c:pt idx="7" formatCode="0.00%">
                  <c:v>0.64967524882913508</c:v>
                </c:pt>
                <c:pt idx="8" formatCode="0.00%">
                  <c:v>0.66265871228791151</c:v>
                </c:pt>
                <c:pt idx="9" formatCode="0.00%">
                  <c:v>0.67542236291989988</c:v>
                </c:pt>
                <c:pt idx="10" formatCode="0.00%">
                  <c:v>0.68801237728618703</c:v>
                </c:pt>
                <c:pt idx="11" formatCode="0.00%">
                  <c:v>0.70046083921413516</c:v>
                </c:pt>
                <c:pt idx="12" formatCode="0.00%">
                  <c:v>0.71279110821759473</c:v>
                </c:pt>
                <c:pt idx="13" formatCode="0.00%">
                  <c:v>0.72502081469567181</c:v>
                </c:pt>
                <c:pt idx="14" formatCode="0.00%">
                  <c:v>0.7371636504459097</c:v>
                </c:pt>
                <c:pt idx="15" formatCode="0.00%">
                  <c:v>0.74923049845840051</c:v>
                </c:pt>
                <c:pt idx="16" formatCode="0.00%">
                  <c:v>0.76123017753547217</c:v>
                </c:pt>
                <c:pt idx="17" formatCode="0.00%">
                  <c:v>0.77316995098499186</c:v>
                </c:pt>
                <c:pt idx="18" formatCode="0.00%">
                  <c:v>0.78505588476212596</c:v>
                </c:pt>
                <c:pt idx="19" formatCode="0.00%">
                  <c:v>0.79689310616546061</c:v>
                </c:pt>
                <c:pt idx="20" formatCode="0.00%">
                  <c:v>0.80868599487780812</c:v>
                </c:pt>
                <c:pt idx="21" formatCode="0.00%">
                  <c:v>0.82043832678925155</c:v>
                </c:pt>
                <c:pt idx="22" formatCode="0.00%">
                  <c:v>0.83215338412255802</c:v>
                </c:pt>
                <c:pt idx="23" formatCode="0.00%">
                  <c:v>0.84383404103195025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9-4F78-9337-1DF2AFFA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40832"/>
        <c:axId val="1001767760"/>
      </c:lineChart>
      <c:catAx>
        <c:axId val="11392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67760"/>
        <c:crosses val="autoZero"/>
        <c:auto val="1"/>
        <c:lblAlgn val="ctr"/>
        <c:lblOffset val="100"/>
        <c:noMultiLvlLbl val="0"/>
      </c:catAx>
      <c:valAx>
        <c:axId val="10017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 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9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'MSDAT COVID'!$B$1</c:f>
              <c:strCache>
                <c:ptCount val="1"/>
                <c:pt idx="0">
                  <c:v>MSDAT COVID 19 health tracker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'MSDAT COVID'!$B$2:$B$25</c:f>
              <c:numCache>
                <c:formatCode>0.00%</c:formatCode>
                <c:ptCount val="2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D-4A5F-9ACC-9247C027B6B2}"/>
            </c:ext>
          </c:extLst>
        </c:ser>
        <c:ser>
          <c:idx val="1"/>
          <c:order val="1"/>
          <c:tx>
            <c:strRef>
              <c:f>'MSDAT COVID'!$C$1</c:f>
              <c:strCache>
                <c:ptCount val="1"/>
                <c:pt idx="0">
                  <c:v>Forecast(MSDAT COVID 19 health tracker)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'MSDAT COVID'!$A$2:$A$25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COVID'!$C$2:$C$25</c:f>
              <c:numCache>
                <c:formatCode>General</c:formatCode>
                <c:ptCount val="24"/>
                <c:pt idx="5" formatCode="0.00%">
                  <c:v>0.75</c:v>
                </c:pt>
                <c:pt idx="6" formatCode="0.00%">
                  <c:v>0.75</c:v>
                </c:pt>
                <c:pt idx="7" formatCode="0.00%">
                  <c:v>0.75</c:v>
                </c:pt>
                <c:pt idx="8" formatCode="0.00%">
                  <c:v>0.75</c:v>
                </c:pt>
                <c:pt idx="9" formatCode="0.00%">
                  <c:v>0.75</c:v>
                </c:pt>
                <c:pt idx="10" formatCode="0.00%">
                  <c:v>0.75</c:v>
                </c:pt>
                <c:pt idx="11" formatCode="0.00%">
                  <c:v>0.75</c:v>
                </c:pt>
                <c:pt idx="12" formatCode="0.00%">
                  <c:v>0.75</c:v>
                </c:pt>
                <c:pt idx="13" formatCode="0.00%">
                  <c:v>0.75</c:v>
                </c:pt>
                <c:pt idx="14" formatCode="0.00%">
                  <c:v>0.75</c:v>
                </c:pt>
                <c:pt idx="15" formatCode="0.00%">
                  <c:v>0.75</c:v>
                </c:pt>
                <c:pt idx="16" formatCode="0.00%">
                  <c:v>0.75</c:v>
                </c:pt>
                <c:pt idx="17" formatCode="0.00%">
                  <c:v>0.75</c:v>
                </c:pt>
                <c:pt idx="18" formatCode="0.00%">
                  <c:v>0.75</c:v>
                </c:pt>
                <c:pt idx="19" formatCode="0.00%">
                  <c:v>0.75</c:v>
                </c:pt>
                <c:pt idx="20" formatCode="0.00%">
                  <c:v>0.75</c:v>
                </c:pt>
                <c:pt idx="21" formatCode="0.00%">
                  <c:v>0.75</c:v>
                </c:pt>
                <c:pt idx="22" formatCode="0.00%">
                  <c:v>0.75</c:v>
                </c:pt>
                <c:pt idx="23" formatCode="0.00%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D-4A5F-9ACC-9247C027B6B2}"/>
            </c:ext>
          </c:extLst>
        </c:ser>
        <c:ser>
          <c:idx val="2"/>
          <c:order val="2"/>
          <c:tx>
            <c:strRef>
              <c:f>'MSDAT COVID'!$D$1</c:f>
              <c:strCache>
                <c:ptCount val="1"/>
                <c:pt idx="0">
                  <c:v>Lower Confidence Bound(MSDAT COVID 19 health tracker)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COVID'!$A$2:$A$25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COVID'!$D$2:$D$25</c:f>
              <c:numCache>
                <c:formatCode>General</c:formatCode>
                <c:ptCount val="24"/>
                <c:pt idx="5" formatCode="0.00%">
                  <c:v>0.75</c:v>
                </c:pt>
                <c:pt idx="6" formatCode="0.00%">
                  <c:v>0.75</c:v>
                </c:pt>
                <c:pt idx="7" formatCode="0.00%">
                  <c:v>0.75</c:v>
                </c:pt>
                <c:pt idx="8" formatCode="0.00%">
                  <c:v>0.75</c:v>
                </c:pt>
                <c:pt idx="9" formatCode="0.00%">
                  <c:v>0.75</c:v>
                </c:pt>
                <c:pt idx="10" formatCode="0.00%">
                  <c:v>0.75</c:v>
                </c:pt>
                <c:pt idx="11" formatCode="0.00%">
                  <c:v>0.75</c:v>
                </c:pt>
                <c:pt idx="12" formatCode="0.00%">
                  <c:v>0.75</c:v>
                </c:pt>
                <c:pt idx="13" formatCode="0.00%">
                  <c:v>0.75</c:v>
                </c:pt>
                <c:pt idx="14" formatCode="0.00%">
                  <c:v>0.75</c:v>
                </c:pt>
                <c:pt idx="15" formatCode="0.00%">
                  <c:v>0.75</c:v>
                </c:pt>
                <c:pt idx="16" formatCode="0.00%">
                  <c:v>0.75</c:v>
                </c:pt>
                <c:pt idx="17" formatCode="0.00%">
                  <c:v>0.75</c:v>
                </c:pt>
                <c:pt idx="18" formatCode="0.00%">
                  <c:v>0.75</c:v>
                </c:pt>
                <c:pt idx="19" formatCode="0.00%">
                  <c:v>0.75</c:v>
                </c:pt>
                <c:pt idx="20" formatCode="0.00%">
                  <c:v>0.75</c:v>
                </c:pt>
                <c:pt idx="21" formatCode="0.00%">
                  <c:v>0.75</c:v>
                </c:pt>
                <c:pt idx="22" formatCode="0.00%">
                  <c:v>0.75</c:v>
                </c:pt>
                <c:pt idx="23" formatCode="0.00%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D-4A5F-9ACC-9247C027B6B2}"/>
            </c:ext>
          </c:extLst>
        </c:ser>
        <c:ser>
          <c:idx val="3"/>
          <c:order val="3"/>
          <c:tx>
            <c:strRef>
              <c:f>'MSDAT COVID'!$E$1</c:f>
              <c:strCache>
                <c:ptCount val="1"/>
                <c:pt idx="0">
                  <c:v>Upper Confidence Bound(MSDAT COVID 19 health tracker)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COVID'!$A$2:$A$25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COVID'!$E$2:$E$25</c:f>
              <c:numCache>
                <c:formatCode>General</c:formatCode>
                <c:ptCount val="24"/>
                <c:pt idx="5" formatCode="0.00%">
                  <c:v>0.75</c:v>
                </c:pt>
                <c:pt idx="6" formatCode="0.00%">
                  <c:v>0.75</c:v>
                </c:pt>
                <c:pt idx="7" formatCode="0.00%">
                  <c:v>0.75</c:v>
                </c:pt>
                <c:pt idx="8" formatCode="0.00%">
                  <c:v>0.75</c:v>
                </c:pt>
                <c:pt idx="9" formatCode="0.00%">
                  <c:v>0.75</c:v>
                </c:pt>
                <c:pt idx="10" formatCode="0.00%">
                  <c:v>0.75</c:v>
                </c:pt>
                <c:pt idx="11" formatCode="0.00%">
                  <c:v>0.75</c:v>
                </c:pt>
                <c:pt idx="12" formatCode="0.00%">
                  <c:v>0.75</c:v>
                </c:pt>
                <c:pt idx="13" formatCode="0.00%">
                  <c:v>0.75</c:v>
                </c:pt>
                <c:pt idx="14" formatCode="0.00%">
                  <c:v>0.75</c:v>
                </c:pt>
                <c:pt idx="15" formatCode="0.00%">
                  <c:v>0.75</c:v>
                </c:pt>
                <c:pt idx="16" formatCode="0.00%">
                  <c:v>0.75</c:v>
                </c:pt>
                <c:pt idx="17" formatCode="0.00%">
                  <c:v>0.75</c:v>
                </c:pt>
                <c:pt idx="18" formatCode="0.00%">
                  <c:v>0.75</c:v>
                </c:pt>
                <c:pt idx="19" formatCode="0.00%">
                  <c:v>0.75</c:v>
                </c:pt>
                <c:pt idx="20" formatCode="0.00%">
                  <c:v>0.75</c:v>
                </c:pt>
                <c:pt idx="21" formatCode="0.00%">
                  <c:v>0.75</c:v>
                </c:pt>
                <c:pt idx="22" formatCode="0.00%">
                  <c:v>0.75</c:v>
                </c:pt>
                <c:pt idx="23" formatCode="0.00%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D-4A5F-9ACC-9247C027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18032"/>
        <c:axId val="1001785232"/>
      </c:lineChart>
      <c:catAx>
        <c:axId val="11393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85232"/>
        <c:crosses val="autoZero"/>
        <c:auto val="1"/>
        <c:lblAlgn val="ctr"/>
        <c:lblOffset val="100"/>
        <c:noMultiLvlLbl val="0"/>
      </c:catAx>
      <c:valAx>
        <c:axId val="10017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 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93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MSDAT</a:t>
            </a:r>
            <a:r>
              <a:rPr lang="en-ZA" baseline="0"/>
              <a:t> Custom dashboard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'MSDAT CUSTOM DASHBOARD'!$B$1</c:f>
              <c:strCache>
                <c:ptCount val="1"/>
                <c:pt idx="0">
                  <c:v>MSDAT Custom dashboard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'MSDAT CUSTOM DASHBOARD'!$B$2:$B$25</c:f>
              <c:numCache>
                <c:formatCode>0.00%</c:formatCode>
                <c:ptCount val="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0-482F-9581-DC8BE0D06BBD}"/>
            </c:ext>
          </c:extLst>
        </c:ser>
        <c:ser>
          <c:idx val="1"/>
          <c:order val="1"/>
          <c:tx>
            <c:strRef>
              <c:f>'MSDAT CUSTOM DASHBOARD'!$C$1</c:f>
              <c:strCache>
                <c:ptCount val="1"/>
                <c:pt idx="0">
                  <c:v>Forecast(MSDAT Custom dashboard)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'MSDAT CUSTOM DASHBOARD'!$A$2:$A$25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CUSTOM DASHBOARD'!$C$2:$C$25</c:f>
              <c:numCache>
                <c:formatCode>General</c:formatCode>
                <c:ptCount val="24"/>
                <c:pt idx="5" formatCode="0.00%">
                  <c:v>0.28000000000000003</c:v>
                </c:pt>
                <c:pt idx="6" formatCode="0.00%">
                  <c:v>0.27137619084005715</c:v>
                </c:pt>
                <c:pt idx="7" formatCode="0.00%">
                  <c:v>0.27787612926541555</c:v>
                </c:pt>
                <c:pt idx="8" formatCode="0.00%">
                  <c:v>0.28437606769077389</c:v>
                </c:pt>
                <c:pt idx="9" formatCode="0.00%">
                  <c:v>0.29087600611613229</c:v>
                </c:pt>
                <c:pt idx="10" formatCode="0.00%">
                  <c:v>0.29737594454149063</c:v>
                </c:pt>
                <c:pt idx="11" formatCode="0.00%">
                  <c:v>0.30387588296684898</c:v>
                </c:pt>
                <c:pt idx="12" formatCode="0.00%">
                  <c:v>0.31037582139220737</c:v>
                </c:pt>
                <c:pt idx="13" formatCode="0.00%">
                  <c:v>0.31687575981756572</c:v>
                </c:pt>
                <c:pt idx="14" formatCode="0.00%">
                  <c:v>0.32337569824292411</c:v>
                </c:pt>
                <c:pt idx="15" formatCode="0.00%">
                  <c:v>0.32987563666828246</c:v>
                </c:pt>
                <c:pt idx="16" formatCode="0.00%">
                  <c:v>0.33637557509364086</c:v>
                </c:pt>
                <c:pt idx="17" formatCode="0.00%">
                  <c:v>0.3428755135189992</c:v>
                </c:pt>
                <c:pt idx="18" formatCode="0.00%">
                  <c:v>0.3493754519443576</c:v>
                </c:pt>
                <c:pt idx="19" formatCode="0.00%">
                  <c:v>0.35587539036971594</c:v>
                </c:pt>
                <c:pt idx="20" formatCode="0.00%">
                  <c:v>0.36237532879507428</c:v>
                </c:pt>
                <c:pt idx="21" formatCode="0.00%">
                  <c:v>0.36887526722043268</c:v>
                </c:pt>
                <c:pt idx="22" formatCode="0.00%">
                  <c:v>0.37537520564579102</c:v>
                </c:pt>
                <c:pt idx="23" formatCode="0.00%">
                  <c:v>0.38187514407114942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0-482F-9581-DC8BE0D06BBD}"/>
            </c:ext>
          </c:extLst>
        </c:ser>
        <c:ser>
          <c:idx val="2"/>
          <c:order val="2"/>
          <c:tx>
            <c:strRef>
              <c:f>'MSDAT CUSTOM DASHBOARD'!$D$1</c:f>
              <c:strCache>
                <c:ptCount val="1"/>
                <c:pt idx="0">
                  <c:v>Lower Confidence Bound(MSDAT Custom dashboard)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CUSTOM DASHBOARD'!$A$2:$A$25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CUSTOM DASHBOARD'!$D$2:$D$25</c:f>
              <c:numCache>
                <c:formatCode>General</c:formatCode>
                <c:ptCount val="24"/>
                <c:pt idx="5" formatCode="0.00%">
                  <c:v>0.28000000000000003</c:v>
                </c:pt>
                <c:pt idx="6" formatCode="0.00%">
                  <c:v>0.24454771208582896</c:v>
                </c:pt>
                <c:pt idx="7" formatCode="0.00%">
                  <c:v>0.25021544723864497</c:v>
                </c:pt>
                <c:pt idx="8" formatCode="0.00%">
                  <c:v>0.25590114133364184</c:v>
                </c:pt>
                <c:pt idx="9" formatCode="0.00%">
                  <c:v>0.26160327111622883</c:v>
                </c:pt>
                <c:pt idx="10" formatCode="0.00%">
                  <c:v>0.26732050377426697</c:v>
                </c:pt>
                <c:pt idx="11" formatCode="0.00%">
                  <c:v>0.2730516654327218</c:v>
                </c:pt>
                <c:pt idx="12" formatCode="0.00%">
                  <c:v>0.27879571603224346</c:v>
                </c:pt>
                <c:pt idx="13" formatCode="0.00%">
                  <c:v>0.28455172908016657</c:v>
                </c:pt>
                <c:pt idx="14" formatCode="0.00%">
                  <c:v>0.29031887516774879</c:v>
                </c:pt>
                <c:pt idx="15" formatCode="0.00%">
                  <c:v>0.29609640843236323</c:v>
                </c:pt>
                <c:pt idx="16" formatCode="0.00%">
                  <c:v>0.30188365534684353</c:v>
                </c:pt>
                <c:pt idx="17" formatCode="0.00%">
                  <c:v>0.30768000536563472</c:v>
                </c:pt>
                <c:pt idx="18" formatCode="0.00%">
                  <c:v>0.31348490306570465</c:v>
                </c:pt>
                <c:pt idx="19" formatCode="0.00%">
                  <c:v>0.31929784150068496</c:v>
                </c:pt>
                <c:pt idx="20" formatCode="0.00%">
                  <c:v>0.32511835654726262</c:v>
                </c:pt>
                <c:pt idx="21" formatCode="0.00%">
                  <c:v>0.33094602206884693</c:v>
                </c:pt>
                <c:pt idx="22" formatCode="0.00%">
                  <c:v>0.33678044575684302</c:v>
                </c:pt>
                <c:pt idx="23" formatCode="0.00%">
                  <c:v>0.34262126553719907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0-482F-9581-DC8BE0D06BBD}"/>
            </c:ext>
          </c:extLst>
        </c:ser>
        <c:ser>
          <c:idx val="3"/>
          <c:order val="3"/>
          <c:tx>
            <c:strRef>
              <c:f>'MSDAT CUSTOM DASHBOARD'!$E$1</c:f>
              <c:strCache>
                <c:ptCount val="1"/>
                <c:pt idx="0">
                  <c:v>Upper Confidence Bound(MSDAT Custom dashboard)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CUSTOM DASHBOARD'!$A$2:$A$25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CUSTOM DASHBOARD'!$E$2:$E$25</c:f>
              <c:numCache>
                <c:formatCode>General</c:formatCode>
                <c:ptCount val="24"/>
                <c:pt idx="5" formatCode="0.00%">
                  <c:v>0.28000000000000003</c:v>
                </c:pt>
                <c:pt idx="6" formatCode="0.00%">
                  <c:v>0.29820466959428532</c:v>
                </c:pt>
                <c:pt idx="7" formatCode="0.00%">
                  <c:v>0.30553681129218613</c:v>
                </c:pt>
                <c:pt idx="8" formatCode="0.00%">
                  <c:v>0.31285099404790595</c:v>
                </c:pt>
                <c:pt idx="9" formatCode="0.00%">
                  <c:v>0.32014874111603575</c:v>
                </c:pt>
                <c:pt idx="10" formatCode="0.00%">
                  <c:v>0.3274313853087143</c:v>
                </c:pt>
                <c:pt idx="11" formatCode="0.00%">
                  <c:v>0.33470010050097615</c:v>
                </c:pt>
                <c:pt idx="12" formatCode="0.00%">
                  <c:v>0.34195592675217129</c:v>
                </c:pt>
                <c:pt idx="13" formatCode="0.00%">
                  <c:v>0.34919979055496486</c:v>
                </c:pt>
                <c:pt idx="14" formatCode="0.00%">
                  <c:v>0.35643252131809944</c:v>
                </c:pt>
                <c:pt idx="15" formatCode="0.00%">
                  <c:v>0.36365486490420168</c:v>
                </c:pt>
                <c:pt idx="16" formatCode="0.00%">
                  <c:v>0.37086749484043818</c:v>
                </c:pt>
                <c:pt idx="17" formatCode="0.00%">
                  <c:v>0.37807102167236367</c:v>
                </c:pt>
                <c:pt idx="18" formatCode="0.00%">
                  <c:v>0.38526600082301055</c:v>
                </c:pt>
                <c:pt idx="19" formatCode="0.00%">
                  <c:v>0.39245293923874691</c:v>
                </c:pt>
                <c:pt idx="20" formatCode="0.00%">
                  <c:v>0.39963230104288594</c:v>
                </c:pt>
                <c:pt idx="21" formatCode="0.00%">
                  <c:v>0.40680451237201842</c:v>
                </c:pt>
                <c:pt idx="22" formatCode="0.00%">
                  <c:v>0.41396996553473903</c:v>
                </c:pt>
                <c:pt idx="23" formatCode="0.00%">
                  <c:v>0.42112902260509977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0-482F-9581-DC8BE0D0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89232"/>
        <c:axId val="1001766096"/>
      </c:lineChart>
      <c:catAx>
        <c:axId val="113928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66096"/>
        <c:crosses val="autoZero"/>
        <c:auto val="1"/>
        <c:lblAlgn val="ctr"/>
        <c:lblOffset val="100"/>
        <c:noMultiLvlLbl val="0"/>
      </c:catAx>
      <c:valAx>
        <c:axId val="10017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92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NSDAT</a:t>
            </a:r>
            <a:r>
              <a:rPr lang="en-ZA" baseline="0"/>
              <a:t> dashboard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'MSDAT DASHBOARD'!$B$1</c:f>
              <c:strCache>
                <c:ptCount val="1"/>
                <c:pt idx="0">
                  <c:v>MSDAT dashboard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'MSDAT DASHBOARD'!$B$2:$B$25</c:f>
              <c:numCache>
                <c:formatCode>0.00%</c:formatCode>
                <c:ptCount val="24"/>
                <c:pt idx="0">
                  <c:v>0.55620000000000003</c:v>
                </c:pt>
                <c:pt idx="1">
                  <c:v>0.55230000000000001</c:v>
                </c:pt>
                <c:pt idx="2">
                  <c:v>0.55230000000000001</c:v>
                </c:pt>
                <c:pt idx="3">
                  <c:v>0.55489999999999995</c:v>
                </c:pt>
                <c:pt idx="4">
                  <c:v>0.55169999999999997</c:v>
                </c:pt>
                <c:pt idx="5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4-460F-9492-9788B2882F12}"/>
            </c:ext>
          </c:extLst>
        </c:ser>
        <c:ser>
          <c:idx val="1"/>
          <c:order val="1"/>
          <c:tx>
            <c:strRef>
              <c:f>'MSDAT DASHBOARD'!$C$1</c:f>
              <c:strCache>
                <c:ptCount val="1"/>
                <c:pt idx="0">
                  <c:v>Forecast(MSDAT dashboard)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'MSDAT DASHBOARD'!$A$2:$A$25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DASHBOARD'!$C$2:$C$25</c:f>
              <c:numCache>
                <c:formatCode>General</c:formatCode>
                <c:ptCount val="24"/>
                <c:pt idx="5" formatCode="0.00%">
                  <c:v>0.59199999999999997</c:v>
                </c:pt>
                <c:pt idx="6" formatCode="0.00%">
                  <c:v>0.5844397062338913</c:v>
                </c:pt>
                <c:pt idx="7" formatCode="0.00%">
                  <c:v>0.59053976354189819</c:v>
                </c:pt>
                <c:pt idx="8" formatCode="0.00%">
                  <c:v>0.59663982084990519</c:v>
                </c:pt>
                <c:pt idx="9" formatCode="0.00%">
                  <c:v>0.60273987815791219</c:v>
                </c:pt>
                <c:pt idx="10" formatCode="0.00%">
                  <c:v>0.60883993546591908</c:v>
                </c:pt>
                <c:pt idx="11" formatCode="0.00%">
                  <c:v>0.61493999277392608</c:v>
                </c:pt>
                <c:pt idx="12" formatCode="0.00%">
                  <c:v>0.62104005008193308</c:v>
                </c:pt>
                <c:pt idx="13" formatCode="0.00%">
                  <c:v>0.62714010738993997</c:v>
                </c:pt>
                <c:pt idx="14" formatCode="0.00%">
                  <c:v>0.63324016469794697</c:v>
                </c:pt>
                <c:pt idx="15" formatCode="0.00%">
                  <c:v>0.63934022200595397</c:v>
                </c:pt>
                <c:pt idx="16" formatCode="0.00%">
                  <c:v>0.64544027931396086</c:v>
                </c:pt>
                <c:pt idx="17" formatCode="0.00%">
                  <c:v>0.65154033662196786</c:v>
                </c:pt>
                <c:pt idx="18" formatCode="0.00%">
                  <c:v>0.65764039392997486</c:v>
                </c:pt>
                <c:pt idx="19" formatCode="0.00%">
                  <c:v>0.66374045123798175</c:v>
                </c:pt>
                <c:pt idx="20" formatCode="0.00%">
                  <c:v>0.66984050854598876</c:v>
                </c:pt>
                <c:pt idx="21" formatCode="0.00%">
                  <c:v>0.67594056585399576</c:v>
                </c:pt>
                <c:pt idx="22" formatCode="0.00%">
                  <c:v>0.68204062316200265</c:v>
                </c:pt>
                <c:pt idx="23" formatCode="0.00%">
                  <c:v>0.68814068047000965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4-460F-9492-9788B2882F12}"/>
            </c:ext>
          </c:extLst>
        </c:ser>
        <c:ser>
          <c:idx val="2"/>
          <c:order val="2"/>
          <c:tx>
            <c:strRef>
              <c:f>'MSDAT DASHBOARD'!$D$1</c:f>
              <c:strCache>
                <c:ptCount val="1"/>
                <c:pt idx="0">
                  <c:v>Lower Confidence Bound(MSDAT dashboard)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DASHBOARD'!$A$2:$A$25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DASHBOARD'!$D$2:$D$25</c:f>
              <c:numCache>
                <c:formatCode>General</c:formatCode>
                <c:ptCount val="24"/>
                <c:pt idx="5" formatCode="0.00%">
                  <c:v>0.59199999999999997</c:v>
                </c:pt>
                <c:pt idx="6" formatCode="0.00%">
                  <c:v>0.5562286740759107</c:v>
                </c:pt>
                <c:pt idx="7" formatCode="0.00%">
                  <c:v>0.55898624428538701</c:v>
                </c:pt>
                <c:pt idx="8" formatCode="0.00%">
                  <c:v>0.56205391231122637</c:v>
                </c:pt>
                <c:pt idx="9" formatCode="0.00%">
                  <c:v>0.56535611961134835</c:v>
                </c:pt>
                <c:pt idx="10" formatCode="0.00%">
                  <c:v>0.56884359600764522</c:v>
                </c:pt>
                <c:pt idx="11" formatCode="0.00%">
                  <c:v>0.57248210820401835</c:v>
                </c:pt>
                <c:pt idx="12" formatCode="0.00%">
                  <c:v>0.57624673170672391</c:v>
                </c:pt>
                <c:pt idx="13" formatCode="0.00%">
                  <c:v>0.58011865496107651</c:v>
                </c:pt>
                <c:pt idx="14" formatCode="0.00%">
                  <c:v>0.58408326888212736</c:v>
                </c:pt>
                <c:pt idx="15" formatCode="0.00%">
                  <c:v>0.58812896136954773</c:v>
                </c:pt>
                <c:pt idx="16" formatCode="0.00%">
                  <c:v>0.5922463228018503</c:v>
                </c:pt>
                <c:pt idx="17" formatCode="0.00%">
                  <c:v>0.59642760326297761</c:v>
                </c:pt>
                <c:pt idx="18" formatCode="0.00%">
                  <c:v>0.60066633040669148</c:v>
                </c:pt>
                <c:pt idx="19" formatCode="0.00%">
                  <c:v>0.60495703342900342</c:v>
                </c:pt>
                <c:pt idx="20" formatCode="0.00%">
                  <c:v>0.60929503922851491</c:v>
                </c:pt>
                <c:pt idx="21" formatCode="0.00%">
                  <c:v>0.61367631894788943</c:v>
                </c:pt>
                <c:pt idx="22" formatCode="0.00%">
                  <c:v>0.61809737047054358</c:v>
                </c:pt>
                <c:pt idx="23" formatCode="0.00%">
                  <c:v>0.62255512708715333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4-460F-9492-9788B2882F12}"/>
            </c:ext>
          </c:extLst>
        </c:ser>
        <c:ser>
          <c:idx val="3"/>
          <c:order val="3"/>
          <c:tx>
            <c:strRef>
              <c:f>'MSDAT DASHBOARD'!$E$1</c:f>
              <c:strCache>
                <c:ptCount val="1"/>
                <c:pt idx="0">
                  <c:v>Upper Confidence Bound(MSDAT dashboard)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DASHBOARD'!$A$2:$A$25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DASHBOARD'!$E$2:$E$25</c:f>
              <c:numCache>
                <c:formatCode>General</c:formatCode>
                <c:ptCount val="24"/>
                <c:pt idx="5" formatCode="0.00%">
                  <c:v>0.59199999999999997</c:v>
                </c:pt>
                <c:pt idx="6" formatCode="0.00%">
                  <c:v>0.6126507383918719</c:v>
                </c:pt>
                <c:pt idx="7" formatCode="0.00%">
                  <c:v>0.62209328279840936</c:v>
                </c:pt>
                <c:pt idx="8" formatCode="0.00%">
                  <c:v>0.63122572938858401</c:v>
                </c:pt>
                <c:pt idx="9" formatCode="0.00%">
                  <c:v>0.64012363670447603</c:v>
                </c:pt>
                <c:pt idx="10" formatCode="0.00%">
                  <c:v>0.64883627492419294</c:v>
                </c:pt>
                <c:pt idx="11" formatCode="0.00%">
                  <c:v>0.65739787734383381</c:v>
                </c:pt>
                <c:pt idx="12" formatCode="0.00%">
                  <c:v>0.66583336845714225</c:v>
                </c:pt>
                <c:pt idx="13" formatCode="0.00%">
                  <c:v>0.67416155981880344</c:v>
                </c:pt>
                <c:pt idx="14" formatCode="0.00%">
                  <c:v>0.68239706051376658</c:v>
                </c:pt>
                <c:pt idx="15" formatCode="0.00%">
                  <c:v>0.69055148264236021</c:v>
                </c:pt>
                <c:pt idx="16" formatCode="0.00%">
                  <c:v>0.69863423582607143</c:v>
                </c:pt>
                <c:pt idx="17" formatCode="0.00%">
                  <c:v>0.70665306998095812</c:v>
                </c:pt>
                <c:pt idx="18" formatCode="0.00%">
                  <c:v>0.71461445745325824</c:v>
                </c:pt>
                <c:pt idx="19" formatCode="0.00%">
                  <c:v>0.72252386904696009</c:v>
                </c:pt>
                <c:pt idx="20" formatCode="0.00%">
                  <c:v>0.7303859778634626</c:v>
                </c:pt>
                <c:pt idx="21" formatCode="0.00%">
                  <c:v>0.73820481276010208</c:v>
                </c:pt>
                <c:pt idx="22" formatCode="0.00%">
                  <c:v>0.74598387585346171</c:v>
                </c:pt>
                <c:pt idx="23" formatCode="0.00%">
                  <c:v>0.75372623385286597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4-460F-9492-9788B288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29232"/>
        <c:axId val="1001762768"/>
      </c:lineChart>
      <c:catAx>
        <c:axId val="113922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62768"/>
        <c:crosses val="autoZero"/>
        <c:auto val="1"/>
        <c:lblAlgn val="ctr"/>
        <c:lblOffset val="100"/>
        <c:noMultiLvlLbl val="0"/>
      </c:catAx>
      <c:valAx>
        <c:axId val="10017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92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MSDAT</a:t>
            </a:r>
            <a:r>
              <a:rPr lang="en-ZA" baseline="0"/>
              <a:t> database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'MSDAT DATABASE'!$B$1</c:f>
              <c:strCache>
                <c:ptCount val="1"/>
                <c:pt idx="0">
                  <c:v>MSDAT database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'MSDAT DATABASE'!$B$2:$B$25</c:f>
              <c:numCache>
                <c:formatCode>0.00%</c:formatCode>
                <c:ptCount val="24"/>
                <c:pt idx="0">
                  <c:v>0.92310000000000003</c:v>
                </c:pt>
                <c:pt idx="1">
                  <c:v>0.88890000000000002</c:v>
                </c:pt>
                <c:pt idx="2">
                  <c:v>0.88890000000000002</c:v>
                </c:pt>
                <c:pt idx="3">
                  <c:v>0.88890000000000002</c:v>
                </c:pt>
                <c:pt idx="4">
                  <c:v>0.96150000000000002</c:v>
                </c:pt>
                <c:pt idx="5">
                  <c:v>0.96150000000000002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202-8B12-B6A2BBEA2AC6}"/>
            </c:ext>
          </c:extLst>
        </c:ser>
        <c:ser>
          <c:idx val="1"/>
          <c:order val="1"/>
          <c:tx>
            <c:strRef>
              <c:f>'MSDAT DATABASE'!$C$1</c:f>
              <c:strCache>
                <c:ptCount val="1"/>
                <c:pt idx="0">
                  <c:v>Forecast(MSDAT database)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'MSDAT DATABASE'!$A$2:$A$25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DATABASE'!$C$2:$C$25</c:f>
              <c:numCache>
                <c:formatCode>General</c:formatCode>
                <c:ptCount val="24"/>
                <c:pt idx="5" formatCode="0.00%">
                  <c:v>0.96150000000000002</c:v>
                </c:pt>
                <c:pt idx="6" formatCode="0.00%">
                  <c:v>0.97773535050148919</c:v>
                </c:pt>
                <c:pt idx="7" formatCode="0.00%">
                  <c:v>0.99299983938268443</c:v>
                </c:pt>
                <c:pt idx="8" formatCode="0.00%">
                  <c:v>1.0082643282638797</c:v>
                </c:pt>
                <c:pt idx="9" formatCode="0.00%">
                  <c:v>1.0235288171450749</c:v>
                </c:pt>
                <c:pt idx="10" formatCode="0.00%">
                  <c:v>1.0387933060262702</c:v>
                </c:pt>
                <c:pt idx="11" formatCode="0.00%">
                  <c:v>1.0540577949074657</c:v>
                </c:pt>
                <c:pt idx="12" formatCode="0.00%">
                  <c:v>1.0693222837886609</c:v>
                </c:pt>
                <c:pt idx="13" formatCode="0.00%">
                  <c:v>1.0845867726698561</c:v>
                </c:pt>
                <c:pt idx="14" formatCode="0.00%">
                  <c:v>1.0998512615510514</c:v>
                </c:pt>
                <c:pt idx="15" formatCode="0.00%">
                  <c:v>1.1151157504322466</c:v>
                </c:pt>
                <c:pt idx="16" formatCode="0.00%">
                  <c:v>1.1303802393134419</c:v>
                </c:pt>
                <c:pt idx="17" formatCode="0.00%">
                  <c:v>1.1456447281946371</c:v>
                </c:pt>
                <c:pt idx="18" formatCode="0.00%">
                  <c:v>1.1609092170758324</c:v>
                </c:pt>
                <c:pt idx="19" formatCode="0.00%">
                  <c:v>1.1761737059570276</c:v>
                </c:pt>
                <c:pt idx="20" formatCode="0.00%">
                  <c:v>1.1914381948382229</c:v>
                </c:pt>
                <c:pt idx="21" formatCode="0.00%">
                  <c:v>1.2067026837194184</c:v>
                </c:pt>
                <c:pt idx="22" formatCode="0.00%">
                  <c:v>1.2219671726006136</c:v>
                </c:pt>
                <c:pt idx="23" formatCode="0.00%">
                  <c:v>1.2372316614818089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C-4202-8B12-B6A2BBEA2AC6}"/>
            </c:ext>
          </c:extLst>
        </c:ser>
        <c:ser>
          <c:idx val="2"/>
          <c:order val="2"/>
          <c:tx>
            <c:strRef>
              <c:f>'MSDAT DATABASE'!$D$1</c:f>
              <c:strCache>
                <c:ptCount val="1"/>
                <c:pt idx="0">
                  <c:v>Lower Confidence Bound(MSDAT database)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DATABASE'!$A$2:$A$25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DATABASE'!$D$2:$D$25</c:f>
              <c:numCache>
                <c:formatCode>General</c:formatCode>
                <c:ptCount val="24"/>
                <c:pt idx="5" formatCode="0.00%">
                  <c:v>0.96150000000000002</c:v>
                </c:pt>
                <c:pt idx="6" formatCode="0.00%">
                  <c:v>0.91398019758298266</c:v>
                </c:pt>
                <c:pt idx="7" formatCode="0.00%">
                  <c:v>0.90718339050666408</c:v>
                </c:pt>
                <c:pt idx="8" formatCode="0.00%">
                  <c:v>0.90496120652489132</c:v>
                </c:pt>
                <c:pt idx="9" formatCode="0.00%">
                  <c:v>0.90526663450375011</c:v>
                </c:pt>
                <c:pt idx="10" formatCode="0.00%">
                  <c:v>0.90723458273762181</c:v>
                </c:pt>
                <c:pt idx="11" formatCode="0.00%">
                  <c:v>0.91040263634639429</c:v>
                </c:pt>
                <c:pt idx="12" formatCode="0.00%">
                  <c:v>0.91448923597221021</c:v>
                </c:pt>
                <c:pt idx="13" formatCode="0.00%">
                  <c:v>0.9193078866996498</c:v>
                </c:pt>
                <c:pt idx="14" formatCode="0.00%">
                  <c:v>0.92472751940022513</c:v>
                </c:pt>
                <c:pt idx="15" formatCode="0.00%">
                  <c:v>0.93065186351223139</c:v>
                </c:pt>
                <c:pt idx="16" formatCode="0.00%">
                  <c:v>0.93700774950378785</c:v>
                </c:pt>
                <c:pt idx="17" formatCode="0.00%">
                  <c:v>0.94373802719889999</c:v>
                </c:pt>
                <c:pt idx="18" formatCode="0.00%">
                  <c:v>0.95079705183433372</c:v>
                </c:pt>
                <c:pt idx="19" formatCode="0.00%">
                  <c:v>0.95814768418189544</c:v>
                </c:pt>
                <c:pt idx="20" formatCode="0.00%">
                  <c:v>0.96575922682773307</c:v>
                </c:pt>
                <c:pt idx="21" formatCode="0.00%">
                  <c:v>0.97360596258100829</c:v>
                </c:pt>
                <c:pt idx="22" formatCode="0.00%">
                  <c:v>0.9816660933060678</c:v>
                </c:pt>
                <c:pt idx="23" formatCode="0.00%">
                  <c:v>0.98992095276571557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C-4202-8B12-B6A2BBEA2AC6}"/>
            </c:ext>
          </c:extLst>
        </c:ser>
        <c:ser>
          <c:idx val="3"/>
          <c:order val="3"/>
          <c:tx>
            <c:strRef>
              <c:f>'MSDAT DATABASE'!$E$1</c:f>
              <c:strCache>
                <c:ptCount val="1"/>
                <c:pt idx="0">
                  <c:v>Upper Confidence Bound(MSDAT database)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DATABASE'!$A$2:$A$25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DATABASE'!$E$2:$E$25</c:f>
              <c:numCache>
                <c:formatCode>General</c:formatCode>
                <c:ptCount val="24"/>
                <c:pt idx="5" formatCode="0.00%">
                  <c:v>0.96150000000000002</c:v>
                </c:pt>
                <c:pt idx="6" formatCode="0.00%">
                  <c:v>1.0414905034199957</c:v>
                </c:pt>
                <c:pt idx="7" formatCode="0.00%">
                  <c:v>1.0788162882587047</c:v>
                </c:pt>
                <c:pt idx="8" formatCode="0.00%">
                  <c:v>1.1115674500028681</c:v>
                </c:pt>
                <c:pt idx="9" formatCode="0.00%">
                  <c:v>1.1417909997863998</c:v>
                </c:pt>
                <c:pt idx="10" formatCode="0.00%">
                  <c:v>1.1703520293149186</c:v>
                </c:pt>
                <c:pt idx="11" formatCode="0.00%">
                  <c:v>1.1977129534685371</c:v>
                </c:pt>
                <c:pt idx="12" formatCode="0.00%">
                  <c:v>1.2241553316051117</c:v>
                </c:pt>
                <c:pt idx="13" formatCode="0.00%">
                  <c:v>1.2498656586400625</c:v>
                </c:pt>
                <c:pt idx="14" formatCode="0.00%">
                  <c:v>1.2749750037018777</c:v>
                </c:pt>
                <c:pt idx="15" formatCode="0.00%">
                  <c:v>1.2995796373522619</c:v>
                </c:pt>
                <c:pt idx="16" formatCode="0.00%">
                  <c:v>1.3237527291230959</c:v>
                </c:pt>
                <c:pt idx="17" formatCode="0.00%">
                  <c:v>1.3475514291903743</c:v>
                </c:pt>
                <c:pt idx="18" formatCode="0.00%">
                  <c:v>1.3710213823173312</c:v>
                </c:pt>
                <c:pt idx="19" formatCode="0.00%">
                  <c:v>1.3941997277321598</c:v>
                </c:pt>
                <c:pt idx="20" formatCode="0.00%">
                  <c:v>1.4171171628487127</c:v>
                </c:pt>
                <c:pt idx="21" formatCode="0.00%">
                  <c:v>1.4397994048578284</c:v>
                </c:pt>
                <c:pt idx="22" formatCode="0.00%">
                  <c:v>1.4622682518951593</c:v>
                </c:pt>
                <c:pt idx="23" formatCode="0.00%">
                  <c:v>1.4845423701979021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C-4202-8B12-B6A2BBEA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25712"/>
        <c:axId val="1001777744"/>
      </c:lineChart>
      <c:catAx>
        <c:axId val="114392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77744"/>
        <c:crosses val="autoZero"/>
        <c:auto val="1"/>
        <c:lblAlgn val="ctr"/>
        <c:lblOffset val="100"/>
        <c:noMultiLvlLbl val="0"/>
      </c:catAx>
      <c:valAx>
        <c:axId val="10017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39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MSDAT</a:t>
            </a:r>
            <a:r>
              <a:rPr lang="en-ZA" baseline="0"/>
              <a:t> Mobile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'MSDAT MOBILE'!$B$1</c:f>
              <c:strCache>
                <c:ptCount val="1"/>
                <c:pt idx="0">
                  <c:v>MSDAT Mobile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'MSDAT MOBILE'!$B$2:$B$25</c:f>
              <c:numCache>
                <c:formatCode>0.00%</c:formatCode>
                <c:ptCount val="24"/>
                <c:pt idx="0">
                  <c:v>0.32050000000000001</c:v>
                </c:pt>
                <c:pt idx="1">
                  <c:v>0.32890000000000003</c:v>
                </c:pt>
                <c:pt idx="2">
                  <c:v>0.32890000000000003</c:v>
                </c:pt>
                <c:pt idx="3">
                  <c:v>0.32890000000000003</c:v>
                </c:pt>
                <c:pt idx="4">
                  <c:v>0.36840000000000001</c:v>
                </c:pt>
                <c:pt idx="5">
                  <c:v>0.37330000000000002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4-49F1-9799-F92D72BF113E}"/>
            </c:ext>
          </c:extLst>
        </c:ser>
        <c:ser>
          <c:idx val="1"/>
          <c:order val="1"/>
          <c:tx>
            <c:strRef>
              <c:f>'MSDAT MOBILE'!$C$1</c:f>
              <c:strCache>
                <c:ptCount val="1"/>
                <c:pt idx="0">
                  <c:v>Forecast(MSDAT Mobile)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'MSDAT MOBILE'!$A$2:$A$25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MOBILE'!$C$2:$C$25</c:f>
              <c:numCache>
                <c:formatCode>General</c:formatCode>
                <c:ptCount val="24"/>
                <c:pt idx="5" formatCode="0.00%">
                  <c:v>0.37330000000000002</c:v>
                </c:pt>
                <c:pt idx="6" formatCode="0.00%">
                  <c:v>0.38350237025147726</c:v>
                </c:pt>
                <c:pt idx="7" formatCode="0.00%">
                  <c:v>0.39508390439275348</c:v>
                </c:pt>
                <c:pt idx="8" formatCode="0.00%">
                  <c:v>0.40666543853402976</c:v>
                </c:pt>
                <c:pt idx="9" formatCode="0.00%">
                  <c:v>0.41824697267530603</c:v>
                </c:pt>
                <c:pt idx="10" formatCode="0.00%">
                  <c:v>0.4298285068165823</c:v>
                </c:pt>
                <c:pt idx="11" formatCode="0.00%">
                  <c:v>0.44141004095785852</c:v>
                </c:pt>
                <c:pt idx="12" formatCode="0.00%">
                  <c:v>0.45299157509913479</c:v>
                </c:pt>
                <c:pt idx="13" formatCode="0.00%">
                  <c:v>0.46457310924041106</c:v>
                </c:pt>
                <c:pt idx="14" formatCode="0.00%">
                  <c:v>0.47615464338168734</c:v>
                </c:pt>
                <c:pt idx="15" formatCode="0.00%">
                  <c:v>0.48773617752296355</c:v>
                </c:pt>
                <c:pt idx="16" formatCode="0.00%">
                  <c:v>0.49931771166423983</c:v>
                </c:pt>
                <c:pt idx="17" formatCode="0.00%">
                  <c:v>0.51089924580551604</c:v>
                </c:pt>
                <c:pt idx="18" formatCode="0.00%">
                  <c:v>0.52248077994679232</c:v>
                </c:pt>
                <c:pt idx="19" formatCode="0.00%">
                  <c:v>0.53406231408806859</c:v>
                </c:pt>
                <c:pt idx="20" formatCode="0.00%">
                  <c:v>0.54564384822934486</c:v>
                </c:pt>
                <c:pt idx="21" formatCode="0.00%">
                  <c:v>0.55722538237062114</c:v>
                </c:pt>
                <c:pt idx="22" formatCode="0.00%">
                  <c:v>0.56880691651189741</c:v>
                </c:pt>
                <c:pt idx="23" formatCode="0.00%">
                  <c:v>0.58038845065317357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4-49F1-9799-F92D72BF113E}"/>
            </c:ext>
          </c:extLst>
        </c:ser>
        <c:ser>
          <c:idx val="2"/>
          <c:order val="2"/>
          <c:tx>
            <c:strRef>
              <c:f>'MSDAT MOBILE'!$D$1</c:f>
              <c:strCache>
                <c:ptCount val="1"/>
                <c:pt idx="0">
                  <c:v>Lower Confidence Bound(MSDAT Mobile)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MOBILE'!$A$2:$A$25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MOBILE'!$D$2:$D$25</c:f>
              <c:numCache>
                <c:formatCode>General</c:formatCode>
                <c:ptCount val="24"/>
                <c:pt idx="5" formatCode="0.00%">
                  <c:v>0.37330000000000002</c:v>
                </c:pt>
                <c:pt idx="6" formatCode="0.00%">
                  <c:v>0.36048791782753137</c:v>
                </c:pt>
                <c:pt idx="7" formatCode="0.00%">
                  <c:v>0.37135555749873966</c:v>
                </c:pt>
                <c:pt idx="8" formatCode="0.00%">
                  <c:v>0.38223860300880275</c:v>
                </c:pt>
                <c:pt idx="9" formatCode="0.00%">
                  <c:v>0.39313574765410059</c:v>
                </c:pt>
                <c:pt idx="10" formatCode="0.00%">
                  <c:v>0.40404584809952854</c:v>
                </c:pt>
                <c:pt idx="11" formatCode="0.00%">
                  <c:v>0.4149678973520558</c:v>
                </c:pt>
                <c:pt idx="12" formatCode="0.00%">
                  <c:v>0.42590100321065066</c:v>
                </c:pt>
                <c:pt idx="13" formatCode="0.00%">
                  <c:v>0.43684437089594585</c:v>
                </c:pt>
                <c:pt idx="14" formatCode="0.00%">
                  <c:v>0.44779728891072174</c:v>
                </c:pt>
                <c:pt idx="15" formatCode="0.00%">
                  <c:v>0.45875911742667863</c:v>
                </c:pt>
                <c:pt idx="16" formatCode="0.00%">
                  <c:v>0.46972927866752651</c:v>
                </c:pt>
                <c:pt idx="17" formatCode="0.00%">
                  <c:v>0.48070724888490979</c:v>
                </c:pt>
                <c:pt idx="18" formatCode="0.00%">
                  <c:v>0.49169255161659353</c:v>
                </c:pt>
                <c:pt idx="19" formatCode="0.00%">
                  <c:v>0.50268475198540186</c:v>
                </c:pt>
                <c:pt idx="20" formatCode="0.00%">
                  <c:v>0.51368345184934516</c:v>
                </c:pt>
                <c:pt idx="21" formatCode="0.00%">
                  <c:v>0.52468828565283654</c:v>
                </c:pt>
                <c:pt idx="22" formatCode="0.00%">
                  <c:v>0.53569891685918425</c:v>
                </c:pt>
                <c:pt idx="23" formatCode="0.00%">
                  <c:v>0.54671503486799511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4-49F1-9799-F92D72BF113E}"/>
            </c:ext>
          </c:extLst>
        </c:ser>
        <c:ser>
          <c:idx val="3"/>
          <c:order val="3"/>
          <c:tx>
            <c:strRef>
              <c:f>'MSDAT MOBILE'!$E$1</c:f>
              <c:strCache>
                <c:ptCount val="1"/>
                <c:pt idx="0">
                  <c:v>Upper Confidence Bound(MSDAT Mobile)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MOBILE'!$A$2:$A$25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MOBILE'!$E$2:$E$25</c:f>
              <c:numCache>
                <c:formatCode>General</c:formatCode>
                <c:ptCount val="24"/>
                <c:pt idx="5" formatCode="0.00%">
                  <c:v>0.37330000000000002</c:v>
                </c:pt>
                <c:pt idx="6" formatCode="0.00%">
                  <c:v>0.40651682267542316</c:v>
                </c:pt>
                <c:pt idx="7" formatCode="0.00%">
                  <c:v>0.4188122512867673</c:v>
                </c:pt>
                <c:pt idx="8" formatCode="0.00%">
                  <c:v>0.43109227405925676</c:v>
                </c:pt>
                <c:pt idx="9" formatCode="0.00%">
                  <c:v>0.44335819769651147</c:v>
                </c:pt>
                <c:pt idx="10" formatCode="0.00%">
                  <c:v>0.45561116553363606</c:v>
                </c:pt>
                <c:pt idx="11" formatCode="0.00%">
                  <c:v>0.46785218456366123</c:v>
                </c:pt>
                <c:pt idx="12" formatCode="0.00%">
                  <c:v>0.48008214698761892</c:v>
                </c:pt>
                <c:pt idx="13" formatCode="0.00%">
                  <c:v>0.49230184758487627</c:v>
                </c:pt>
                <c:pt idx="14" formatCode="0.00%">
                  <c:v>0.50451199785265299</c:v>
                </c:pt>
                <c:pt idx="15" formatCode="0.00%">
                  <c:v>0.51671323761924848</c:v>
                </c:pt>
                <c:pt idx="16" formatCode="0.00%">
                  <c:v>0.5289061446609532</c:v>
                </c:pt>
                <c:pt idx="17" formatCode="0.00%">
                  <c:v>0.5410912427261223</c:v>
                </c:pt>
                <c:pt idx="18" formatCode="0.00%">
                  <c:v>0.5532690082769911</c:v>
                </c:pt>
                <c:pt idx="19" formatCode="0.00%">
                  <c:v>0.56543987619073532</c:v>
                </c:pt>
                <c:pt idx="20" formatCode="0.00%">
                  <c:v>0.57760424460934456</c:v>
                </c:pt>
                <c:pt idx="21" formatCode="0.00%">
                  <c:v>0.58976247908840573</c:v>
                </c:pt>
                <c:pt idx="22" formatCode="0.00%">
                  <c:v>0.60191491616461057</c:v>
                </c:pt>
                <c:pt idx="23" formatCode="0.00%">
                  <c:v>0.61406186643835203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4-49F1-9799-F92D72BF1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619760"/>
        <c:axId val="1001768592"/>
      </c:lineChart>
      <c:catAx>
        <c:axId val="118961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68592"/>
        <c:crosses val="autoZero"/>
        <c:auto val="1"/>
        <c:lblAlgn val="ctr"/>
        <c:lblOffset val="100"/>
        <c:noMultiLvlLbl val="0"/>
      </c:catAx>
      <c:valAx>
        <c:axId val="10017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896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MSDAT</a:t>
            </a:r>
            <a:r>
              <a:rPr lang="en-ZA" baseline="0"/>
              <a:t> DMI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'MSDAT DMI'!$B$1</c:f>
              <c:strCache>
                <c:ptCount val="1"/>
                <c:pt idx="0">
                  <c:v>MSDAT DMI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'MSDAT DMI'!$B$2:$B$25</c:f>
              <c:numCache>
                <c:formatCode>0.00%</c:formatCode>
                <c:ptCount val="24"/>
                <c:pt idx="0">
                  <c:v>0.42859999999999998</c:v>
                </c:pt>
                <c:pt idx="1">
                  <c:v>0.42859999999999998</c:v>
                </c:pt>
                <c:pt idx="2">
                  <c:v>0.4531</c:v>
                </c:pt>
                <c:pt idx="3">
                  <c:v>0.4531</c:v>
                </c:pt>
                <c:pt idx="4">
                  <c:v>0.4531</c:v>
                </c:pt>
                <c:pt idx="5">
                  <c:v>0.46879999999999999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4-45FA-847D-F6065F7AA357}"/>
            </c:ext>
          </c:extLst>
        </c:ser>
        <c:ser>
          <c:idx val="1"/>
          <c:order val="1"/>
          <c:tx>
            <c:strRef>
              <c:f>'MSDAT DMI'!$C$1</c:f>
              <c:strCache>
                <c:ptCount val="1"/>
                <c:pt idx="0">
                  <c:v>Forecast(MSDAT DMI)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'MSDAT DMI'!$A$2:$A$25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DMI'!$C$2:$C$25</c:f>
              <c:numCache>
                <c:formatCode>General</c:formatCode>
                <c:ptCount val="24"/>
                <c:pt idx="5" formatCode="0.00%">
                  <c:v>0.46879999999999999</c:v>
                </c:pt>
                <c:pt idx="6" formatCode="0.00%">
                  <c:v>0.47605357690523536</c:v>
                </c:pt>
                <c:pt idx="7" formatCode="0.00%">
                  <c:v>0.48396189739541595</c:v>
                </c:pt>
                <c:pt idx="8" formatCode="0.00%">
                  <c:v>0.49187021788559648</c:v>
                </c:pt>
                <c:pt idx="9" formatCode="0.00%">
                  <c:v>0.49977853837577707</c:v>
                </c:pt>
                <c:pt idx="10" formatCode="0.00%">
                  <c:v>0.50768685886595766</c:v>
                </c:pt>
                <c:pt idx="11" formatCode="0.00%">
                  <c:v>0.51559517935613819</c:v>
                </c:pt>
                <c:pt idx="12" formatCode="0.00%">
                  <c:v>0.52350349984631872</c:v>
                </c:pt>
                <c:pt idx="13" formatCode="0.00%">
                  <c:v>0.53141182033649925</c:v>
                </c:pt>
                <c:pt idx="14" formatCode="0.00%">
                  <c:v>0.53932014082667989</c:v>
                </c:pt>
                <c:pt idx="15" formatCode="0.00%">
                  <c:v>0.54722846131686043</c:v>
                </c:pt>
                <c:pt idx="16" formatCode="0.00%">
                  <c:v>0.55513678180704096</c:v>
                </c:pt>
                <c:pt idx="17" formatCode="0.00%">
                  <c:v>0.56304510229722149</c:v>
                </c:pt>
                <c:pt idx="18" formatCode="0.00%">
                  <c:v>0.57095342278740202</c:v>
                </c:pt>
                <c:pt idx="19" formatCode="0.00%">
                  <c:v>0.57886174327758266</c:v>
                </c:pt>
                <c:pt idx="20" formatCode="0.00%">
                  <c:v>0.58677006376776319</c:v>
                </c:pt>
                <c:pt idx="21" formatCode="0.00%">
                  <c:v>0.59467838425794373</c:v>
                </c:pt>
                <c:pt idx="22" formatCode="0.00%">
                  <c:v>0.60258670474812437</c:v>
                </c:pt>
                <c:pt idx="23" formatCode="0.00%">
                  <c:v>0.6104950252383049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4-45FA-847D-F6065F7AA357}"/>
            </c:ext>
          </c:extLst>
        </c:ser>
        <c:ser>
          <c:idx val="2"/>
          <c:order val="2"/>
          <c:tx>
            <c:strRef>
              <c:f>'MSDAT DMI'!$D$1</c:f>
              <c:strCache>
                <c:ptCount val="1"/>
                <c:pt idx="0">
                  <c:v>Lower Confidence Bound(MSDAT DMI)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DMI'!$A$2:$A$25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DMI'!$D$2:$D$25</c:f>
              <c:numCache>
                <c:formatCode>General</c:formatCode>
                <c:ptCount val="24"/>
                <c:pt idx="5" formatCode="0.00%">
                  <c:v>0.46879999999999999</c:v>
                </c:pt>
                <c:pt idx="6" formatCode="0.00%">
                  <c:v>0.46501238372558201</c:v>
                </c:pt>
                <c:pt idx="7" formatCode="0.00%">
                  <c:v>0.47292065453050508</c:v>
                </c:pt>
                <c:pt idx="8" formatCode="0.00%">
                  <c:v>0.48082888669189094</c:v>
                </c:pt>
                <c:pt idx="9" formatCode="0.00%">
                  <c:v>0.48873706916974452</c:v>
                </c:pt>
                <c:pt idx="10" formatCode="0.00%">
                  <c:v>0.4966451909252047</c:v>
                </c:pt>
                <c:pt idx="11" formatCode="0.00%">
                  <c:v>0.50455324092109677</c:v>
                </c:pt>
                <c:pt idx="12" formatCode="0.00%">
                  <c:v>0.51246120812259388</c:v>
                </c:pt>
                <c:pt idx="13" formatCode="0.00%">
                  <c:v>0.52036908149798933</c:v>
                </c:pt>
                <c:pt idx="14" formatCode="0.00%">
                  <c:v>0.52827685001957814</c:v>
                </c:pt>
                <c:pt idx="15" formatCode="0.00%">
                  <c:v>0.53618450266464768</c:v>
                </c:pt>
                <c:pt idx="16" formatCode="0.00%">
                  <c:v>0.54409202841657867</c:v>
                </c:pt>
                <c:pt idx="17" formatCode="0.00%">
                  <c:v>0.55199941626605331</c:v>
                </c:pt>
                <c:pt idx="18" formatCode="0.00%">
                  <c:v>0.55990665521237259</c:v>
                </c:pt>
                <c:pt idx="19" formatCode="0.00%">
                  <c:v>0.56781373426488002</c:v>
                </c:pt>
                <c:pt idx="20" formatCode="0.00%">
                  <c:v>0.5757206424444925</c:v>
                </c:pt>
                <c:pt idx="21" formatCode="0.00%">
                  <c:v>0.5836273687853375</c:v>
                </c:pt>
                <c:pt idx="22" formatCode="0.00%">
                  <c:v>0.59153390233649339</c:v>
                </c:pt>
                <c:pt idx="23" formatCode="0.00%">
                  <c:v>0.59944023216383435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4-45FA-847D-F6065F7AA357}"/>
            </c:ext>
          </c:extLst>
        </c:ser>
        <c:ser>
          <c:idx val="3"/>
          <c:order val="3"/>
          <c:tx>
            <c:strRef>
              <c:f>'MSDAT DMI'!$E$1</c:f>
              <c:strCache>
                <c:ptCount val="1"/>
                <c:pt idx="0">
                  <c:v>Upper Confidence Bound(MSDAT DMI)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DMI'!$A$2:$A$25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DMI'!$E$2:$E$25</c:f>
              <c:numCache>
                <c:formatCode>General</c:formatCode>
                <c:ptCount val="24"/>
                <c:pt idx="5" formatCode="0.00%">
                  <c:v>0.46879999999999999</c:v>
                </c:pt>
                <c:pt idx="6" formatCode="0.00%">
                  <c:v>0.48709477008488872</c:v>
                </c:pt>
                <c:pt idx="7" formatCode="0.00%">
                  <c:v>0.49500314026032682</c:v>
                </c:pt>
                <c:pt idx="8" formatCode="0.00%">
                  <c:v>0.50291154907930202</c:v>
                </c:pt>
                <c:pt idx="9" formatCode="0.00%">
                  <c:v>0.51082000758180968</c:v>
                </c:pt>
                <c:pt idx="10" formatCode="0.00%">
                  <c:v>0.51872852680671055</c:v>
                </c:pt>
                <c:pt idx="11" formatCode="0.00%">
                  <c:v>0.52663711779117961</c:v>
                </c:pt>
                <c:pt idx="12" formatCode="0.00%">
                  <c:v>0.53454579157004356</c:v>
                </c:pt>
                <c:pt idx="13" formatCode="0.00%">
                  <c:v>0.54245455917500918</c:v>
                </c:pt>
                <c:pt idx="14" formatCode="0.00%">
                  <c:v>0.55036343163378165</c:v>
                </c:pt>
                <c:pt idx="15" formatCode="0.00%">
                  <c:v>0.55827241996907317</c:v>
                </c:pt>
                <c:pt idx="16" formatCode="0.00%">
                  <c:v>0.56618153519750325</c:v>
                </c:pt>
                <c:pt idx="17" formatCode="0.00%">
                  <c:v>0.57409078832838967</c:v>
                </c:pt>
                <c:pt idx="18" formatCode="0.00%">
                  <c:v>0.58200019036243145</c:v>
                </c:pt>
                <c:pt idx="19" formatCode="0.00%">
                  <c:v>0.58990975229028531</c:v>
                </c:pt>
                <c:pt idx="20" formatCode="0.00%">
                  <c:v>0.59781948509103389</c:v>
                </c:pt>
                <c:pt idx="21" formatCode="0.00%">
                  <c:v>0.60572939973054996</c:v>
                </c:pt>
                <c:pt idx="22" formatCode="0.00%">
                  <c:v>0.61363950715975535</c:v>
                </c:pt>
                <c:pt idx="23" formatCode="0.00%">
                  <c:v>0.62154981831277545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4-45FA-847D-F6065F7A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764000"/>
        <c:axId val="1001773168"/>
      </c:lineChart>
      <c:catAx>
        <c:axId val="118576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73168"/>
        <c:crosses val="autoZero"/>
        <c:auto val="1"/>
        <c:lblAlgn val="ctr"/>
        <c:lblOffset val="100"/>
        <c:noMultiLvlLbl val="0"/>
      </c:catAx>
      <c:valAx>
        <c:axId val="10017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857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CAREKOJO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</a:p>
          <a:p>
            <a:pPr>
              <a:defRPr/>
            </a:pPr>
            <a:endParaRPr lang="en-ZA" sz="1400" b="0" i="0" u="none" strike="noStrike" baseline="0">
              <a:effectLst/>
            </a:endParaRPr>
          </a:p>
          <a:p>
            <a:pPr>
              <a:defRPr/>
            </a:pPr>
            <a:r>
              <a:rPr lang="en-ZA" baseline="0"/>
              <a:t>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9.6957386255571806E-2"/>
          <c:y val="0.17245714285714281"/>
          <c:w val="0.88019738639389455"/>
          <c:h val="0.40794000749906256"/>
        </c:manualLayout>
      </c:layout>
      <c:lineChart>
        <c:grouping val="standard"/>
        <c:varyColors val="0"/>
        <c:ser>
          <c:idx val="0"/>
          <c:order val="0"/>
          <c:tx>
            <c:strRef>
              <c:f>CAREKOJO!$B$1</c:f>
              <c:strCache>
                <c:ptCount val="1"/>
                <c:pt idx="0">
                  <c:v>CAREKOJO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CAREKOJO!$B$2:$B$24</c:f>
              <c:numCache>
                <c:formatCode>0.0%</c:formatCode>
                <c:ptCount val="23"/>
                <c:pt idx="0">
                  <c:v>0.42859999999999998</c:v>
                </c:pt>
                <c:pt idx="1">
                  <c:v>0.38640000000000002</c:v>
                </c:pt>
                <c:pt idx="2">
                  <c:v>0.38640000000000002</c:v>
                </c:pt>
                <c:pt idx="3">
                  <c:v>0.38640000000000002</c:v>
                </c:pt>
                <c:pt idx="4">
                  <c:v>0.42220000000000002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9-4039-BDF2-8E06346D7288}"/>
            </c:ext>
          </c:extLst>
        </c:ser>
        <c:ser>
          <c:idx val="1"/>
          <c:order val="1"/>
          <c:tx>
            <c:strRef>
              <c:f>CAREKOJO!$C$1</c:f>
              <c:strCache>
                <c:ptCount val="1"/>
                <c:pt idx="0">
                  <c:v>Forecast(CAREKOJO)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CAREKOJO!$A$2:$A$24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CAREKOJO!$C$2:$C$24</c:f>
              <c:numCache>
                <c:formatCode>0.0%</c:formatCode>
                <c:ptCount val="23"/>
                <c:pt idx="4">
                  <c:v>0.42220000000000002</c:v>
                </c:pt>
                <c:pt idx="5">
                  <c:v>0.40701003236850242</c:v>
                </c:pt>
                <c:pt idx="6">
                  <c:v>0.40705639945564981</c:v>
                </c:pt>
                <c:pt idx="7">
                  <c:v>0.40710276654279715</c:v>
                </c:pt>
                <c:pt idx="8">
                  <c:v>0.40714913362994454</c:v>
                </c:pt>
                <c:pt idx="9">
                  <c:v>0.40719550071709187</c:v>
                </c:pt>
                <c:pt idx="10">
                  <c:v>0.40724186780423927</c:v>
                </c:pt>
                <c:pt idx="11">
                  <c:v>0.4072882348913866</c:v>
                </c:pt>
                <c:pt idx="12">
                  <c:v>0.40733460197853399</c:v>
                </c:pt>
                <c:pt idx="13">
                  <c:v>0.40738096906568133</c:v>
                </c:pt>
                <c:pt idx="14">
                  <c:v>0.40742733615282872</c:v>
                </c:pt>
                <c:pt idx="15">
                  <c:v>0.40747370323997606</c:v>
                </c:pt>
                <c:pt idx="16">
                  <c:v>0.40752007032712345</c:v>
                </c:pt>
                <c:pt idx="17">
                  <c:v>0.40756643741427079</c:v>
                </c:pt>
                <c:pt idx="18">
                  <c:v>0.40761280450141818</c:v>
                </c:pt>
                <c:pt idx="19">
                  <c:v>0.40765917158856552</c:v>
                </c:pt>
                <c:pt idx="20">
                  <c:v>0.40770553867571291</c:v>
                </c:pt>
                <c:pt idx="21">
                  <c:v>0.40775190576286025</c:v>
                </c:pt>
                <c:pt idx="22">
                  <c:v>0.40779827285000758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9-4039-BDF2-8E06346D7288}"/>
            </c:ext>
          </c:extLst>
        </c:ser>
        <c:ser>
          <c:idx val="2"/>
          <c:order val="2"/>
          <c:tx>
            <c:strRef>
              <c:f>CAREKOJO!$D$1</c:f>
              <c:strCache>
                <c:ptCount val="1"/>
                <c:pt idx="0">
                  <c:v>Lower Confidence Bound(CAREKOJO)</c:v>
                </c:pt>
              </c:strCache>
            </c:strRef>
          </c:tx>
          <c:spPr>
            <a:ln w="12700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CAREKOJO!$A$2:$A$24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CAREKOJO!$D$2:$D$24</c:f>
              <c:numCache>
                <c:formatCode>0.0%</c:formatCode>
                <c:ptCount val="23"/>
                <c:pt idx="4">
                  <c:v>0.42220000000000002</c:v>
                </c:pt>
                <c:pt idx="5">
                  <c:v>0.35681808271127202</c:v>
                </c:pt>
                <c:pt idx="6">
                  <c:v>0.35091762930493631</c:v>
                </c:pt>
                <c:pt idx="7">
                  <c:v>0.34556888963599763</c:v>
                </c:pt>
                <c:pt idx="8">
                  <c:v>0.34063743294279386</c:v>
                </c:pt>
                <c:pt idx="9">
                  <c:v>0.33603559967833163</c:v>
                </c:pt>
                <c:pt idx="10">
                  <c:v>0.33170248331977403</c:v>
                </c:pt>
                <c:pt idx="11">
                  <c:v>0.32759373919627666</c:v>
                </c:pt>
                <c:pt idx="12">
                  <c:v>0.32367589853574896</c:v>
                </c:pt>
                <c:pt idx="13">
                  <c:v>0.31992296943359877</c:v>
                </c:pt>
                <c:pt idx="14">
                  <c:v>0.31631429210141954</c:v>
                </c:pt>
                <c:pt idx="15">
                  <c:v>0.31283312531381641</c:v>
                </c:pt>
                <c:pt idx="16">
                  <c:v>0.30946568072747638</c:v>
                </c:pt>
                <c:pt idx="17">
                  <c:v>0.30620044300064464</c:v>
                </c:pt>
                <c:pt idx="18">
                  <c:v>0.30302767869581976</c:v>
                </c:pt>
                <c:pt idx="19">
                  <c:v>0.29993907361631295</c:v>
                </c:pt>
                <c:pt idx="20">
                  <c:v>0.29692745977892293</c:v>
                </c:pt>
                <c:pt idx="21">
                  <c:v>0.29398660635670709</c:v>
                </c:pt>
                <c:pt idx="22">
                  <c:v>0.29111105718205166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9-4039-BDF2-8E06346D7288}"/>
            </c:ext>
          </c:extLst>
        </c:ser>
        <c:ser>
          <c:idx val="3"/>
          <c:order val="3"/>
          <c:tx>
            <c:strRef>
              <c:f>CAREKOJO!$E$1</c:f>
              <c:strCache>
                <c:ptCount val="1"/>
                <c:pt idx="0">
                  <c:v>Upper Confidence Bound(CAREKOJO)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CAREKOJO!$A$2:$A$24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CAREKOJO!$E$2:$E$24</c:f>
              <c:numCache>
                <c:formatCode>0.0%</c:formatCode>
                <c:ptCount val="23"/>
                <c:pt idx="4">
                  <c:v>0.42220000000000002</c:v>
                </c:pt>
                <c:pt idx="5">
                  <c:v>0.45720198202573281</c:v>
                </c:pt>
                <c:pt idx="6">
                  <c:v>0.46319516960636331</c:v>
                </c:pt>
                <c:pt idx="7">
                  <c:v>0.46863664344959666</c:v>
                </c:pt>
                <c:pt idx="8">
                  <c:v>0.47366083431709521</c:v>
                </c:pt>
                <c:pt idx="9">
                  <c:v>0.47835540175585212</c:v>
                </c:pt>
                <c:pt idx="10">
                  <c:v>0.4827812522887045</c:v>
                </c:pt>
                <c:pt idx="11">
                  <c:v>0.48698273058649655</c:v>
                </c:pt>
                <c:pt idx="12">
                  <c:v>0.49099330542131903</c:v>
                </c:pt>
                <c:pt idx="13">
                  <c:v>0.49483896869776389</c:v>
                </c:pt>
                <c:pt idx="14">
                  <c:v>0.49854038020423791</c:v>
                </c:pt>
                <c:pt idx="15">
                  <c:v>0.50211428116613566</c:v>
                </c:pt>
                <c:pt idx="16">
                  <c:v>0.50557445992677053</c:v>
                </c:pt>
                <c:pt idx="17">
                  <c:v>0.50893243182789694</c:v>
                </c:pt>
                <c:pt idx="18">
                  <c:v>0.51219793030701655</c:v>
                </c:pt>
                <c:pt idx="19">
                  <c:v>0.51537926956081803</c:v>
                </c:pt>
                <c:pt idx="20">
                  <c:v>0.51848361757250294</c:v>
                </c:pt>
                <c:pt idx="21">
                  <c:v>0.52151720516901345</c:v>
                </c:pt>
                <c:pt idx="22">
                  <c:v>0.52448548851796351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9-4039-BDF2-8E06346D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97024"/>
        <c:axId val="939993840"/>
      </c:lineChart>
      <c:catAx>
        <c:axId val="100099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39993840"/>
        <c:crosses val="autoZero"/>
        <c:auto val="1"/>
        <c:lblAlgn val="ctr"/>
        <c:lblOffset val="100"/>
        <c:noMultiLvlLbl val="0"/>
      </c:catAx>
      <c:valAx>
        <c:axId val="9399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Tasks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09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MSDAT</a:t>
            </a:r>
            <a:r>
              <a:rPr lang="en-ZA" baseline="0"/>
              <a:t> NHFS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'MSDAT NHFS'!$B$1</c:f>
              <c:strCache>
                <c:ptCount val="1"/>
                <c:pt idx="0">
                  <c:v>MSDAT NHFS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'MSDAT NHFS'!$B$2:$B$25</c:f>
              <c:numCache>
                <c:formatCode>0.00%</c:formatCode>
                <c:ptCount val="24"/>
                <c:pt idx="0">
                  <c:v>0.3548</c:v>
                </c:pt>
                <c:pt idx="1">
                  <c:v>0.3548</c:v>
                </c:pt>
                <c:pt idx="2">
                  <c:v>0.3548</c:v>
                </c:pt>
                <c:pt idx="3">
                  <c:v>0.3548</c:v>
                </c:pt>
                <c:pt idx="4">
                  <c:v>0.3548</c:v>
                </c:pt>
                <c:pt idx="5">
                  <c:v>0.3548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4A3-B591-D0D5A39777D9}"/>
            </c:ext>
          </c:extLst>
        </c:ser>
        <c:ser>
          <c:idx val="1"/>
          <c:order val="1"/>
          <c:tx>
            <c:strRef>
              <c:f>'MSDAT NHFS'!$C$1</c:f>
              <c:strCache>
                <c:ptCount val="1"/>
                <c:pt idx="0">
                  <c:v>Forecast(MSDAT NHFS)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'MSDAT NHFS'!$A$2:$A$25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NHFS'!$C$2:$C$25</c:f>
              <c:numCache>
                <c:formatCode>General</c:formatCode>
                <c:ptCount val="24"/>
                <c:pt idx="5" formatCode="0.00%">
                  <c:v>0.3548</c:v>
                </c:pt>
                <c:pt idx="6" formatCode="0.00%">
                  <c:v>0.3548</c:v>
                </c:pt>
                <c:pt idx="7" formatCode="0.00%">
                  <c:v>0.3548</c:v>
                </c:pt>
                <c:pt idx="8" formatCode="0.00%">
                  <c:v>0.3548</c:v>
                </c:pt>
                <c:pt idx="9" formatCode="0.00%">
                  <c:v>0.3548</c:v>
                </c:pt>
                <c:pt idx="10" formatCode="0.00%">
                  <c:v>0.3548</c:v>
                </c:pt>
                <c:pt idx="11" formatCode="0.00%">
                  <c:v>0.3548</c:v>
                </c:pt>
                <c:pt idx="12" formatCode="0.00%">
                  <c:v>0.3548</c:v>
                </c:pt>
                <c:pt idx="13" formatCode="0.00%">
                  <c:v>0.3548</c:v>
                </c:pt>
                <c:pt idx="14" formatCode="0.00%">
                  <c:v>0.3548</c:v>
                </c:pt>
                <c:pt idx="15" formatCode="0.00%">
                  <c:v>0.3548</c:v>
                </c:pt>
                <c:pt idx="16" formatCode="0.00%">
                  <c:v>0.3548</c:v>
                </c:pt>
                <c:pt idx="17" formatCode="0.00%">
                  <c:v>0.3548</c:v>
                </c:pt>
                <c:pt idx="18" formatCode="0.00%">
                  <c:v>0.3548</c:v>
                </c:pt>
                <c:pt idx="19" formatCode="0.00%">
                  <c:v>0.3548</c:v>
                </c:pt>
                <c:pt idx="20" formatCode="0.00%">
                  <c:v>0.3548</c:v>
                </c:pt>
                <c:pt idx="21" formatCode="0.00%">
                  <c:v>0.3548</c:v>
                </c:pt>
                <c:pt idx="22" formatCode="0.00%">
                  <c:v>0.3548</c:v>
                </c:pt>
                <c:pt idx="23" formatCode="0.00%">
                  <c:v>0.3548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1-44A3-B591-D0D5A39777D9}"/>
            </c:ext>
          </c:extLst>
        </c:ser>
        <c:ser>
          <c:idx val="2"/>
          <c:order val="2"/>
          <c:tx>
            <c:strRef>
              <c:f>'MSDAT NHFS'!$D$1</c:f>
              <c:strCache>
                <c:ptCount val="1"/>
                <c:pt idx="0">
                  <c:v>Lower Confidence Bound(MSDAT NHFS)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NHFS'!$A$2:$A$25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NHFS'!$D$2:$D$25</c:f>
              <c:numCache>
                <c:formatCode>General</c:formatCode>
                <c:ptCount val="24"/>
                <c:pt idx="5" formatCode="0.00%">
                  <c:v>0.3548</c:v>
                </c:pt>
                <c:pt idx="6" formatCode="0.00%">
                  <c:v>0.3548</c:v>
                </c:pt>
                <c:pt idx="7" formatCode="0.00%">
                  <c:v>0.3548</c:v>
                </c:pt>
                <c:pt idx="8" formatCode="0.00%">
                  <c:v>0.3548</c:v>
                </c:pt>
                <c:pt idx="9" formatCode="0.00%">
                  <c:v>0.3548</c:v>
                </c:pt>
                <c:pt idx="10" formatCode="0.00%">
                  <c:v>0.3548</c:v>
                </c:pt>
                <c:pt idx="11" formatCode="0.00%">
                  <c:v>0.3548</c:v>
                </c:pt>
                <c:pt idx="12" formatCode="0.00%">
                  <c:v>0.3548</c:v>
                </c:pt>
                <c:pt idx="13" formatCode="0.00%">
                  <c:v>0.3548</c:v>
                </c:pt>
                <c:pt idx="14" formatCode="0.00%">
                  <c:v>0.3548</c:v>
                </c:pt>
                <c:pt idx="15" formatCode="0.00%">
                  <c:v>0.3548</c:v>
                </c:pt>
                <c:pt idx="16" formatCode="0.00%">
                  <c:v>0.3548</c:v>
                </c:pt>
                <c:pt idx="17" formatCode="0.00%">
                  <c:v>0.3548</c:v>
                </c:pt>
                <c:pt idx="18" formatCode="0.00%">
                  <c:v>0.3548</c:v>
                </c:pt>
                <c:pt idx="19" formatCode="0.00%">
                  <c:v>0.3548</c:v>
                </c:pt>
                <c:pt idx="20" formatCode="0.00%">
                  <c:v>0.3548</c:v>
                </c:pt>
                <c:pt idx="21" formatCode="0.00%">
                  <c:v>0.3548</c:v>
                </c:pt>
                <c:pt idx="22" formatCode="0.00%">
                  <c:v>0.3548</c:v>
                </c:pt>
                <c:pt idx="23" formatCode="0.00%">
                  <c:v>0.3548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1-44A3-B591-D0D5A39777D9}"/>
            </c:ext>
          </c:extLst>
        </c:ser>
        <c:ser>
          <c:idx val="3"/>
          <c:order val="3"/>
          <c:tx>
            <c:strRef>
              <c:f>'MSDAT NHFS'!$E$1</c:f>
              <c:strCache>
                <c:ptCount val="1"/>
                <c:pt idx="0">
                  <c:v>Upper Confidence Bound(MSDAT NHFS)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NHFS'!$A$2:$A$25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NHFS'!$E$2:$E$25</c:f>
              <c:numCache>
                <c:formatCode>General</c:formatCode>
                <c:ptCount val="24"/>
                <c:pt idx="5" formatCode="0.00%">
                  <c:v>0.3548</c:v>
                </c:pt>
                <c:pt idx="6" formatCode="0.00%">
                  <c:v>0.3548</c:v>
                </c:pt>
                <c:pt idx="7" formatCode="0.00%">
                  <c:v>0.3548</c:v>
                </c:pt>
                <c:pt idx="8" formatCode="0.00%">
                  <c:v>0.3548</c:v>
                </c:pt>
                <c:pt idx="9" formatCode="0.00%">
                  <c:v>0.3548</c:v>
                </c:pt>
                <c:pt idx="10" formatCode="0.00%">
                  <c:v>0.3548</c:v>
                </c:pt>
                <c:pt idx="11" formatCode="0.00%">
                  <c:v>0.3548</c:v>
                </c:pt>
                <c:pt idx="12" formatCode="0.00%">
                  <c:v>0.3548</c:v>
                </c:pt>
                <c:pt idx="13" formatCode="0.00%">
                  <c:v>0.3548</c:v>
                </c:pt>
                <c:pt idx="14" formatCode="0.00%">
                  <c:v>0.3548</c:v>
                </c:pt>
                <c:pt idx="15" formatCode="0.00%">
                  <c:v>0.3548</c:v>
                </c:pt>
                <c:pt idx="16" formatCode="0.00%">
                  <c:v>0.3548</c:v>
                </c:pt>
                <c:pt idx="17" formatCode="0.00%">
                  <c:v>0.3548</c:v>
                </c:pt>
                <c:pt idx="18" formatCode="0.00%">
                  <c:v>0.3548</c:v>
                </c:pt>
                <c:pt idx="19" formatCode="0.00%">
                  <c:v>0.3548</c:v>
                </c:pt>
                <c:pt idx="20" formatCode="0.00%">
                  <c:v>0.3548</c:v>
                </c:pt>
                <c:pt idx="21" formatCode="0.00%">
                  <c:v>0.3548</c:v>
                </c:pt>
                <c:pt idx="22" formatCode="0.00%">
                  <c:v>0.3548</c:v>
                </c:pt>
                <c:pt idx="23" formatCode="0.00%">
                  <c:v>0.3548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1-44A3-B591-D0D5A397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597360"/>
        <c:axId val="1001770672"/>
      </c:lineChart>
      <c:catAx>
        <c:axId val="118959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70672"/>
        <c:crosses val="autoZero"/>
        <c:auto val="1"/>
        <c:lblAlgn val="ctr"/>
        <c:lblOffset val="100"/>
        <c:noMultiLvlLbl val="0"/>
      </c:catAx>
      <c:valAx>
        <c:axId val="10017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895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MSDAT</a:t>
            </a:r>
            <a:r>
              <a:rPr lang="en-ZA" baseline="0"/>
              <a:t> NHMIS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'MSDAT NHMIS'!$B$1</c:f>
              <c:strCache>
                <c:ptCount val="1"/>
                <c:pt idx="0">
                  <c:v>MSDAT NHMIS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'MSDAT NHMIS'!$B$2:$B$25</c:f>
              <c:numCache>
                <c:formatCode>0.00%</c:formatCode>
                <c:ptCount val="24"/>
                <c:pt idx="0">
                  <c:v>0.28570000000000001</c:v>
                </c:pt>
                <c:pt idx="1">
                  <c:v>0.28570000000000001</c:v>
                </c:pt>
                <c:pt idx="2">
                  <c:v>0.28570000000000001</c:v>
                </c:pt>
                <c:pt idx="3">
                  <c:v>0.28570000000000001</c:v>
                </c:pt>
                <c:pt idx="4">
                  <c:v>0.28570000000000001</c:v>
                </c:pt>
                <c:pt idx="5">
                  <c:v>0.28570000000000001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D-4855-B27B-7DB38BBFC32B}"/>
            </c:ext>
          </c:extLst>
        </c:ser>
        <c:ser>
          <c:idx val="1"/>
          <c:order val="1"/>
          <c:tx>
            <c:strRef>
              <c:f>'MSDAT NHMIS'!$C$1</c:f>
              <c:strCache>
                <c:ptCount val="1"/>
                <c:pt idx="0">
                  <c:v>Forecast(MSDAT NHMIS)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'MSDAT NHMIS'!$A$2:$A$25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NHMIS'!$C$2:$C$25</c:f>
              <c:numCache>
                <c:formatCode>General</c:formatCode>
                <c:ptCount val="24"/>
                <c:pt idx="5" formatCode="0.00%">
                  <c:v>0.28570000000000001</c:v>
                </c:pt>
                <c:pt idx="6" formatCode="0.00%">
                  <c:v>0.28570000000000001</c:v>
                </c:pt>
                <c:pt idx="7" formatCode="0.00%">
                  <c:v>0.28570000000000001</c:v>
                </c:pt>
                <c:pt idx="8" formatCode="0.00%">
                  <c:v>0.28570000000000001</c:v>
                </c:pt>
                <c:pt idx="9" formatCode="0.00%">
                  <c:v>0.28570000000000001</c:v>
                </c:pt>
                <c:pt idx="10" formatCode="0.00%">
                  <c:v>0.28570000000000001</c:v>
                </c:pt>
                <c:pt idx="11" formatCode="0.00%">
                  <c:v>0.28570000000000001</c:v>
                </c:pt>
                <c:pt idx="12" formatCode="0.00%">
                  <c:v>0.28570000000000001</c:v>
                </c:pt>
                <c:pt idx="13" formatCode="0.00%">
                  <c:v>0.28570000000000001</c:v>
                </c:pt>
                <c:pt idx="14" formatCode="0.00%">
                  <c:v>0.28570000000000001</c:v>
                </c:pt>
                <c:pt idx="15" formatCode="0.00%">
                  <c:v>0.28570000000000001</c:v>
                </c:pt>
                <c:pt idx="16" formatCode="0.00%">
                  <c:v>0.28570000000000001</c:v>
                </c:pt>
                <c:pt idx="17" formatCode="0.00%">
                  <c:v>0.28570000000000001</c:v>
                </c:pt>
                <c:pt idx="18" formatCode="0.00%">
                  <c:v>0.28570000000000001</c:v>
                </c:pt>
                <c:pt idx="19" formatCode="0.00%">
                  <c:v>0.28570000000000001</c:v>
                </c:pt>
                <c:pt idx="20" formatCode="0.00%">
                  <c:v>0.28570000000000001</c:v>
                </c:pt>
                <c:pt idx="21" formatCode="0.00%">
                  <c:v>0.28570000000000001</c:v>
                </c:pt>
                <c:pt idx="22" formatCode="0.00%">
                  <c:v>0.28570000000000001</c:v>
                </c:pt>
                <c:pt idx="23" formatCode="0.00%">
                  <c:v>0.28570000000000001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D-4855-B27B-7DB38BBFC32B}"/>
            </c:ext>
          </c:extLst>
        </c:ser>
        <c:ser>
          <c:idx val="2"/>
          <c:order val="2"/>
          <c:tx>
            <c:strRef>
              <c:f>'MSDAT NHMIS'!$D$1</c:f>
              <c:strCache>
                <c:ptCount val="1"/>
                <c:pt idx="0">
                  <c:v>Lower Confidence Bound(MSDAT NHMIS)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NHMIS'!$A$2:$A$25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NHMIS'!$D$2:$D$25</c:f>
              <c:numCache>
                <c:formatCode>General</c:formatCode>
                <c:ptCount val="24"/>
                <c:pt idx="5" formatCode="0.00%">
                  <c:v>0.28570000000000001</c:v>
                </c:pt>
                <c:pt idx="6" formatCode="0.00%">
                  <c:v>0.28570000000000001</c:v>
                </c:pt>
                <c:pt idx="7" formatCode="0.00%">
                  <c:v>0.28570000000000001</c:v>
                </c:pt>
                <c:pt idx="8" formatCode="0.00%">
                  <c:v>0.28570000000000001</c:v>
                </c:pt>
                <c:pt idx="9" formatCode="0.00%">
                  <c:v>0.28570000000000001</c:v>
                </c:pt>
                <c:pt idx="10" formatCode="0.00%">
                  <c:v>0.28570000000000001</c:v>
                </c:pt>
                <c:pt idx="11" formatCode="0.00%">
                  <c:v>0.28570000000000001</c:v>
                </c:pt>
                <c:pt idx="12" formatCode="0.00%">
                  <c:v>0.28570000000000001</c:v>
                </c:pt>
                <c:pt idx="13" formatCode="0.00%">
                  <c:v>0.28570000000000001</c:v>
                </c:pt>
                <c:pt idx="14" formatCode="0.00%">
                  <c:v>0.28570000000000001</c:v>
                </c:pt>
                <c:pt idx="15" formatCode="0.00%">
                  <c:v>0.28570000000000001</c:v>
                </c:pt>
                <c:pt idx="16" formatCode="0.00%">
                  <c:v>0.28570000000000001</c:v>
                </c:pt>
                <c:pt idx="17" formatCode="0.00%">
                  <c:v>0.28570000000000001</c:v>
                </c:pt>
                <c:pt idx="18" formatCode="0.00%">
                  <c:v>0.28570000000000001</c:v>
                </c:pt>
                <c:pt idx="19" formatCode="0.00%">
                  <c:v>0.28570000000000001</c:v>
                </c:pt>
                <c:pt idx="20" formatCode="0.00%">
                  <c:v>0.28570000000000001</c:v>
                </c:pt>
                <c:pt idx="21" formatCode="0.00%">
                  <c:v>0.28570000000000001</c:v>
                </c:pt>
                <c:pt idx="22" formatCode="0.00%">
                  <c:v>0.28570000000000001</c:v>
                </c:pt>
                <c:pt idx="23" formatCode="0.00%">
                  <c:v>0.28570000000000001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D-4855-B27B-7DB38BBFC32B}"/>
            </c:ext>
          </c:extLst>
        </c:ser>
        <c:ser>
          <c:idx val="3"/>
          <c:order val="3"/>
          <c:tx>
            <c:strRef>
              <c:f>'MSDAT NHMIS'!$E$1</c:f>
              <c:strCache>
                <c:ptCount val="1"/>
                <c:pt idx="0">
                  <c:v>Upper Confidence Bound(MSDAT NHMIS)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NHMIS'!$A$2:$A$25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NHMIS'!$E$2:$E$25</c:f>
              <c:numCache>
                <c:formatCode>General</c:formatCode>
                <c:ptCount val="24"/>
                <c:pt idx="5" formatCode="0.00%">
                  <c:v>0.28570000000000001</c:v>
                </c:pt>
                <c:pt idx="6" formatCode="0.00%">
                  <c:v>0.28570000000000001</c:v>
                </c:pt>
                <c:pt idx="7" formatCode="0.00%">
                  <c:v>0.28570000000000001</c:v>
                </c:pt>
                <c:pt idx="8" formatCode="0.00%">
                  <c:v>0.28570000000000001</c:v>
                </c:pt>
                <c:pt idx="9" formatCode="0.00%">
                  <c:v>0.28570000000000001</c:v>
                </c:pt>
                <c:pt idx="10" formatCode="0.00%">
                  <c:v>0.28570000000000001</c:v>
                </c:pt>
                <c:pt idx="11" formatCode="0.00%">
                  <c:v>0.28570000000000001</c:v>
                </c:pt>
                <c:pt idx="12" formatCode="0.00%">
                  <c:v>0.28570000000000001</c:v>
                </c:pt>
                <c:pt idx="13" formatCode="0.00%">
                  <c:v>0.28570000000000001</c:v>
                </c:pt>
                <c:pt idx="14" formatCode="0.00%">
                  <c:v>0.28570000000000001</c:v>
                </c:pt>
                <c:pt idx="15" formatCode="0.00%">
                  <c:v>0.28570000000000001</c:v>
                </c:pt>
                <c:pt idx="16" formatCode="0.00%">
                  <c:v>0.28570000000000001</c:v>
                </c:pt>
                <c:pt idx="17" formatCode="0.00%">
                  <c:v>0.28570000000000001</c:v>
                </c:pt>
                <c:pt idx="18" formatCode="0.00%">
                  <c:v>0.28570000000000001</c:v>
                </c:pt>
                <c:pt idx="19" formatCode="0.00%">
                  <c:v>0.28570000000000001</c:v>
                </c:pt>
                <c:pt idx="20" formatCode="0.00%">
                  <c:v>0.28570000000000001</c:v>
                </c:pt>
                <c:pt idx="21" formatCode="0.00%">
                  <c:v>0.28570000000000001</c:v>
                </c:pt>
                <c:pt idx="22" formatCode="0.00%">
                  <c:v>0.28570000000000001</c:v>
                </c:pt>
                <c:pt idx="23" formatCode="0.00%">
                  <c:v>0.28570000000000001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D-4855-B27B-7DB38BBF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030112"/>
        <c:axId val="1001763600"/>
      </c:lineChart>
      <c:catAx>
        <c:axId val="11950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63600"/>
        <c:crosses val="autoZero"/>
        <c:auto val="1"/>
        <c:lblAlgn val="ctr"/>
        <c:lblOffset val="100"/>
        <c:noMultiLvlLbl val="0"/>
      </c:catAx>
      <c:valAx>
        <c:axId val="10017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50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MSDAT State profile dashboard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'MSDAT STATE PROFILE'!$B$1</c:f>
              <c:strCache>
                <c:ptCount val="1"/>
                <c:pt idx="0">
                  <c:v>MSDAT State profile Dashboard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'MSDAT STATE PROFILE'!$B$2:$B$25</c:f>
              <c:numCache>
                <c:formatCode>0.00%</c:formatCode>
                <c:ptCount val="24"/>
                <c:pt idx="0">
                  <c:v>0.29730000000000001</c:v>
                </c:pt>
                <c:pt idx="1">
                  <c:v>0.29730000000000001</c:v>
                </c:pt>
                <c:pt idx="2">
                  <c:v>0.29730000000000001</c:v>
                </c:pt>
                <c:pt idx="3">
                  <c:v>0.29730000000000001</c:v>
                </c:pt>
                <c:pt idx="4">
                  <c:v>0.29730000000000001</c:v>
                </c:pt>
                <c:pt idx="5">
                  <c:v>0.32429999999999998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7-4122-8B07-C72152FCCCD7}"/>
            </c:ext>
          </c:extLst>
        </c:ser>
        <c:ser>
          <c:idx val="1"/>
          <c:order val="1"/>
          <c:tx>
            <c:strRef>
              <c:f>'MSDAT STATE PROFILE'!$C$1</c:f>
              <c:strCache>
                <c:ptCount val="1"/>
                <c:pt idx="0">
                  <c:v>Forecast(MSDAT State profile Dashboard)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'MSDAT STATE PROFILE'!$A$2:$A$25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STATE PROFILE'!$C$2:$C$25</c:f>
              <c:numCache>
                <c:formatCode>General</c:formatCode>
                <c:ptCount val="24"/>
                <c:pt idx="5" formatCode="0.00%">
                  <c:v>0.32429999999999998</c:v>
                </c:pt>
                <c:pt idx="6" formatCode="0.00%">
                  <c:v>0.3184789288170386</c:v>
                </c:pt>
                <c:pt idx="7" formatCode="0.00%">
                  <c:v>0.32286638725415551</c:v>
                </c:pt>
                <c:pt idx="8" formatCode="0.00%">
                  <c:v>0.32725384569127242</c:v>
                </c:pt>
                <c:pt idx="9" formatCode="0.00%">
                  <c:v>0.33164130412838938</c:v>
                </c:pt>
                <c:pt idx="10" formatCode="0.00%">
                  <c:v>0.33602876256550629</c:v>
                </c:pt>
                <c:pt idx="11" formatCode="0.00%">
                  <c:v>0.3404162210026232</c:v>
                </c:pt>
                <c:pt idx="12" formatCode="0.00%">
                  <c:v>0.34480367943974011</c:v>
                </c:pt>
                <c:pt idx="13" formatCode="0.00%">
                  <c:v>0.34919113787685702</c:v>
                </c:pt>
                <c:pt idx="14" formatCode="0.00%">
                  <c:v>0.35357859631397393</c:v>
                </c:pt>
                <c:pt idx="15" formatCode="0.00%">
                  <c:v>0.35796605475109083</c:v>
                </c:pt>
                <c:pt idx="16" formatCode="0.00%">
                  <c:v>0.36235351318820774</c:v>
                </c:pt>
                <c:pt idx="17" formatCode="0.00%">
                  <c:v>0.36674097162532471</c:v>
                </c:pt>
                <c:pt idx="18" formatCode="0.00%">
                  <c:v>0.37112843006244162</c:v>
                </c:pt>
                <c:pt idx="19" formatCode="0.00%">
                  <c:v>0.37551588849955853</c:v>
                </c:pt>
                <c:pt idx="20" formatCode="0.00%">
                  <c:v>0.37990334693667543</c:v>
                </c:pt>
                <c:pt idx="21" formatCode="0.00%">
                  <c:v>0.38429080537379234</c:v>
                </c:pt>
                <c:pt idx="22" formatCode="0.00%">
                  <c:v>0.38867826381090931</c:v>
                </c:pt>
                <c:pt idx="23" formatCode="0.00%">
                  <c:v>0.39306572224802616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7-4122-8B07-C72152FCCCD7}"/>
            </c:ext>
          </c:extLst>
        </c:ser>
        <c:ser>
          <c:idx val="2"/>
          <c:order val="2"/>
          <c:tx>
            <c:strRef>
              <c:f>'MSDAT STATE PROFILE'!$D$1</c:f>
              <c:strCache>
                <c:ptCount val="1"/>
                <c:pt idx="0">
                  <c:v>Lower Confidence Bound(MSDAT State profile Dashboard)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STATE PROFILE'!$A$2:$A$25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STATE PROFILE'!$D$2:$D$25</c:f>
              <c:numCache>
                <c:formatCode>General</c:formatCode>
                <c:ptCount val="24"/>
                <c:pt idx="5" formatCode="0.00%">
                  <c:v>0.32429999999999998</c:v>
                </c:pt>
                <c:pt idx="6" formatCode="0.00%">
                  <c:v>0.30036970565793458</c:v>
                </c:pt>
                <c:pt idx="7" formatCode="0.00%">
                  <c:v>0.30419542688608536</c:v>
                </c:pt>
                <c:pt idx="8" formatCode="0.00%">
                  <c:v>0.30803327040020828</c:v>
                </c:pt>
                <c:pt idx="9" formatCode="0.00%">
                  <c:v>0.31188220800345456</c:v>
                </c:pt>
                <c:pt idx="10" formatCode="0.00%">
                  <c:v>0.31574134004763033</c:v>
                </c:pt>
                <c:pt idx="11" formatCode="0.00%">
                  <c:v>0.31960987416708742</c:v>
                </c:pt>
                <c:pt idx="12" formatCode="0.00%">
                  <c:v>0.32348710832176447</c:v>
                </c:pt>
                <c:pt idx="13" formatCode="0.00%">
                  <c:v>0.32737241712911264</c:v>
                </c:pt>
                <c:pt idx="14" formatCode="0.00%">
                  <c:v>0.3312652407382306</c:v>
                </c:pt>
                <c:pt idx="15" formatCode="0.00%">
                  <c:v>0.33516507569184539</c:v>
                </c:pt>
                <c:pt idx="16" formatCode="0.00%">
                  <c:v>0.33907146735911953</c:v>
                </c:pt>
                <c:pt idx="17" formatCode="0.00%">
                  <c:v>0.3429840036218037</c:v>
                </c:pt>
                <c:pt idx="18" formatCode="0.00%">
                  <c:v>0.34690230956935086</c:v>
                </c:pt>
                <c:pt idx="19" formatCode="0.00%">
                  <c:v>0.35082604301296261</c:v>
                </c:pt>
                <c:pt idx="20" formatCode="0.00%">
                  <c:v>0.35475489066940258</c:v>
                </c:pt>
                <c:pt idx="21" formatCode="0.00%">
                  <c:v>0.358688564896472</c:v>
                </c:pt>
                <c:pt idx="22" formatCode="0.00%">
                  <c:v>0.3626268008858694</c:v>
                </c:pt>
                <c:pt idx="23" formatCode="0.00%">
                  <c:v>0.36656935423760972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7-4122-8B07-C72152FCCCD7}"/>
            </c:ext>
          </c:extLst>
        </c:ser>
        <c:ser>
          <c:idx val="3"/>
          <c:order val="3"/>
          <c:tx>
            <c:strRef>
              <c:f>'MSDAT STATE PROFILE'!$E$1</c:f>
              <c:strCache>
                <c:ptCount val="1"/>
                <c:pt idx="0">
                  <c:v>Upper Confidence Bound(MSDAT State profile Dashboard)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'MSDAT STATE PROFILE'!$A$2:$A$25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'MSDAT STATE PROFILE'!$E$2:$E$25</c:f>
              <c:numCache>
                <c:formatCode>General</c:formatCode>
                <c:ptCount val="24"/>
                <c:pt idx="5" formatCode="0.00%">
                  <c:v>0.32429999999999998</c:v>
                </c:pt>
                <c:pt idx="6" formatCode="0.00%">
                  <c:v>0.33658815197614261</c:v>
                </c:pt>
                <c:pt idx="7" formatCode="0.00%">
                  <c:v>0.34153734762222565</c:v>
                </c:pt>
                <c:pt idx="8" formatCode="0.00%">
                  <c:v>0.34647442098233655</c:v>
                </c:pt>
                <c:pt idx="9" formatCode="0.00%">
                  <c:v>0.3514004002533242</c:v>
                </c:pt>
                <c:pt idx="10" formatCode="0.00%">
                  <c:v>0.35631618508338225</c:v>
                </c:pt>
                <c:pt idx="11" formatCode="0.00%">
                  <c:v>0.36122256783815898</c:v>
                </c:pt>
                <c:pt idx="12" formatCode="0.00%">
                  <c:v>0.36612025055771574</c:v>
                </c:pt>
                <c:pt idx="13" formatCode="0.00%">
                  <c:v>0.3710098586246014</c:v>
                </c:pt>
                <c:pt idx="14" formatCode="0.00%">
                  <c:v>0.37589195188971725</c:v>
                </c:pt>
                <c:pt idx="15" formatCode="0.00%">
                  <c:v>0.38076703381033628</c:v>
                </c:pt>
                <c:pt idx="16" formatCode="0.00%">
                  <c:v>0.38563555901729596</c:v>
                </c:pt>
                <c:pt idx="17" formatCode="0.00%">
                  <c:v>0.39049793962884571</c:v>
                </c:pt>
                <c:pt idx="18" formatCode="0.00%">
                  <c:v>0.39535455055553237</c:v>
                </c:pt>
                <c:pt idx="19" formatCode="0.00%">
                  <c:v>0.40020573398615444</c:v>
                </c:pt>
                <c:pt idx="20" formatCode="0.00%">
                  <c:v>0.40505180320394829</c:v>
                </c:pt>
                <c:pt idx="21" formatCode="0.00%">
                  <c:v>0.40989304585111269</c:v>
                </c:pt>
                <c:pt idx="22" formatCode="0.00%">
                  <c:v>0.41472972673594921</c:v>
                </c:pt>
                <c:pt idx="23" formatCode="0.00%">
                  <c:v>0.4195620902584426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C7-4122-8B07-C72152FCC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093712"/>
        <c:axId val="1001776912"/>
      </c:lineChart>
      <c:catAx>
        <c:axId val="11950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76912"/>
        <c:crosses val="autoZero"/>
        <c:auto val="1"/>
        <c:lblAlgn val="ctr"/>
        <c:lblOffset val="100"/>
        <c:noMultiLvlLbl val="0"/>
      </c:catAx>
      <c:valAx>
        <c:axId val="10017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50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NMDR</a:t>
            </a:r>
            <a:r>
              <a:rPr lang="en-ZA" baseline="0"/>
              <a:t>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NMDR!$B$1</c:f>
              <c:strCache>
                <c:ptCount val="1"/>
                <c:pt idx="0">
                  <c:v>NMDR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NMDR!$B$2:$B$24</c:f>
              <c:numCache>
                <c:formatCode>0.00%</c:formatCode>
                <c:ptCount val="23"/>
                <c:pt idx="0">
                  <c:v>0.4133</c:v>
                </c:pt>
                <c:pt idx="1">
                  <c:v>0.44</c:v>
                </c:pt>
                <c:pt idx="2">
                  <c:v>0.44</c:v>
                </c:pt>
                <c:pt idx="3">
                  <c:v>0.55069999999999997</c:v>
                </c:pt>
                <c:pt idx="4">
                  <c:v>0.57350000000000001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9-446D-9E1C-FDE8CD8F1B78}"/>
            </c:ext>
          </c:extLst>
        </c:ser>
        <c:ser>
          <c:idx val="1"/>
          <c:order val="1"/>
          <c:tx>
            <c:strRef>
              <c:f>NMDR!$C$1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NMDR!$A$2:$A$24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NMDR!$C$2:$C$24</c:f>
              <c:numCache>
                <c:formatCode>General</c:formatCode>
                <c:ptCount val="23"/>
                <c:pt idx="4" formatCode="0.00%">
                  <c:v>0.57350000000000001</c:v>
                </c:pt>
                <c:pt idx="5" formatCode="0.00%">
                  <c:v>0.62220299790216349</c:v>
                </c:pt>
                <c:pt idx="6" formatCode="0.00%">
                  <c:v>0.66694204316816896</c:v>
                </c:pt>
                <c:pt idx="7" formatCode="0.00%">
                  <c:v>0.71168108843417455</c:v>
                </c:pt>
                <c:pt idx="8" formatCode="0.00%">
                  <c:v>0.75642013370018002</c:v>
                </c:pt>
                <c:pt idx="9" formatCode="0.00%">
                  <c:v>0.80115917896618549</c:v>
                </c:pt>
                <c:pt idx="10" formatCode="0.00%">
                  <c:v>0.84589822423219108</c:v>
                </c:pt>
                <c:pt idx="11" formatCode="0.00%">
                  <c:v>0.89063726949819655</c:v>
                </c:pt>
                <c:pt idx="12" formatCode="0.00%">
                  <c:v>0.93537631476420202</c:v>
                </c:pt>
                <c:pt idx="13" formatCode="0.00%">
                  <c:v>0.98011536003020749</c:v>
                </c:pt>
                <c:pt idx="14" formatCode="0.00%">
                  <c:v>1.024854405296213</c:v>
                </c:pt>
                <c:pt idx="15" formatCode="0.00%">
                  <c:v>1.0695934505622184</c:v>
                </c:pt>
                <c:pt idx="16" formatCode="0.00%">
                  <c:v>1.1143324958282239</c:v>
                </c:pt>
                <c:pt idx="17" formatCode="0.00%">
                  <c:v>1.1590715410942294</c:v>
                </c:pt>
                <c:pt idx="18" formatCode="0.00%">
                  <c:v>1.2038105863602351</c:v>
                </c:pt>
                <c:pt idx="19" formatCode="0.00%">
                  <c:v>1.2485496316262406</c:v>
                </c:pt>
                <c:pt idx="20" formatCode="0.00%">
                  <c:v>1.293288676892246</c:v>
                </c:pt>
                <c:pt idx="21" formatCode="0.00%">
                  <c:v>1.3380277221582515</c:v>
                </c:pt>
                <c:pt idx="22" formatCode="0.00%">
                  <c:v>1.382766767424257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9-446D-9E1C-FDE8CD8F1B78}"/>
            </c:ext>
          </c:extLst>
        </c:ser>
        <c:ser>
          <c:idx val="2"/>
          <c:order val="2"/>
          <c:tx>
            <c:strRef>
              <c:f>NMDR!$D$1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NMDR!$A$2:$A$24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NMDR!$D$2:$D$24</c:f>
              <c:numCache>
                <c:formatCode>General</c:formatCode>
                <c:ptCount val="23"/>
                <c:pt idx="4" formatCode="0.00%">
                  <c:v>0.57350000000000001</c:v>
                </c:pt>
                <c:pt idx="5" formatCode="0.00%">
                  <c:v>0.56503312929541083</c:v>
                </c:pt>
                <c:pt idx="6" formatCode="0.00%">
                  <c:v>0.60799879962722037</c:v>
                </c:pt>
                <c:pt idx="7" formatCode="0.00%">
                  <c:v>0.65100273938064734</c:v>
                </c:pt>
                <c:pt idx="8" formatCode="0.00%">
                  <c:v>0.69404170259211651</c:v>
                </c:pt>
                <c:pt idx="9" formatCode="0.00%">
                  <c:v>0.73711284911942099</c:v>
                </c:pt>
                <c:pt idx="10" formatCode="0.00%">
                  <c:v>0.78021367750572845</c:v>
                </c:pt>
                <c:pt idx="11" formatCode="0.00%">
                  <c:v>0.82334197144735177</c:v>
                </c:pt>
                <c:pt idx="12" formatCode="0.00%">
                  <c:v>0.8664957566443533</c:v>
                </c:pt>
                <c:pt idx="13" formatCode="0.00%">
                  <c:v>0.90967326567677353</c:v>
                </c:pt>
                <c:pt idx="14" formatCode="0.00%">
                  <c:v>0.95287290915638212</c:v>
                </c:pt>
                <c:pt idx="15" formatCode="0.00%">
                  <c:v>0.99609325183744768</c:v>
                </c:pt>
                <c:pt idx="16" formatCode="0.00%">
                  <c:v>1.0393329926842514</c:v>
                </c:pt>
                <c:pt idx="17" formatCode="0.00%">
                  <c:v>1.0825909481238416</c:v>
                </c:pt>
                <c:pt idx="18" formatCode="0.00%">
                  <c:v>1.1258660378841121</c:v>
                </c:pt>
                <c:pt idx="19" formatCode="0.00%">
                  <c:v>1.1691572729463011</c:v>
                </c:pt>
                <c:pt idx="20" formatCode="0.00%">
                  <c:v>1.2124637452390592</c:v>
                </c:pt>
                <c:pt idx="21" formatCode="0.00%">
                  <c:v>1.2557846187764548</c:v>
                </c:pt>
                <c:pt idx="22" formatCode="0.00%">
                  <c:v>1.2991191220005414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9-446D-9E1C-FDE8CD8F1B78}"/>
            </c:ext>
          </c:extLst>
        </c:ser>
        <c:ser>
          <c:idx val="3"/>
          <c:order val="3"/>
          <c:tx>
            <c:strRef>
              <c:f>NMDR!$E$1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NMDR!$A$2:$A$24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NMDR!$E$2:$E$24</c:f>
              <c:numCache>
                <c:formatCode>General</c:formatCode>
                <c:ptCount val="23"/>
                <c:pt idx="4" formatCode="0.00%">
                  <c:v>0.57350000000000001</c:v>
                </c:pt>
                <c:pt idx="5" formatCode="0.00%">
                  <c:v>0.67937286650891615</c:v>
                </c:pt>
                <c:pt idx="6" formatCode="0.00%">
                  <c:v>0.72588528670911756</c:v>
                </c:pt>
                <c:pt idx="7" formatCode="0.00%">
                  <c:v>0.77235943748770175</c:v>
                </c:pt>
                <c:pt idx="8" formatCode="0.00%">
                  <c:v>0.81879856480824353</c:v>
                </c:pt>
                <c:pt idx="9" formatCode="0.00%">
                  <c:v>0.86520550881295</c:v>
                </c:pt>
                <c:pt idx="10" formatCode="0.00%">
                  <c:v>0.9115827709586537</c:v>
                </c:pt>
                <c:pt idx="11" formatCode="0.00%">
                  <c:v>0.95793256754904132</c:v>
                </c:pt>
                <c:pt idx="12" formatCode="0.00%">
                  <c:v>1.0042568728840506</c:v>
                </c:pt>
                <c:pt idx="13" formatCode="0.00%">
                  <c:v>1.0505574543836413</c:v>
                </c:pt>
                <c:pt idx="14" formatCode="0.00%">
                  <c:v>1.0968359014360438</c:v>
                </c:pt>
                <c:pt idx="15" formatCode="0.00%">
                  <c:v>1.1430936492869892</c:v>
                </c:pt>
                <c:pt idx="16" formatCode="0.00%">
                  <c:v>1.1893319989721964</c:v>
                </c:pt>
                <c:pt idx="17" formatCode="0.00%">
                  <c:v>1.2355521340646172</c:v>
                </c:pt>
                <c:pt idx="18" formatCode="0.00%">
                  <c:v>1.2817551348363581</c:v>
                </c:pt>
                <c:pt idx="19" formatCode="0.00%">
                  <c:v>1.32794199030618</c:v>
                </c:pt>
                <c:pt idx="20" formatCode="0.00%">
                  <c:v>1.3741136085454329</c:v>
                </c:pt>
                <c:pt idx="21" formatCode="0.00%">
                  <c:v>1.4202708255400482</c:v>
                </c:pt>
                <c:pt idx="22" formatCode="0.00%">
                  <c:v>1.4664144128479726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9-446D-9E1C-FDE8CD8F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40032"/>
        <c:axId val="1001769424"/>
      </c:lineChart>
      <c:catAx>
        <c:axId val="11393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69424"/>
        <c:crosses val="autoZero"/>
        <c:auto val="1"/>
        <c:lblAlgn val="ctr"/>
        <c:lblOffset val="100"/>
        <c:noMultiLvlLbl val="0"/>
      </c:catAx>
      <c:valAx>
        <c:axId val="10017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93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NPHCDA</a:t>
            </a:r>
            <a:r>
              <a:rPr lang="en-ZA" baseline="0"/>
              <a:t> dashboard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NPHCDA!$B$1</c:f>
              <c:strCache>
                <c:ptCount val="1"/>
                <c:pt idx="0">
                  <c:v>NPHCDA dashboard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NPHCDA!$B$2:$B$25</c:f>
              <c:numCache>
                <c:formatCode>0.00%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0.33329999999999999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0-4B89-BBC5-6DAA6061B136}"/>
            </c:ext>
          </c:extLst>
        </c:ser>
        <c:ser>
          <c:idx val="1"/>
          <c:order val="1"/>
          <c:tx>
            <c:strRef>
              <c:f>NPHCDA!$C$1</c:f>
              <c:strCache>
                <c:ptCount val="1"/>
                <c:pt idx="0">
                  <c:v>Forecast(NPHCDA dashboard)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NPHCDA!$A$2:$A$25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NPHCDA!$C$2:$C$25</c:f>
              <c:numCache>
                <c:formatCode>General</c:formatCode>
                <c:ptCount val="24"/>
                <c:pt idx="4" formatCode="0.00%">
                  <c:v>0.5</c:v>
                </c:pt>
                <c:pt idx="5" formatCode="0.00%">
                  <c:v>0.50662937393490937</c:v>
                </c:pt>
                <c:pt idx="6" formatCode="0.00%">
                  <c:v>0.51240365080568606</c:v>
                </c:pt>
                <c:pt idx="7" formatCode="0.00%">
                  <c:v>0.51817792767646276</c:v>
                </c:pt>
                <c:pt idx="8" formatCode="0.00%">
                  <c:v>0.52395220454723956</c:v>
                </c:pt>
                <c:pt idx="9" formatCode="0.00%">
                  <c:v>0.52972648141801626</c:v>
                </c:pt>
                <c:pt idx="10" formatCode="0.00%">
                  <c:v>0.53550075828879296</c:v>
                </c:pt>
                <c:pt idx="11" formatCode="0.00%">
                  <c:v>0.54127503515956965</c:v>
                </c:pt>
                <c:pt idx="12" formatCode="0.00%">
                  <c:v>0.54704931203034635</c:v>
                </c:pt>
                <c:pt idx="13" formatCode="0.00%">
                  <c:v>0.55282358890112304</c:v>
                </c:pt>
                <c:pt idx="14" formatCode="0.00%">
                  <c:v>0.55859786577189974</c:v>
                </c:pt>
                <c:pt idx="15" formatCode="0.00%">
                  <c:v>0.56437214264267643</c:v>
                </c:pt>
                <c:pt idx="16" formatCode="0.00%">
                  <c:v>0.57014641951345313</c:v>
                </c:pt>
                <c:pt idx="17" formatCode="0.00%">
                  <c:v>0.57592069638422994</c:v>
                </c:pt>
                <c:pt idx="18" formatCode="0.00%">
                  <c:v>0.58169497325500663</c:v>
                </c:pt>
                <c:pt idx="19" formatCode="0.00%">
                  <c:v>0.58746925012578333</c:v>
                </c:pt>
                <c:pt idx="20" formatCode="0.00%">
                  <c:v>0.59324352699656002</c:v>
                </c:pt>
                <c:pt idx="21" formatCode="0.00%">
                  <c:v>0.59901780386733672</c:v>
                </c:pt>
                <c:pt idx="22" formatCode="0.00%">
                  <c:v>0.60479208073811341</c:v>
                </c:pt>
                <c:pt idx="23" formatCode="0.00%">
                  <c:v>0.61056635760889011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0-4B89-BBC5-6DAA6061B136}"/>
            </c:ext>
          </c:extLst>
        </c:ser>
        <c:ser>
          <c:idx val="2"/>
          <c:order val="2"/>
          <c:tx>
            <c:strRef>
              <c:f>NPHCDA!$D$1</c:f>
              <c:strCache>
                <c:ptCount val="1"/>
                <c:pt idx="0">
                  <c:v>Lower Confidence Bound(NPHCDA dashboard)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NPHCDA!$A$2:$A$25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NPHCDA!$D$2:$D$25</c:f>
              <c:numCache>
                <c:formatCode>General</c:formatCode>
                <c:ptCount val="24"/>
                <c:pt idx="4" formatCode="0.00%">
                  <c:v>0.5</c:v>
                </c:pt>
                <c:pt idx="5" formatCode="0.00%">
                  <c:v>0.35057508397931214</c:v>
                </c:pt>
                <c:pt idx="6" formatCode="0.00%">
                  <c:v>0.35509589509858591</c:v>
                </c:pt>
                <c:pt idx="7" formatCode="0.00%">
                  <c:v>0.35960703312855324</c:v>
                </c:pt>
                <c:pt idx="8" formatCode="0.00%">
                  <c:v>0.36410857503455918</c:v>
                </c:pt>
                <c:pt idx="9" formatCode="0.00%">
                  <c:v>0.36860059707389242</c:v>
                </c:pt>
                <c:pt idx="10" formatCode="0.00%">
                  <c:v>0.37308317477865138</c:v>
                </c:pt>
                <c:pt idx="11" formatCode="0.00%">
                  <c:v>0.37755638294039384</c:v>
                </c:pt>
                <c:pt idx="12" formatCode="0.00%">
                  <c:v>0.38202029559648509</c:v>
                </c:pt>
                <c:pt idx="13" formatCode="0.00%">
                  <c:v>0.38647498601805319</c:v>
                </c:pt>
                <c:pt idx="14" formatCode="0.00%">
                  <c:v>0.39092052669946831</c:v>
                </c:pt>
                <c:pt idx="15" formatCode="0.00%">
                  <c:v>0.39535698934926289</c:v>
                </c:pt>
                <c:pt idx="16" formatCode="0.00%">
                  <c:v>0.39978444488241371</c:v>
                </c:pt>
                <c:pt idx="17" formatCode="0.00%">
                  <c:v>0.40420296341390882</c:v>
                </c:pt>
                <c:pt idx="18" formatCode="0.00%">
                  <c:v>0.40861261425352546</c:v>
                </c:pt>
                <c:pt idx="19" formatCode="0.00%">
                  <c:v>0.4130134659017482</c:v>
                </c:pt>
                <c:pt idx="20" formatCode="0.00%">
                  <c:v>0.41740558604675876</c:v>
                </c:pt>
                <c:pt idx="21" formatCode="0.00%">
                  <c:v>0.42178904156243169</c:v>
                </c:pt>
                <c:pt idx="22" formatCode="0.00%">
                  <c:v>0.42616389850727354</c:v>
                </c:pt>
                <c:pt idx="23" formatCode="0.00%">
                  <c:v>0.43053022212424519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0-4B89-BBC5-6DAA6061B136}"/>
            </c:ext>
          </c:extLst>
        </c:ser>
        <c:ser>
          <c:idx val="3"/>
          <c:order val="3"/>
          <c:tx>
            <c:strRef>
              <c:f>NPHCDA!$E$1</c:f>
              <c:strCache>
                <c:ptCount val="1"/>
                <c:pt idx="0">
                  <c:v>Upper Confidence Bound(NPHCDA dashboard)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NPHCDA!$A$2:$A$25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NPHCDA!$E$2:$E$25</c:f>
              <c:numCache>
                <c:formatCode>General</c:formatCode>
                <c:ptCount val="24"/>
                <c:pt idx="4" formatCode="0.00%">
                  <c:v>0.5</c:v>
                </c:pt>
                <c:pt idx="5" formatCode="0.00%">
                  <c:v>0.66268366389050659</c:v>
                </c:pt>
                <c:pt idx="6" formatCode="0.00%">
                  <c:v>0.66971140651278627</c:v>
                </c:pt>
                <c:pt idx="7" formatCode="0.00%">
                  <c:v>0.67674882222437227</c:v>
                </c:pt>
                <c:pt idx="8" formatCode="0.00%">
                  <c:v>0.68379583405991995</c:v>
                </c:pt>
                <c:pt idx="9" formatCode="0.00%">
                  <c:v>0.69085236576214015</c:v>
                </c:pt>
                <c:pt idx="10" formatCode="0.00%">
                  <c:v>0.69791834179893453</c:v>
                </c:pt>
                <c:pt idx="11" formatCode="0.00%">
                  <c:v>0.70499368737874546</c:v>
                </c:pt>
                <c:pt idx="12" formatCode="0.00%">
                  <c:v>0.7120783284642076</c:v>
                </c:pt>
                <c:pt idx="13" formatCode="0.00%">
                  <c:v>0.71917219178419289</c:v>
                </c:pt>
                <c:pt idx="14" formatCode="0.00%">
                  <c:v>0.72627520484433117</c:v>
                </c:pt>
                <c:pt idx="15" formatCode="0.00%">
                  <c:v>0.73338729593608998</c:v>
                </c:pt>
                <c:pt idx="16" formatCode="0.00%">
                  <c:v>0.74050839414449254</c:v>
                </c:pt>
                <c:pt idx="17" formatCode="0.00%">
                  <c:v>0.74763842935455105</c:v>
                </c:pt>
                <c:pt idx="18" formatCode="0.00%">
                  <c:v>0.7547773322564878</c:v>
                </c:pt>
                <c:pt idx="19" formatCode="0.00%">
                  <c:v>0.76192503434981851</c:v>
                </c:pt>
                <c:pt idx="20" formatCode="0.00%">
                  <c:v>0.76908146794636134</c:v>
                </c:pt>
                <c:pt idx="21" formatCode="0.00%">
                  <c:v>0.77624656617224175</c:v>
                </c:pt>
                <c:pt idx="22" formatCode="0.00%">
                  <c:v>0.78342026296895328</c:v>
                </c:pt>
                <c:pt idx="23" formatCode="0.00%">
                  <c:v>0.79060249309353503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0-4B89-BBC5-6DAA6061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270272"/>
        <c:axId val="1001776080"/>
      </c:lineChart>
      <c:catAx>
        <c:axId val="11982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76080"/>
        <c:crosses val="autoZero"/>
        <c:auto val="1"/>
        <c:lblAlgn val="ctr"/>
        <c:lblOffset val="100"/>
        <c:noMultiLvlLbl val="0"/>
      </c:catAx>
      <c:valAx>
        <c:axId val="10017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82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ONDO-GANCI</a:t>
            </a:r>
            <a:r>
              <a:rPr lang="en-ZA" baseline="0"/>
              <a:t>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'ONDO-GANCI'!$B$1</c:f>
              <c:strCache>
                <c:ptCount val="1"/>
                <c:pt idx="0">
                  <c:v>ONDO-GANCI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'ONDO-GANCI'!$B$2:$B$25</c:f>
              <c:numCache>
                <c:formatCode>0.00%</c:formatCode>
                <c:ptCount val="24"/>
                <c:pt idx="0">
                  <c:v>0.87229999999999996</c:v>
                </c:pt>
                <c:pt idx="1">
                  <c:v>0.87370000000000003</c:v>
                </c:pt>
                <c:pt idx="2">
                  <c:v>0.87370000000000003</c:v>
                </c:pt>
                <c:pt idx="3">
                  <c:v>0.87370000000000003</c:v>
                </c:pt>
                <c:pt idx="4">
                  <c:v>0.88419999999999999</c:v>
                </c:pt>
                <c:pt idx="5">
                  <c:v>0.88419999999999999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8-4963-8241-0C63C5CE475A}"/>
            </c:ext>
          </c:extLst>
        </c:ser>
        <c:ser>
          <c:idx val="1"/>
          <c:order val="1"/>
          <c:tx>
            <c:strRef>
              <c:f>'ONDO-GANCI'!$C$1</c:f>
              <c:strCache>
                <c:ptCount val="1"/>
                <c:pt idx="0">
                  <c:v>Forecast(ONDO-GANCI)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'ONDO-GANCI'!$A$2:$A$25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'ONDO-GANCI'!$C$2:$C$25</c:f>
              <c:numCache>
                <c:formatCode>General</c:formatCode>
                <c:ptCount val="24"/>
                <c:pt idx="5" formatCode="0.00%">
                  <c:v>0.88419999999999999</c:v>
                </c:pt>
                <c:pt idx="6" formatCode="0.00%">
                  <c:v>0.88713439599717303</c:v>
                </c:pt>
                <c:pt idx="7" formatCode="0.00%">
                  <c:v>0.88992317844703428</c:v>
                </c:pt>
                <c:pt idx="8" formatCode="0.00%">
                  <c:v>0.89271196089689553</c:v>
                </c:pt>
                <c:pt idx="9" formatCode="0.00%">
                  <c:v>0.89550074334675678</c:v>
                </c:pt>
                <c:pt idx="10" formatCode="0.00%">
                  <c:v>0.89828952579661803</c:v>
                </c:pt>
                <c:pt idx="11" formatCode="0.00%">
                  <c:v>0.90107830824647928</c:v>
                </c:pt>
                <c:pt idx="12" formatCode="0.00%">
                  <c:v>0.90386709069634064</c:v>
                </c:pt>
                <c:pt idx="13" formatCode="0.00%">
                  <c:v>0.90665587314620188</c:v>
                </c:pt>
                <c:pt idx="14" formatCode="0.00%">
                  <c:v>0.90944465559606313</c:v>
                </c:pt>
                <c:pt idx="15" formatCode="0.00%">
                  <c:v>0.91223343804592438</c:v>
                </c:pt>
                <c:pt idx="16" formatCode="0.00%">
                  <c:v>0.91502222049578563</c:v>
                </c:pt>
                <c:pt idx="17" formatCode="0.00%">
                  <c:v>0.91781100294564688</c:v>
                </c:pt>
                <c:pt idx="18" formatCode="0.00%">
                  <c:v>0.92059978539550813</c:v>
                </c:pt>
                <c:pt idx="19" formatCode="0.00%">
                  <c:v>0.92338856784536938</c:v>
                </c:pt>
                <c:pt idx="20" formatCode="0.00%">
                  <c:v>0.92617735029523063</c:v>
                </c:pt>
                <c:pt idx="21" formatCode="0.00%">
                  <c:v>0.92896613274509188</c:v>
                </c:pt>
                <c:pt idx="22" formatCode="0.00%">
                  <c:v>0.93175491519495313</c:v>
                </c:pt>
                <c:pt idx="23" formatCode="0.00%">
                  <c:v>0.93454369764481438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8-4963-8241-0C63C5CE475A}"/>
            </c:ext>
          </c:extLst>
        </c:ser>
        <c:ser>
          <c:idx val="2"/>
          <c:order val="2"/>
          <c:tx>
            <c:strRef>
              <c:f>'ONDO-GANCI'!$D$1</c:f>
              <c:strCache>
                <c:ptCount val="1"/>
                <c:pt idx="0">
                  <c:v>Lower Confidence Bound(ONDO-GANCI)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'ONDO-GANCI'!$A$2:$A$25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'ONDO-GANCI'!$D$2:$D$25</c:f>
              <c:numCache>
                <c:formatCode>General</c:formatCode>
                <c:ptCount val="24"/>
                <c:pt idx="5" formatCode="0.00%">
                  <c:v>0.88419999999999999</c:v>
                </c:pt>
                <c:pt idx="6" formatCode="0.00%">
                  <c:v>0.88088993957524242</c:v>
                </c:pt>
                <c:pt idx="7" formatCode="0.00%">
                  <c:v>0.88348502274318819</c:v>
                </c:pt>
                <c:pt idx="8" formatCode="0.00%">
                  <c:v>0.88608428594060418</c:v>
                </c:pt>
                <c:pt idx="9" formatCode="0.00%">
                  <c:v>0.88868737462271719</c:v>
                </c:pt>
                <c:pt idx="10" formatCode="0.00%">
                  <c:v>0.89129397857114345</c:v>
                </c:pt>
                <c:pt idx="11" formatCode="0.00%">
                  <c:v>0.89390382456086848</c:v>
                </c:pt>
                <c:pt idx="12" formatCode="0.00%">
                  <c:v>0.89651667051311679</c:v>
                </c:pt>
                <c:pt idx="13" formatCode="0.00%">
                  <c:v>0.89913230078230022</c:v>
                </c:pt>
                <c:pt idx="14" formatCode="0.00%">
                  <c:v>0.9017505223195772</c:v>
                </c:pt>
                <c:pt idx="15" formatCode="0.00%">
                  <c:v>0.90437116152186314</c:v>
                </c:pt>
                <c:pt idx="16" formatCode="0.00%">
                  <c:v>0.90699406162249663</c:v>
                </c:pt>
                <c:pt idx="17" formatCode="0.00%">
                  <c:v>0.90961908051408702</c:v>
                </c:pt>
                <c:pt idx="18" formatCode="0.00%">
                  <c:v>0.91224608891927395</c:v>
                </c:pt>
                <c:pt idx="19" formatCode="0.00%">
                  <c:v>0.91487496884387165</c:v>
                </c:pt>
                <c:pt idx="20" formatCode="0.00%">
                  <c:v>0.91750561226096461</c:v>
                </c:pt>
                <c:pt idx="21" formatCode="0.00%">
                  <c:v>0.92013791998522854</c:v>
                </c:pt>
                <c:pt idx="22" formatCode="0.00%">
                  <c:v>0.92277180070496634</c:v>
                </c:pt>
                <c:pt idx="23" formatCode="0.00%">
                  <c:v>0.92540717014571494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8-4963-8241-0C63C5CE475A}"/>
            </c:ext>
          </c:extLst>
        </c:ser>
        <c:ser>
          <c:idx val="3"/>
          <c:order val="3"/>
          <c:tx>
            <c:strRef>
              <c:f>'ONDO-GANCI'!$E$1</c:f>
              <c:strCache>
                <c:ptCount val="1"/>
                <c:pt idx="0">
                  <c:v>Upper Confidence Bound(ONDO-GANCI)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'ONDO-GANCI'!$A$2:$A$25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'ONDO-GANCI'!$E$2:$E$25</c:f>
              <c:numCache>
                <c:formatCode>General</c:formatCode>
                <c:ptCount val="24"/>
                <c:pt idx="5" formatCode="0.00%">
                  <c:v>0.88419999999999999</c:v>
                </c:pt>
                <c:pt idx="6" formatCode="0.00%">
                  <c:v>0.89337885241910364</c:v>
                </c:pt>
                <c:pt idx="7" formatCode="0.00%">
                  <c:v>0.89636133415088037</c:v>
                </c:pt>
                <c:pt idx="8" formatCode="0.00%">
                  <c:v>0.89933963585318688</c:v>
                </c:pt>
                <c:pt idx="9" formatCode="0.00%">
                  <c:v>0.90231411207079637</c:v>
                </c:pt>
                <c:pt idx="10" formatCode="0.00%">
                  <c:v>0.9052850730220926</c:v>
                </c:pt>
                <c:pt idx="11" formatCode="0.00%">
                  <c:v>0.90825279193209008</c:v>
                </c:pt>
                <c:pt idx="12" formatCode="0.00%">
                  <c:v>0.91121751087956449</c:v>
                </c:pt>
                <c:pt idx="13" formatCode="0.00%">
                  <c:v>0.91417944551010355</c:v>
                </c:pt>
                <c:pt idx="14" formatCode="0.00%">
                  <c:v>0.91713878887254907</c:v>
                </c:pt>
                <c:pt idx="15" formatCode="0.00%">
                  <c:v>0.92009571456998562</c:v>
                </c:pt>
                <c:pt idx="16" formatCode="0.00%">
                  <c:v>0.92305037936907464</c:v>
                </c:pt>
                <c:pt idx="17" formatCode="0.00%">
                  <c:v>0.92600292537720674</c:v>
                </c:pt>
                <c:pt idx="18" formatCode="0.00%">
                  <c:v>0.92895348187174231</c:v>
                </c:pt>
                <c:pt idx="19" formatCode="0.00%">
                  <c:v>0.93190216684686711</c:v>
                </c:pt>
                <c:pt idx="20" formatCode="0.00%">
                  <c:v>0.93484908832949665</c:v>
                </c:pt>
                <c:pt idx="21" formatCode="0.00%">
                  <c:v>0.93779434550495522</c:v>
                </c:pt>
                <c:pt idx="22" formatCode="0.00%">
                  <c:v>0.94073802968493991</c:v>
                </c:pt>
                <c:pt idx="23" formatCode="0.00%">
                  <c:v>0.94368022514391381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8-4963-8241-0C63C5CE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48432"/>
        <c:axId val="1001779408"/>
      </c:lineChart>
      <c:catAx>
        <c:axId val="119594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79408"/>
        <c:crosses val="autoZero"/>
        <c:auto val="1"/>
        <c:lblAlgn val="ctr"/>
        <c:lblOffset val="100"/>
        <c:noMultiLvlLbl val="0"/>
      </c:catAx>
      <c:valAx>
        <c:axId val="10017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59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OPENHISA</a:t>
            </a:r>
            <a:r>
              <a:rPr lang="en-ZA" baseline="0"/>
              <a:t>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OPENHISA!$B$1</c:f>
              <c:strCache>
                <c:ptCount val="1"/>
                <c:pt idx="0">
                  <c:v>OPENHISA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OPENHISA!$B$2:$B$25</c:f>
              <c:numCache>
                <c:formatCode>0.00%</c:formatCode>
                <c:ptCount val="24"/>
                <c:pt idx="0">
                  <c:v>0.24060000000000001</c:v>
                </c:pt>
                <c:pt idx="1">
                  <c:v>0.24060000000000001</c:v>
                </c:pt>
                <c:pt idx="2">
                  <c:v>0.24060000000000001</c:v>
                </c:pt>
                <c:pt idx="3">
                  <c:v>0.2782</c:v>
                </c:pt>
                <c:pt idx="4">
                  <c:v>0.29320000000000002</c:v>
                </c:pt>
                <c:pt idx="5">
                  <c:v>0.30080000000000001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6-4F91-B1D3-2FFBD0A3DF10}"/>
            </c:ext>
          </c:extLst>
        </c:ser>
        <c:ser>
          <c:idx val="1"/>
          <c:order val="1"/>
          <c:tx>
            <c:strRef>
              <c:f>OPENHISA!$C$1</c:f>
              <c:strCache>
                <c:ptCount val="1"/>
                <c:pt idx="0">
                  <c:v>Forecast(OPENHISA)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OPENHISA!$A$2:$A$25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OPENHISA!$C$2:$C$25</c:f>
              <c:numCache>
                <c:formatCode>General</c:formatCode>
                <c:ptCount val="24"/>
                <c:pt idx="5" formatCode="0.00%">
                  <c:v>0.30080000000000001</c:v>
                </c:pt>
                <c:pt idx="6" formatCode="0.00%">
                  <c:v>0.31861331523633812</c:v>
                </c:pt>
                <c:pt idx="7" formatCode="0.00%">
                  <c:v>0.33388217147039367</c:v>
                </c:pt>
                <c:pt idx="8" formatCode="0.00%">
                  <c:v>0.34915102770444917</c:v>
                </c:pt>
                <c:pt idx="9" formatCode="0.00%">
                  <c:v>0.36441988393850472</c:v>
                </c:pt>
                <c:pt idx="10" formatCode="0.00%">
                  <c:v>0.37968874017256027</c:v>
                </c:pt>
                <c:pt idx="11" formatCode="0.00%">
                  <c:v>0.39495759640661582</c:v>
                </c:pt>
                <c:pt idx="12" formatCode="0.00%">
                  <c:v>0.41022645264067137</c:v>
                </c:pt>
                <c:pt idx="13" formatCode="0.00%">
                  <c:v>0.42549530887472692</c:v>
                </c:pt>
                <c:pt idx="14" formatCode="0.00%">
                  <c:v>0.44076416510878247</c:v>
                </c:pt>
                <c:pt idx="15" formatCode="0.00%">
                  <c:v>0.45603302134283796</c:v>
                </c:pt>
                <c:pt idx="16" formatCode="0.00%">
                  <c:v>0.47130187757689357</c:v>
                </c:pt>
                <c:pt idx="17" formatCode="0.00%">
                  <c:v>0.48657073381094906</c:v>
                </c:pt>
                <c:pt idx="18" formatCode="0.00%">
                  <c:v>0.50183959004500456</c:v>
                </c:pt>
                <c:pt idx="19" formatCode="0.00%">
                  <c:v>0.51710844627906016</c:v>
                </c:pt>
                <c:pt idx="20" formatCode="0.00%">
                  <c:v>0.53237730251311566</c:v>
                </c:pt>
                <c:pt idx="21" formatCode="0.00%">
                  <c:v>0.54764615874717126</c:v>
                </c:pt>
                <c:pt idx="22" formatCode="0.00%">
                  <c:v>0.56291501498122676</c:v>
                </c:pt>
                <c:pt idx="23" formatCode="0.00%">
                  <c:v>0.57818387121528225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6-4F91-B1D3-2FFBD0A3DF10}"/>
            </c:ext>
          </c:extLst>
        </c:ser>
        <c:ser>
          <c:idx val="2"/>
          <c:order val="2"/>
          <c:tx>
            <c:strRef>
              <c:f>OPENHISA!$D$1</c:f>
              <c:strCache>
                <c:ptCount val="1"/>
                <c:pt idx="0">
                  <c:v>Lower Confidence Bound(OPENHISA)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OPENHISA!$A$2:$A$25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OPENHISA!$D$2:$D$25</c:f>
              <c:numCache>
                <c:formatCode>General</c:formatCode>
                <c:ptCount val="24"/>
                <c:pt idx="5" formatCode="0.00%">
                  <c:v>0.30080000000000001</c:v>
                </c:pt>
                <c:pt idx="6" formatCode="0.00%">
                  <c:v>0.29420336563350868</c:v>
                </c:pt>
                <c:pt idx="7" formatCode="0.00%">
                  <c:v>0.30658009295975469</c:v>
                </c:pt>
                <c:pt idx="8" formatCode="0.00%">
                  <c:v>0.319225136313113</c:v>
                </c:pt>
                <c:pt idx="9" formatCode="0.00%">
                  <c:v>0.33207311771684339</c:v>
                </c:pt>
                <c:pt idx="10" formatCode="0.00%">
                  <c:v>0.34508140553103284</c:v>
                </c:pt>
                <c:pt idx="11" formatCode="0.00%">
                  <c:v>0.35822037896662878</c:v>
                </c:pt>
                <c:pt idx="12" formatCode="0.00%">
                  <c:v>0.37146847179263498</c:v>
                </c:pt>
                <c:pt idx="13" formatCode="0.00%">
                  <c:v>0.38480940707528838</c:v>
                </c:pt>
                <c:pt idx="14" formatCode="0.00%">
                  <c:v>0.39823054412050357</c:v>
                </c:pt>
                <c:pt idx="15" formatCode="0.00%">
                  <c:v>0.41172183541274743</c:v>
                </c:pt>
                <c:pt idx="16" formatCode="0.00%">
                  <c:v>0.42527513915894449</c:v>
                </c:pt>
                <c:pt idx="17" formatCode="0.00%">
                  <c:v>0.4388837496469698</c:v>
                </c:pt>
                <c:pt idx="18" formatCode="0.00%">
                  <c:v>0.45254206659801754</c:v>
                </c:pt>
                <c:pt idx="19" formatCode="0.00%">
                  <c:v>0.46624535633028236</c:v>
                </c:pt>
                <c:pt idx="20" formatCode="0.00%">
                  <c:v>0.47998957538413467</c:v>
                </c:pt>
                <c:pt idx="21" formatCode="0.00%">
                  <c:v>0.49377123774020509</c:v>
                </c:pt>
                <c:pt idx="22" formatCode="0.00%">
                  <c:v>0.50758731314817074</c:v>
                </c:pt>
                <c:pt idx="23" formatCode="0.00%">
                  <c:v>0.5214351480993038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6-4F91-B1D3-2FFBD0A3DF10}"/>
            </c:ext>
          </c:extLst>
        </c:ser>
        <c:ser>
          <c:idx val="3"/>
          <c:order val="3"/>
          <c:tx>
            <c:strRef>
              <c:f>OPENHISA!$E$1</c:f>
              <c:strCache>
                <c:ptCount val="1"/>
                <c:pt idx="0">
                  <c:v>Upper Confidence Bound(OPENHISA)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OPENHISA!$A$2:$A$25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OPENHISA!$E$2:$E$25</c:f>
              <c:numCache>
                <c:formatCode>General</c:formatCode>
                <c:ptCount val="24"/>
                <c:pt idx="5" formatCode="0.00%">
                  <c:v>0.30080000000000001</c:v>
                </c:pt>
                <c:pt idx="6" formatCode="0.00%">
                  <c:v>0.34302326483916756</c:v>
                </c:pt>
                <c:pt idx="7" formatCode="0.00%">
                  <c:v>0.36118424998103266</c:v>
                </c:pt>
                <c:pt idx="8" formatCode="0.00%">
                  <c:v>0.37907691909578534</c:v>
                </c:pt>
                <c:pt idx="9" formatCode="0.00%">
                  <c:v>0.39676665016016605</c:v>
                </c:pt>
                <c:pt idx="10" formatCode="0.00%">
                  <c:v>0.4142960748140877</c:v>
                </c:pt>
                <c:pt idx="11" formatCode="0.00%">
                  <c:v>0.43169481384660285</c:v>
                </c:pt>
                <c:pt idx="12" formatCode="0.00%">
                  <c:v>0.44898443348870776</c:v>
                </c:pt>
                <c:pt idx="13" formatCode="0.00%">
                  <c:v>0.46618121067416546</c:v>
                </c:pt>
                <c:pt idx="14" formatCode="0.00%">
                  <c:v>0.48329778609706137</c:v>
                </c:pt>
                <c:pt idx="15" formatCode="0.00%">
                  <c:v>0.5003442072729285</c:v>
                </c:pt>
                <c:pt idx="16" formatCode="0.00%">
                  <c:v>0.51732861599484259</c:v>
                </c:pt>
                <c:pt idx="17" formatCode="0.00%">
                  <c:v>0.53425771797492838</c:v>
                </c:pt>
                <c:pt idx="18" formatCode="0.00%">
                  <c:v>0.55113711349199157</c:v>
                </c:pt>
                <c:pt idx="19" formatCode="0.00%">
                  <c:v>0.56797153622783791</c:v>
                </c:pt>
                <c:pt idx="20" formatCode="0.00%">
                  <c:v>0.58476502964209665</c:v>
                </c:pt>
                <c:pt idx="21" formatCode="0.00%">
                  <c:v>0.60152107975413738</c:v>
                </c:pt>
                <c:pt idx="22" formatCode="0.00%">
                  <c:v>0.61824271681428278</c:v>
                </c:pt>
                <c:pt idx="23" formatCode="0.00%">
                  <c:v>0.6349325943312607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6-4F91-B1D3-2FFBD0A3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81232"/>
        <c:axId val="1001792720"/>
      </c:lineChart>
      <c:catAx>
        <c:axId val="11959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92720"/>
        <c:crosses val="autoZero"/>
        <c:auto val="1"/>
        <c:lblAlgn val="ctr"/>
        <c:lblOffset val="100"/>
        <c:noMultiLvlLbl val="0"/>
      </c:catAx>
      <c:valAx>
        <c:axId val="10017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59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Personality testing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'PERSONALITY TESTING'!$B$1</c:f>
              <c:strCache>
                <c:ptCount val="1"/>
                <c:pt idx="0">
                  <c:v>Personality testing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'PERSONALITY TESTING'!$B$2:$B$25</c:f>
              <c:numCache>
                <c:formatCode>0.00%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D-496A-A26D-BF84D48B9C2F}"/>
            </c:ext>
          </c:extLst>
        </c:ser>
        <c:ser>
          <c:idx val="1"/>
          <c:order val="1"/>
          <c:tx>
            <c:strRef>
              <c:f>'PERSONALITY TESTING'!$C$1</c:f>
              <c:strCache>
                <c:ptCount val="1"/>
                <c:pt idx="0">
                  <c:v>Forecast(Personality testing)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'PERSONALITY TESTING'!$A$2:$A$25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'PERSONALITY TESTING'!$C$2:$C$25</c:f>
              <c:numCache>
                <c:formatCode>General</c:formatCode>
                <c:ptCount val="24"/>
                <c:pt idx="5" formatCode="0.00%">
                  <c:v>0.8</c:v>
                </c:pt>
                <c:pt idx="6" formatCode="0.00%">
                  <c:v>0.87471097912674545</c:v>
                </c:pt>
                <c:pt idx="7" formatCode="0.00%">
                  <c:v>0.95077203684947298</c:v>
                </c:pt>
                <c:pt idx="8" formatCode="0.00%">
                  <c:v>1.0268330945722004</c:v>
                </c:pt>
                <c:pt idx="9" formatCode="0.00%">
                  <c:v>1.102894152294928</c:v>
                </c:pt>
                <c:pt idx="10" formatCode="0.00%">
                  <c:v>1.1789552100176555</c:v>
                </c:pt>
                <c:pt idx="11" formatCode="0.00%">
                  <c:v>1.2550162677403831</c:v>
                </c:pt>
                <c:pt idx="12" formatCode="0.00%">
                  <c:v>1.3310773254631105</c:v>
                </c:pt>
                <c:pt idx="13" formatCode="0.00%">
                  <c:v>1.4071383831858379</c:v>
                </c:pt>
                <c:pt idx="14" formatCode="0.00%">
                  <c:v>1.4831994409085656</c:v>
                </c:pt>
                <c:pt idx="15" formatCode="0.00%">
                  <c:v>1.5592604986312932</c:v>
                </c:pt>
                <c:pt idx="16" formatCode="0.00%">
                  <c:v>1.6353215563540207</c:v>
                </c:pt>
                <c:pt idx="17" formatCode="0.00%">
                  <c:v>1.7113826140767481</c:v>
                </c:pt>
                <c:pt idx="18" formatCode="0.00%">
                  <c:v>1.7874436717994757</c:v>
                </c:pt>
                <c:pt idx="19" formatCode="0.00%">
                  <c:v>1.8635047295222031</c:v>
                </c:pt>
                <c:pt idx="20" formatCode="0.00%">
                  <c:v>1.9395657872449308</c:v>
                </c:pt>
                <c:pt idx="21" formatCode="0.00%">
                  <c:v>2.0156268449676582</c:v>
                </c:pt>
                <c:pt idx="22" formatCode="0.00%">
                  <c:v>2.0916879026903858</c:v>
                </c:pt>
                <c:pt idx="23" formatCode="0.00%">
                  <c:v>2.167748960413113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D-496A-A26D-BF84D48B9C2F}"/>
            </c:ext>
          </c:extLst>
        </c:ser>
        <c:ser>
          <c:idx val="2"/>
          <c:order val="2"/>
          <c:tx>
            <c:strRef>
              <c:f>'PERSONALITY TESTING'!$D$1</c:f>
              <c:strCache>
                <c:ptCount val="1"/>
                <c:pt idx="0">
                  <c:v>Lower Confidence Bound(Personality testing)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'PERSONALITY TESTING'!$A$2:$A$25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'PERSONALITY TESTING'!$D$2:$D$25</c:f>
              <c:numCache>
                <c:formatCode>General</c:formatCode>
                <c:ptCount val="24"/>
                <c:pt idx="5" formatCode="0.00%">
                  <c:v>0.8</c:v>
                </c:pt>
                <c:pt idx="6" formatCode="0.00%">
                  <c:v>0.67641327149680108</c:v>
                </c:pt>
                <c:pt idx="7" formatCode="0.00%">
                  <c:v>0.72897970748043062</c:v>
                </c:pt>
                <c:pt idx="8" formatCode="0.00%">
                  <c:v>0.78372584698506143</c:v>
                </c:pt>
                <c:pt idx="9" formatCode="0.00%">
                  <c:v>0.84012058269060352</c:v>
                </c:pt>
                <c:pt idx="10" formatCode="0.00%">
                  <c:v>0.89781759038890452</c:v>
                </c:pt>
                <c:pt idx="11" formatCode="0.00%">
                  <c:v>0.95657624137474839</c:v>
                </c:pt>
                <c:pt idx="12" formatCode="0.00%">
                  <c:v>1.0162213392942561</c:v>
                </c:pt>
                <c:pt idx="13" formatCode="0.00%">
                  <c:v>1.0766206561541318</c:v>
                </c:pt>
                <c:pt idx="14" formatCode="0.00%">
                  <c:v>1.1376715034728022</c:v>
                </c:pt>
                <c:pt idx="15" formatCode="0.00%">
                  <c:v>1.1992922588245762</c:v>
                </c:pt>
                <c:pt idx="16" formatCode="0.00%">
                  <c:v>1.2614167811919923</c:v>
                </c:pt>
                <c:pt idx="17" formatCode="0.00%">
                  <c:v>1.3239905957660492</c:v>
                </c:pt>
                <c:pt idx="18" formatCode="0.00%">
                  <c:v>1.3869682078829983</c:v>
                </c:pt>
                <c:pt idx="19" formatCode="0.00%">
                  <c:v>1.4503111628034424</c:v>
                </c:pt>
                <c:pt idx="20" formatCode="0.00%">
                  <c:v>1.5139866129062907</c:v>
                </c:pt>
                <c:pt idx="21" formatCode="0.00%">
                  <c:v>1.5779662390159204</c:v>
                </c:pt>
                <c:pt idx="22" formatCode="0.00%">
                  <c:v>1.6422254244615757</c:v>
                </c:pt>
                <c:pt idx="23" formatCode="0.00%">
                  <c:v>1.7067426130865884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D-496A-A26D-BF84D48B9C2F}"/>
            </c:ext>
          </c:extLst>
        </c:ser>
        <c:ser>
          <c:idx val="3"/>
          <c:order val="3"/>
          <c:tx>
            <c:strRef>
              <c:f>'PERSONALITY TESTING'!$E$1</c:f>
              <c:strCache>
                <c:ptCount val="1"/>
                <c:pt idx="0">
                  <c:v>Upper Confidence Bound(Personality testing)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'PERSONALITY TESTING'!$A$2:$A$25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'PERSONALITY TESTING'!$E$2:$E$25</c:f>
              <c:numCache>
                <c:formatCode>General</c:formatCode>
                <c:ptCount val="24"/>
                <c:pt idx="5" formatCode="0.00%">
                  <c:v>0.8</c:v>
                </c:pt>
                <c:pt idx="6" formatCode="0.00%">
                  <c:v>1.0730086867566899</c:v>
                </c:pt>
                <c:pt idx="7" formatCode="0.00%">
                  <c:v>1.1725643662185155</c:v>
                </c:pt>
                <c:pt idx="8" formatCode="0.00%">
                  <c:v>1.2699403421593394</c:v>
                </c:pt>
                <c:pt idx="9" formatCode="0.00%">
                  <c:v>1.3656677218992526</c:v>
                </c:pt>
                <c:pt idx="10" formatCode="0.00%">
                  <c:v>1.4600928296464064</c:v>
                </c:pt>
                <c:pt idx="11" formatCode="0.00%">
                  <c:v>1.5534562941060179</c:v>
                </c:pt>
                <c:pt idx="12" formatCode="0.00%">
                  <c:v>1.645933311631965</c:v>
                </c:pt>
                <c:pt idx="13" formatCode="0.00%">
                  <c:v>1.7376561102175441</c:v>
                </c:pt>
                <c:pt idx="14" formatCode="0.00%">
                  <c:v>1.828727378344329</c:v>
                </c:pt>
                <c:pt idx="15" formatCode="0.00%">
                  <c:v>1.9192287384380102</c:v>
                </c:pt>
                <c:pt idx="16" formatCode="0.00%">
                  <c:v>2.0092263315160492</c:v>
                </c:pt>
                <c:pt idx="17" formatCode="0.00%">
                  <c:v>2.098774632387447</c:v>
                </c:pt>
                <c:pt idx="18" formatCode="0.00%">
                  <c:v>2.1879191357159531</c:v>
                </c:pt>
                <c:pt idx="19" formatCode="0.00%">
                  <c:v>2.2766982962409639</c:v>
                </c:pt>
                <c:pt idx="20" formatCode="0.00%">
                  <c:v>2.3651449615835709</c:v>
                </c:pt>
                <c:pt idx="21" formatCode="0.00%">
                  <c:v>2.453287450919396</c:v>
                </c:pt>
                <c:pt idx="22" formatCode="0.00%">
                  <c:v>2.5411503809191962</c:v>
                </c:pt>
                <c:pt idx="23" formatCode="0.00%">
                  <c:v>2.6287553077396377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2D-496A-A26D-BF84D48B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000432"/>
        <c:axId val="1001781072"/>
      </c:lineChart>
      <c:catAx>
        <c:axId val="119600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81072"/>
        <c:crosses val="autoZero"/>
        <c:auto val="1"/>
        <c:lblAlgn val="ctr"/>
        <c:lblOffset val="100"/>
        <c:noMultiLvlLbl val="0"/>
      </c:catAx>
      <c:valAx>
        <c:axId val="10017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completion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60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Project</a:t>
            </a:r>
            <a:r>
              <a:rPr lang="en-ZA" baseline="0"/>
              <a:t> content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CONTENT'!$B$1</c:f>
              <c:strCache>
                <c:ptCount val="1"/>
                <c:pt idx="0">
                  <c:v>Project content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'PROJECT CONTENT'!$B$2:$B$25</c:f>
              <c:numCache>
                <c:formatCode>0.00%</c:formatCode>
                <c:ptCount val="24"/>
                <c:pt idx="0">
                  <c:v>0.23530000000000001</c:v>
                </c:pt>
                <c:pt idx="1">
                  <c:v>0.23530000000000001</c:v>
                </c:pt>
                <c:pt idx="2">
                  <c:v>0.23530000000000001</c:v>
                </c:pt>
                <c:pt idx="3">
                  <c:v>0.23530000000000001</c:v>
                </c:pt>
                <c:pt idx="4">
                  <c:v>0.23530000000000001</c:v>
                </c:pt>
                <c:pt idx="5">
                  <c:v>0.26669999999999999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9-4812-BFCF-299D9E427188}"/>
            </c:ext>
          </c:extLst>
        </c:ser>
        <c:ser>
          <c:idx val="1"/>
          <c:order val="1"/>
          <c:tx>
            <c:strRef>
              <c:f>'PROJECT CONTENT'!$C$1</c:f>
              <c:strCache>
                <c:ptCount val="1"/>
                <c:pt idx="0">
                  <c:v>Forecast(Project content)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'PROJECT CONTENT'!$A$2:$A$25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'PROJECT CONTENT'!$C$2:$C$25</c:f>
              <c:numCache>
                <c:formatCode>General</c:formatCode>
                <c:ptCount val="24"/>
                <c:pt idx="5" formatCode="0.00%">
                  <c:v>0.26669999999999999</c:v>
                </c:pt>
                <c:pt idx="6" formatCode="0.00%">
                  <c:v>0.25993030980944476</c:v>
                </c:pt>
                <c:pt idx="7" formatCode="0.00%">
                  <c:v>0.26503276147335109</c:v>
                </c:pt>
                <c:pt idx="8" formatCode="0.00%">
                  <c:v>0.27013521313725736</c:v>
                </c:pt>
                <c:pt idx="9" formatCode="0.00%">
                  <c:v>0.27523766480116368</c:v>
                </c:pt>
                <c:pt idx="10" formatCode="0.00%">
                  <c:v>0.28034011646506996</c:v>
                </c:pt>
                <c:pt idx="11" formatCode="0.00%">
                  <c:v>0.28544256812897623</c:v>
                </c:pt>
                <c:pt idx="12" formatCode="0.00%">
                  <c:v>0.29054501979288255</c:v>
                </c:pt>
                <c:pt idx="13" formatCode="0.00%">
                  <c:v>0.29564747145678882</c:v>
                </c:pt>
                <c:pt idx="14" formatCode="0.00%">
                  <c:v>0.30074992312069515</c:v>
                </c:pt>
                <c:pt idx="15" formatCode="0.00%">
                  <c:v>0.30585237478460142</c:v>
                </c:pt>
                <c:pt idx="16" formatCode="0.00%">
                  <c:v>0.31095482644850769</c:v>
                </c:pt>
                <c:pt idx="17" formatCode="0.00%">
                  <c:v>0.31605727811241402</c:v>
                </c:pt>
                <c:pt idx="18" formatCode="0.00%">
                  <c:v>0.32115972977632029</c:v>
                </c:pt>
                <c:pt idx="19" formatCode="0.00%">
                  <c:v>0.32626218144022662</c:v>
                </c:pt>
                <c:pt idx="20" formatCode="0.00%">
                  <c:v>0.33136463310413289</c:v>
                </c:pt>
                <c:pt idx="21" formatCode="0.00%">
                  <c:v>0.33646708476803922</c:v>
                </c:pt>
                <c:pt idx="22" formatCode="0.00%">
                  <c:v>0.34156953643194549</c:v>
                </c:pt>
                <c:pt idx="23" formatCode="0.00%">
                  <c:v>0.34667198809585176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9-4812-BFCF-299D9E427188}"/>
            </c:ext>
          </c:extLst>
        </c:ser>
        <c:ser>
          <c:idx val="2"/>
          <c:order val="2"/>
          <c:tx>
            <c:strRef>
              <c:f>'PROJECT CONTENT'!$D$1</c:f>
              <c:strCache>
                <c:ptCount val="1"/>
                <c:pt idx="0">
                  <c:v>Lower Confidence Bound(Project content)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'PROJECT CONTENT'!$A$2:$A$25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'PROJECT CONTENT'!$D$2:$D$25</c:f>
              <c:numCache>
                <c:formatCode>General</c:formatCode>
                <c:ptCount val="24"/>
                <c:pt idx="5" formatCode="0.00%">
                  <c:v>0.26669999999999999</c:v>
                </c:pt>
                <c:pt idx="6" formatCode="0.00%">
                  <c:v>0.23886995398737568</c:v>
                </c:pt>
                <c:pt idx="7" formatCode="0.00%">
                  <c:v>0.24331912608233625</c:v>
                </c:pt>
                <c:pt idx="8" formatCode="0.00%">
                  <c:v>0.24778239594690876</c:v>
                </c:pt>
                <c:pt idx="9" formatCode="0.00%">
                  <c:v>0.25225856782623957</c:v>
                </c:pt>
                <c:pt idx="10" formatCode="0.00%">
                  <c:v>0.25674659546279943</c:v>
                </c:pt>
                <c:pt idx="11" formatCode="0.00%">
                  <c:v>0.26124555736468646</c:v>
                </c:pt>
                <c:pt idx="12" formatCode="0.00%">
                  <c:v>0.26575463708531094</c:v>
                </c:pt>
                <c:pt idx="13" formatCode="0.00%">
                  <c:v>0.27027310732793058</c:v>
                </c:pt>
                <c:pt idx="14" formatCode="0.00%">
                  <c:v>0.27480031700668262</c:v>
                </c:pt>
                <c:pt idx="15" formatCode="0.00%">
                  <c:v>0.27933568061940489</c:v>
                </c:pt>
                <c:pt idx="16" formatCode="0.00%">
                  <c:v>0.28387866944727186</c:v>
                </c:pt>
                <c:pt idx="17" formatCode="0.00%">
                  <c:v>0.28842880421202299</c:v>
                </c:pt>
                <c:pt idx="18" formatCode="0.00%">
                  <c:v>0.2929856489065778</c:v>
                </c:pt>
                <c:pt idx="19" formatCode="0.00%">
                  <c:v>0.29754880557803737</c:v>
                </c:pt>
                <c:pt idx="20" formatCode="0.00%">
                  <c:v>0.30211790988960086</c:v>
                </c:pt>
                <c:pt idx="21" formatCode="0.00%">
                  <c:v>0.30669262732404445</c:v>
                </c:pt>
                <c:pt idx="22" formatCode="0.00%">
                  <c:v>0.3112726499191214</c:v>
                </c:pt>
                <c:pt idx="23" formatCode="0.00%">
                  <c:v>0.31585769344670084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9-4812-BFCF-299D9E427188}"/>
            </c:ext>
          </c:extLst>
        </c:ser>
        <c:ser>
          <c:idx val="3"/>
          <c:order val="3"/>
          <c:tx>
            <c:strRef>
              <c:f>'PROJECT CONTENT'!$E$1</c:f>
              <c:strCache>
                <c:ptCount val="1"/>
                <c:pt idx="0">
                  <c:v>Upper Confidence Bound(Project content)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'PROJECT CONTENT'!$A$2:$A$25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'PROJECT CONTENT'!$E$2:$E$25</c:f>
              <c:numCache>
                <c:formatCode>General</c:formatCode>
                <c:ptCount val="24"/>
                <c:pt idx="5" formatCode="0.00%">
                  <c:v>0.26669999999999999</c:v>
                </c:pt>
                <c:pt idx="6" formatCode="0.00%">
                  <c:v>0.28099066563151381</c:v>
                </c:pt>
                <c:pt idx="7" formatCode="0.00%">
                  <c:v>0.28674639686436593</c:v>
                </c:pt>
                <c:pt idx="8" formatCode="0.00%">
                  <c:v>0.29248803032760595</c:v>
                </c:pt>
                <c:pt idx="9" formatCode="0.00%">
                  <c:v>0.2982167617760878</c:v>
                </c:pt>
                <c:pt idx="10" formatCode="0.00%">
                  <c:v>0.30393363746734048</c:v>
                </c:pt>
                <c:pt idx="11" formatCode="0.00%">
                  <c:v>0.30963957889326599</c:v>
                </c:pt>
                <c:pt idx="12" formatCode="0.00%">
                  <c:v>0.31533540250045416</c:v>
                </c:pt>
                <c:pt idx="13" formatCode="0.00%">
                  <c:v>0.32102183558564706</c:v>
                </c:pt>
                <c:pt idx="14" formatCode="0.00%">
                  <c:v>0.32669952923470769</c:v>
                </c:pt>
                <c:pt idx="15" formatCode="0.00%">
                  <c:v>0.33236906894979795</c:v>
                </c:pt>
                <c:pt idx="16" formatCode="0.00%">
                  <c:v>0.33803098344974353</c:v>
                </c:pt>
                <c:pt idx="17" formatCode="0.00%">
                  <c:v>0.34368575201280505</c:v>
                </c:pt>
                <c:pt idx="18" formatCode="0.00%">
                  <c:v>0.34933381064606278</c:v>
                </c:pt>
                <c:pt idx="19" formatCode="0.00%">
                  <c:v>0.35497555730241587</c:v>
                </c:pt>
                <c:pt idx="20" formatCode="0.00%">
                  <c:v>0.36061135631866492</c:v>
                </c:pt>
                <c:pt idx="21" formatCode="0.00%">
                  <c:v>0.36624154221203398</c:v>
                </c:pt>
                <c:pt idx="22" formatCode="0.00%">
                  <c:v>0.37186642294476957</c:v>
                </c:pt>
                <c:pt idx="23" formatCode="0.00%">
                  <c:v>0.37748628274500268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9-4812-BFCF-299D9E42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249072"/>
        <c:axId val="1001798544"/>
      </c:lineChart>
      <c:catAx>
        <c:axId val="119824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98544"/>
        <c:crosses val="autoZero"/>
        <c:auto val="1"/>
        <c:lblAlgn val="ctr"/>
        <c:lblOffset val="100"/>
        <c:noMultiLvlLbl val="0"/>
      </c:catAx>
      <c:valAx>
        <c:axId val="10017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82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Project</a:t>
            </a:r>
            <a:r>
              <a:rPr lang="en-ZA" baseline="0"/>
              <a:t> NewViz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NEWVIZ'!$B$1</c:f>
              <c:strCache>
                <c:ptCount val="1"/>
                <c:pt idx="0">
                  <c:v>Project NewViz tasks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'PROJECT NEWVIZ'!$B$2:$B$25</c:f>
              <c:numCache>
                <c:formatCode>0.00%</c:formatCode>
                <c:ptCount val="24"/>
                <c:pt idx="0">
                  <c:v>7.1400000000000005E-2</c:v>
                </c:pt>
                <c:pt idx="1">
                  <c:v>7.1400000000000005E-2</c:v>
                </c:pt>
                <c:pt idx="2">
                  <c:v>7.1400000000000005E-2</c:v>
                </c:pt>
                <c:pt idx="3">
                  <c:v>7.1400000000000005E-2</c:v>
                </c:pt>
                <c:pt idx="4">
                  <c:v>7.1400000000000005E-2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2-4191-B42F-5104D1593697}"/>
            </c:ext>
          </c:extLst>
        </c:ser>
        <c:ser>
          <c:idx val="1"/>
          <c:order val="1"/>
          <c:tx>
            <c:strRef>
              <c:f>'PROJECT NEWVIZ'!$C$1</c:f>
              <c:strCache>
                <c:ptCount val="1"/>
                <c:pt idx="0">
                  <c:v>Forecast(Project NewViz)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'PROJECT NEWVIZ'!$A$2:$A$25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'PROJECT NEWVIZ'!$C$2:$C$25</c:f>
              <c:numCache>
                <c:formatCode>General</c:formatCode>
                <c:ptCount val="24"/>
                <c:pt idx="5" formatCode="0.00%">
                  <c:v>0.25</c:v>
                </c:pt>
                <c:pt idx="6" formatCode="0.00%">
                  <c:v>0.21149469210085511</c:v>
                </c:pt>
                <c:pt idx="7" formatCode="0.00%">
                  <c:v>0.2405169171700802</c:v>
                </c:pt>
                <c:pt idx="8" formatCode="0.00%">
                  <c:v>0.26953914223930531</c:v>
                </c:pt>
                <c:pt idx="9" formatCode="0.00%">
                  <c:v>0.29856136730853033</c:v>
                </c:pt>
                <c:pt idx="10" formatCode="0.00%">
                  <c:v>0.32758359237775547</c:v>
                </c:pt>
                <c:pt idx="11" formatCode="0.00%">
                  <c:v>0.3566058174469805</c:v>
                </c:pt>
                <c:pt idx="12" formatCode="0.00%">
                  <c:v>0.38562804251620564</c:v>
                </c:pt>
                <c:pt idx="13" formatCode="0.00%">
                  <c:v>0.41465026758543067</c:v>
                </c:pt>
                <c:pt idx="14" formatCode="0.00%">
                  <c:v>0.4436724926546558</c:v>
                </c:pt>
                <c:pt idx="15" formatCode="0.00%">
                  <c:v>0.47269471772388083</c:v>
                </c:pt>
                <c:pt idx="16" formatCode="0.00%">
                  <c:v>0.50171694279310597</c:v>
                </c:pt>
                <c:pt idx="17" formatCode="0.00%">
                  <c:v>0.530739167862331</c:v>
                </c:pt>
                <c:pt idx="18" formatCode="0.00%">
                  <c:v>0.55976139293155613</c:v>
                </c:pt>
                <c:pt idx="19" formatCode="0.00%">
                  <c:v>0.58878361800078116</c:v>
                </c:pt>
                <c:pt idx="20" formatCode="0.00%">
                  <c:v>0.6178058430700063</c:v>
                </c:pt>
                <c:pt idx="21" formatCode="0.00%">
                  <c:v>0.64682806813923133</c:v>
                </c:pt>
                <c:pt idx="22" formatCode="0.00%">
                  <c:v>0.67585029320845647</c:v>
                </c:pt>
                <c:pt idx="23" formatCode="0.00%">
                  <c:v>0.70487251827768149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2-4191-B42F-5104D1593697}"/>
            </c:ext>
          </c:extLst>
        </c:ser>
        <c:ser>
          <c:idx val="2"/>
          <c:order val="2"/>
          <c:tx>
            <c:strRef>
              <c:f>'PROJECT NEWVIZ'!$D$1</c:f>
              <c:strCache>
                <c:ptCount val="1"/>
                <c:pt idx="0">
                  <c:v>Lower Confidence Bound(Project NewViz)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'PROJECT NEWVIZ'!$A$2:$A$25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'PROJECT NEWVIZ'!$D$2:$D$25</c:f>
              <c:numCache>
                <c:formatCode>General</c:formatCode>
                <c:ptCount val="24"/>
                <c:pt idx="5" formatCode="0.00%">
                  <c:v>0.25</c:v>
                </c:pt>
                <c:pt idx="6" formatCode="0.00%">
                  <c:v>9.1705534463226338E-2</c:v>
                </c:pt>
                <c:pt idx="7" formatCode="0.00%">
                  <c:v>0.11701197192054971</c:v>
                </c:pt>
                <c:pt idx="8" formatCode="0.00%">
                  <c:v>0.14239859605471084</c:v>
                </c:pt>
                <c:pt idx="9" formatCode="0.00%">
                  <c:v>0.16785860553396154</c:v>
                </c:pt>
                <c:pt idx="10" formatCode="0.00%">
                  <c:v>0.19338604935210191</c:v>
                </c:pt>
                <c:pt idx="11" formatCode="0.00%">
                  <c:v>0.21897568615710289</c:v>
                </c:pt>
                <c:pt idx="12" formatCode="0.00%">
                  <c:v>0.24462287208396691</c:v>
                </c:pt>
                <c:pt idx="13" formatCode="0.00%">
                  <c:v>0.27032347034294368</c:v>
                </c:pt>
                <c:pt idx="14" formatCode="0.00%">
                  <c:v>0.29607377762399822</c:v>
                </c:pt>
                <c:pt idx="15" formatCode="0.00%">
                  <c:v>0.32187046365050159</c:v>
                </c:pt>
                <c:pt idx="16" formatCode="0.00%">
                  <c:v>0.34771052112365591</c:v>
                </c:pt>
                <c:pt idx="17" formatCode="0.00%">
                  <c:v>0.37359122395755867</c:v>
                </c:pt>
                <c:pt idx="18" formatCode="0.00%">
                  <c:v>0.39951009218837069</c:v>
                </c:pt>
                <c:pt idx="19" formatCode="0.00%">
                  <c:v>0.42546486230055791</c:v>
                </c:pt>
                <c:pt idx="20" formatCode="0.00%">
                  <c:v>0.45145346198352743</c:v>
                </c:pt>
                <c:pt idx="21" formatCode="0.00%">
                  <c:v>0.47747398853740103</c:v>
                </c:pt>
                <c:pt idx="22" formatCode="0.00%">
                  <c:v>0.50352469030430369</c:v>
                </c:pt>
                <c:pt idx="23" formatCode="0.00%">
                  <c:v>0.52960395062359344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2-4191-B42F-5104D1593697}"/>
            </c:ext>
          </c:extLst>
        </c:ser>
        <c:ser>
          <c:idx val="3"/>
          <c:order val="3"/>
          <c:tx>
            <c:strRef>
              <c:f>'PROJECT NEWVIZ'!$E$1</c:f>
              <c:strCache>
                <c:ptCount val="1"/>
                <c:pt idx="0">
                  <c:v>Upper Confidence Bound(Project NewViz)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'PROJECT NEWVIZ'!$A$2:$A$25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'PROJECT NEWVIZ'!$E$2:$E$25</c:f>
              <c:numCache>
                <c:formatCode>General</c:formatCode>
                <c:ptCount val="24"/>
                <c:pt idx="5" formatCode="0.00%">
                  <c:v>0.25</c:v>
                </c:pt>
                <c:pt idx="6" formatCode="0.00%">
                  <c:v>0.3312838497384839</c:v>
                </c:pt>
                <c:pt idx="7" formatCode="0.00%">
                  <c:v>0.36402186241961065</c:v>
                </c:pt>
                <c:pt idx="8" formatCode="0.00%">
                  <c:v>0.39667968842389978</c:v>
                </c:pt>
                <c:pt idx="9" formatCode="0.00%">
                  <c:v>0.42926412908309913</c:v>
                </c:pt>
                <c:pt idx="10" formatCode="0.00%">
                  <c:v>0.46178113540340904</c:v>
                </c:pt>
                <c:pt idx="11" formatCode="0.00%">
                  <c:v>0.49423594873685811</c:v>
                </c:pt>
                <c:pt idx="12" formatCode="0.00%">
                  <c:v>0.52663321294844434</c:v>
                </c:pt>
                <c:pt idx="13" formatCode="0.00%">
                  <c:v>0.55897706482791765</c:v>
                </c:pt>
                <c:pt idx="14" formatCode="0.00%">
                  <c:v>0.59127120768531338</c:v>
                </c:pt>
                <c:pt idx="15" formatCode="0.00%">
                  <c:v>0.62351897179726001</c:v>
                </c:pt>
                <c:pt idx="16" formatCode="0.00%">
                  <c:v>0.65572336446255597</c:v>
                </c:pt>
                <c:pt idx="17" formatCode="0.00%">
                  <c:v>0.68788711176710327</c:v>
                </c:pt>
                <c:pt idx="18" formatCode="0.00%">
                  <c:v>0.72001269367474152</c:v>
                </c:pt>
                <c:pt idx="19" formatCode="0.00%">
                  <c:v>0.75210237370100441</c:v>
                </c:pt>
                <c:pt idx="20" formatCode="0.00%">
                  <c:v>0.78415822415648517</c:v>
                </c:pt>
                <c:pt idx="21" formatCode="0.00%">
                  <c:v>0.81618214774106157</c:v>
                </c:pt>
                <c:pt idx="22" formatCode="0.00%">
                  <c:v>0.84817589611260924</c:v>
                </c:pt>
                <c:pt idx="23" formatCode="0.00%">
                  <c:v>0.88014108593176954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E2-4191-B42F-5104D159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382400"/>
        <c:axId val="1001787728"/>
      </c:lineChart>
      <c:catAx>
        <c:axId val="127838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87728"/>
        <c:crosses val="autoZero"/>
        <c:auto val="1"/>
        <c:lblAlgn val="ctr"/>
        <c:lblOffset val="100"/>
        <c:noMultiLvlLbl val="0"/>
      </c:catAx>
      <c:valAx>
        <c:axId val="10017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83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DACISSH</a:t>
            </a:r>
            <a:r>
              <a:rPr lang="en-ZA" baseline="0"/>
              <a:t> OUTCOME 1 </a:t>
            </a:r>
            <a:r>
              <a:rPr lang="en-ZA" sz="1400" b="0" i="0" u="none" strike="noStrike" baseline="0">
                <a:effectLst/>
              </a:rPr>
              <a:t>TASK COMPLETION RATE </a:t>
            </a:r>
            <a:r>
              <a:rPr lang="en-ZA" baseline="0"/>
              <a:t> </a:t>
            </a:r>
            <a:r>
              <a:rPr lang="en-ZA" sz="1400" b="0" i="0" u="none" strike="noStrike" baseline="0">
                <a:effectLst/>
              </a:rPr>
              <a:t>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'DACISSH OUTCOME 1'!$B$1</c:f>
              <c:strCache>
                <c:ptCount val="1"/>
                <c:pt idx="0">
                  <c:v>DACISSH OUTCOME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'DACISSH OUTCOME 1'!$B$2:$B$25</c:f>
              <c:numCache>
                <c:formatCode>0.00%</c:formatCode>
                <c:ptCount val="24"/>
                <c:pt idx="0">
                  <c:v>0.24</c:v>
                </c:pt>
                <c:pt idx="1">
                  <c:v>0.246</c:v>
                </c:pt>
                <c:pt idx="2">
                  <c:v>0.246</c:v>
                </c:pt>
                <c:pt idx="3">
                  <c:v>0.246</c:v>
                </c:pt>
                <c:pt idx="4">
                  <c:v>0.246</c:v>
                </c:pt>
                <c:pt idx="5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B-43A4-9C61-0C23062274B0}"/>
            </c:ext>
          </c:extLst>
        </c:ser>
        <c:ser>
          <c:idx val="1"/>
          <c:order val="1"/>
          <c:tx>
            <c:strRef>
              <c:f>'DACISSH OUTCOME 1'!$C$1</c:f>
              <c:strCache>
                <c:ptCount val="1"/>
                <c:pt idx="0">
                  <c:v>Forecast(DACISSH OUTCOME 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'DACISSH OUTCOME 1'!$A$2:$A$25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'DACISSH OUTCOME 1'!$C$2:$C$25</c:f>
              <c:numCache>
                <c:formatCode>General</c:formatCode>
                <c:ptCount val="24"/>
                <c:pt idx="5" formatCode="0.00%">
                  <c:v>0.30399999999999999</c:v>
                </c:pt>
                <c:pt idx="6" formatCode="0.00%">
                  <c:v>0.29417807012271696</c:v>
                </c:pt>
                <c:pt idx="7" formatCode="0.00%">
                  <c:v>0.30415269095477915</c:v>
                </c:pt>
                <c:pt idx="8" formatCode="0.00%">
                  <c:v>0.31412731178684139</c:v>
                </c:pt>
                <c:pt idx="9" formatCode="0.00%">
                  <c:v>0.32410193261890363</c:v>
                </c:pt>
                <c:pt idx="10" formatCode="0.00%">
                  <c:v>0.33407655345096582</c:v>
                </c:pt>
                <c:pt idx="11" formatCode="0.00%">
                  <c:v>0.34405117428302806</c:v>
                </c:pt>
                <c:pt idx="12" formatCode="0.00%">
                  <c:v>0.35402579511509025</c:v>
                </c:pt>
                <c:pt idx="13" formatCode="0.00%">
                  <c:v>0.36400041594715249</c:v>
                </c:pt>
                <c:pt idx="14" formatCode="0.00%">
                  <c:v>0.37397503677921473</c:v>
                </c:pt>
                <c:pt idx="15" formatCode="0.00%">
                  <c:v>0.38394965761127692</c:v>
                </c:pt>
                <c:pt idx="16" formatCode="0.00%">
                  <c:v>0.39392427844333916</c:v>
                </c:pt>
                <c:pt idx="17" formatCode="0.00%">
                  <c:v>0.40389889927540135</c:v>
                </c:pt>
                <c:pt idx="18" formatCode="0.00%">
                  <c:v>0.41387352010746359</c:v>
                </c:pt>
                <c:pt idx="19" formatCode="0.00%">
                  <c:v>0.42384814093952583</c:v>
                </c:pt>
                <c:pt idx="20" formatCode="0.00%">
                  <c:v>0.43382276177158807</c:v>
                </c:pt>
                <c:pt idx="21" formatCode="0.00%">
                  <c:v>0.44379738260365026</c:v>
                </c:pt>
                <c:pt idx="22" formatCode="0.00%">
                  <c:v>0.45377200343571245</c:v>
                </c:pt>
                <c:pt idx="23" formatCode="0.00%">
                  <c:v>0.46374662426777469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B-43A4-9C61-0C23062274B0}"/>
            </c:ext>
          </c:extLst>
        </c:ser>
        <c:ser>
          <c:idx val="2"/>
          <c:order val="2"/>
          <c:tx>
            <c:strRef>
              <c:f>'DACISSH OUTCOME 1'!$D$1</c:f>
              <c:strCache>
                <c:ptCount val="1"/>
                <c:pt idx="0">
                  <c:v>Lower Confidence Bound(DACISSH OUTCOME 1)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'DACISSH OUTCOME 1'!$A$2:$A$25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'DACISSH OUTCOME 1'!$D$2:$D$25</c:f>
              <c:numCache>
                <c:formatCode>General</c:formatCode>
                <c:ptCount val="24"/>
                <c:pt idx="5" formatCode="0.00%">
                  <c:v>0.30399999999999999</c:v>
                </c:pt>
                <c:pt idx="6" formatCode="0.00%">
                  <c:v>0.25809865124307008</c:v>
                </c:pt>
                <c:pt idx="7" formatCode="0.00%">
                  <c:v>0.26778347346778458</c:v>
                </c:pt>
                <c:pt idx="8" formatCode="0.00%">
                  <c:v>0.27746605929489004</c:v>
                </c:pt>
                <c:pt idx="9" formatCode="0.00%">
                  <c:v>0.28714642651860989</c:v>
                </c:pt>
                <c:pt idx="10" formatCode="0.00%">
                  <c:v>0.29682459276946666</c:v>
                </c:pt>
                <c:pt idx="11" formatCode="0.00%">
                  <c:v>0.30650057551032034</c:v>
                </c:pt>
                <c:pt idx="12" formatCode="0.00%">
                  <c:v>0.31617439203281944</c:v>
                </c:pt>
                <c:pt idx="13" formatCode="0.00%">
                  <c:v>0.325846059454245</c:v>
                </c:pt>
                <c:pt idx="14" formatCode="0.00%">
                  <c:v>0.33551559471472542</c:v>
                </c:pt>
                <c:pt idx="15" formatCode="0.00%">
                  <c:v>0.34518301457480427</c:v>
                </c:pt>
                <c:pt idx="16" formatCode="0.00%">
                  <c:v>0.3548483356133415</c:v>
                </c:pt>
                <c:pt idx="17" formatCode="0.00%">
                  <c:v>0.36451157422572822</c:v>
                </c:pt>
                <c:pt idx="18" formatCode="0.00%">
                  <c:v>0.37417274662240024</c:v>
                </c:pt>
                <c:pt idx="19" formatCode="0.00%">
                  <c:v>0.3838318688276301</c:v>
                </c:pt>
                <c:pt idx="20" formatCode="0.00%">
                  <c:v>0.39348895667858369</c:v>
                </c:pt>
                <c:pt idx="21" formatCode="0.00%">
                  <c:v>0.40314402582462411</c:v>
                </c:pt>
                <c:pt idx="22" formatCode="0.00%">
                  <c:v>0.41279709172684859</c:v>
                </c:pt>
                <c:pt idx="23" formatCode="0.00%">
                  <c:v>0.42244816965784293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B-43A4-9C61-0C23062274B0}"/>
            </c:ext>
          </c:extLst>
        </c:ser>
        <c:ser>
          <c:idx val="3"/>
          <c:order val="3"/>
          <c:tx>
            <c:strRef>
              <c:f>'DACISSH OUTCOME 1'!$E$1</c:f>
              <c:strCache>
                <c:ptCount val="1"/>
                <c:pt idx="0">
                  <c:v>Upper Confidence Bound(DACISSH OUTCOME 1)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'DACISSH OUTCOME 1'!$A$2:$A$25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'DACISSH OUTCOME 1'!$E$2:$E$25</c:f>
              <c:numCache>
                <c:formatCode>General</c:formatCode>
                <c:ptCount val="24"/>
                <c:pt idx="5" formatCode="0.00%">
                  <c:v>0.30399999999999999</c:v>
                </c:pt>
                <c:pt idx="6" formatCode="0.00%">
                  <c:v>0.33025748900236385</c:v>
                </c:pt>
                <c:pt idx="7" formatCode="0.00%">
                  <c:v>0.34052190844177371</c:v>
                </c:pt>
                <c:pt idx="8" formatCode="0.00%">
                  <c:v>0.35078856427879274</c:v>
                </c:pt>
                <c:pt idx="9" formatCode="0.00%">
                  <c:v>0.36105743871919738</c:v>
                </c:pt>
                <c:pt idx="10" formatCode="0.00%">
                  <c:v>0.37132851413246498</c:v>
                </c:pt>
                <c:pt idx="11" formatCode="0.00%">
                  <c:v>0.38160177305573578</c:v>
                </c:pt>
                <c:pt idx="12" formatCode="0.00%">
                  <c:v>0.39187719819736105</c:v>
                </c:pt>
                <c:pt idx="13" formatCode="0.00%">
                  <c:v>0.40215477244005998</c:v>
                </c:pt>
                <c:pt idx="14" formatCode="0.00%">
                  <c:v>0.41243447884370404</c:v>
                </c:pt>
                <c:pt idx="15" formatCode="0.00%">
                  <c:v>0.42271630064774957</c:v>
                </c:pt>
                <c:pt idx="16" formatCode="0.00%">
                  <c:v>0.43300022127333682</c:v>
                </c:pt>
                <c:pt idx="17" formatCode="0.00%">
                  <c:v>0.44328622432507447</c:v>
                </c:pt>
                <c:pt idx="18" formatCode="0.00%">
                  <c:v>0.45357429359252693</c:v>
                </c:pt>
                <c:pt idx="19" formatCode="0.00%">
                  <c:v>0.46386441305142156</c:v>
                </c:pt>
                <c:pt idx="20" formatCode="0.00%">
                  <c:v>0.47415656686459245</c:v>
                </c:pt>
                <c:pt idx="21" formatCode="0.00%">
                  <c:v>0.48445073938267641</c:v>
                </c:pt>
                <c:pt idx="22" formatCode="0.00%">
                  <c:v>0.4947469151445763</c:v>
                </c:pt>
                <c:pt idx="23" formatCode="0.00%">
                  <c:v>0.50504507887770644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B-43A4-9C61-0C230622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363472"/>
        <c:axId val="1001757360"/>
      </c:lineChart>
      <c:catAx>
        <c:axId val="10163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57360"/>
        <c:crosses val="autoZero"/>
        <c:auto val="1"/>
        <c:lblAlgn val="ctr"/>
        <c:lblOffset val="100"/>
        <c:noMultiLvlLbl val="0"/>
      </c:catAx>
      <c:valAx>
        <c:axId val="1001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163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'SL-HMIS'!$B$1</c:f>
              <c:strCache>
                <c:ptCount val="1"/>
                <c:pt idx="0">
                  <c:v>SL-HMIS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'SL-HMIS'!$B$2:$B$24</c:f>
              <c:numCache>
                <c:formatCode>0.0%</c:formatCode>
                <c:ptCount val="23"/>
                <c:pt idx="0">
                  <c:v>0.875</c:v>
                </c:pt>
                <c:pt idx="1">
                  <c:v>0.875</c:v>
                </c:pt>
                <c:pt idx="2">
                  <c:v>0.88460000000000005</c:v>
                </c:pt>
                <c:pt idx="3">
                  <c:v>0.88460000000000005</c:v>
                </c:pt>
                <c:pt idx="4">
                  <c:v>0.89290000000000003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3-482D-896D-2F8E6CDACA9D}"/>
            </c:ext>
          </c:extLst>
        </c:ser>
        <c:ser>
          <c:idx val="1"/>
          <c:order val="1"/>
          <c:tx>
            <c:strRef>
              <c:f>'SL-HMIS'!$C$1</c:f>
              <c:strCache>
                <c:ptCount val="1"/>
                <c:pt idx="0">
                  <c:v>Forecast(SL-HMIS)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'SL-HMIS'!$A$2:$A$24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'SL-HMIS'!$C$2:$C$24</c:f>
              <c:numCache>
                <c:formatCode>0.0%</c:formatCode>
                <c:ptCount val="23"/>
                <c:pt idx="4">
                  <c:v>0.89290000000000003</c:v>
                </c:pt>
                <c:pt idx="5">
                  <c:v>0.89337392676670813</c:v>
                </c:pt>
                <c:pt idx="6">
                  <c:v>0.90259829945762393</c:v>
                </c:pt>
                <c:pt idx="7">
                  <c:v>0.90258016647343031</c:v>
                </c:pt>
                <c:pt idx="8">
                  <c:v>0.91180453916434601</c:v>
                </c:pt>
                <c:pt idx="9">
                  <c:v>0.91178640618015239</c:v>
                </c:pt>
                <c:pt idx="10">
                  <c:v>0.92101077887106819</c:v>
                </c:pt>
                <c:pt idx="11">
                  <c:v>0.92099264588687457</c:v>
                </c:pt>
                <c:pt idx="12">
                  <c:v>0.93021701857779027</c:v>
                </c:pt>
                <c:pt idx="13">
                  <c:v>0.93019888559359676</c:v>
                </c:pt>
                <c:pt idx="14">
                  <c:v>0.93942325828451245</c:v>
                </c:pt>
                <c:pt idx="15">
                  <c:v>0.93940512530031883</c:v>
                </c:pt>
                <c:pt idx="16">
                  <c:v>0.94862949799123464</c:v>
                </c:pt>
                <c:pt idx="17">
                  <c:v>0.94861136500704102</c:v>
                </c:pt>
                <c:pt idx="18">
                  <c:v>0.95783573769795671</c:v>
                </c:pt>
                <c:pt idx="19">
                  <c:v>0.9578176047137632</c:v>
                </c:pt>
                <c:pt idx="20">
                  <c:v>0.9670419774046789</c:v>
                </c:pt>
                <c:pt idx="21">
                  <c:v>0.96702384442048528</c:v>
                </c:pt>
                <c:pt idx="22">
                  <c:v>0.97624821711140097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3-482D-896D-2F8E6CDACA9D}"/>
            </c:ext>
          </c:extLst>
        </c:ser>
        <c:ser>
          <c:idx val="2"/>
          <c:order val="2"/>
          <c:tx>
            <c:strRef>
              <c:f>'SL-HMIS'!$D$1</c:f>
              <c:strCache>
                <c:ptCount val="1"/>
                <c:pt idx="0">
                  <c:v>Lower Confidence Bound(SL-HMIS)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'SL-HMIS'!$A$2:$A$24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'SL-HMIS'!$D$2:$D$24</c:f>
              <c:numCache>
                <c:formatCode>0.0%</c:formatCode>
                <c:ptCount val="23"/>
                <c:pt idx="4">
                  <c:v>0.89290000000000003</c:v>
                </c:pt>
                <c:pt idx="5">
                  <c:v>0.89262439937300142</c:v>
                </c:pt>
                <c:pt idx="6">
                  <c:v>0.90184876869105157</c:v>
                </c:pt>
                <c:pt idx="7">
                  <c:v>0.90182442502340032</c:v>
                </c:pt>
                <c:pt idx="8">
                  <c:v>0.91104878842231773</c:v>
                </c:pt>
                <c:pt idx="9">
                  <c:v>0.91102430376917709</c:v>
                </c:pt>
                <c:pt idx="10">
                  <c:v>0.92024865839989012</c:v>
                </c:pt>
                <c:pt idx="11">
                  <c:v>0.92022403341030357</c:v>
                </c:pt>
                <c:pt idx="12">
                  <c:v>0.92944837649968304</c:v>
                </c:pt>
                <c:pt idx="13">
                  <c:v>0.92942361190583667</c:v>
                </c:pt>
                <c:pt idx="14">
                  <c:v>0.93864794075750679</c:v>
                </c:pt>
                <c:pt idx="15">
                  <c:v>0.938623037371213</c:v>
                </c:pt>
                <c:pt idx="16">
                  <c:v>0.94784734936623738</c:v>
                </c:pt>
                <c:pt idx="17">
                  <c:v>0.94782230807527923</c:v>
                </c:pt>
                <c:pt idx="18">
                  <c:v>0.9570466006727153</c:v>
                </c:pt>
                <c:pt idx="19">
                  <c:v>0.95702142243707089</c:v>
                </c:pt>
                <c:pt idx="20">
                  <c:v>0.9662456931743888</c:v>
                </c:pt>
                <c:pt idx="21">
                  <c:v>0.96622037902235858</c:v>
                </c:pt>
                <c:pt idx="22">
                  <c:v>0.97544462551571864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3-482D-896D-2F8E6CDACA9D}"/>
            </c:ext>
          </c:extLst>
        </c:ser>
        <c:ser>
          <c:idx val="3"/>
          <c:order val="3"/>
          <c:tx>
            <c:strRef>
              <c:f>'SL-HMIS'!$E$1</c:f>
              <c:strCache>
                <c:ptCount val="1"/>
                <c:pt idx="0">
                  <c:v>Upper Confidence Bound(SL-HMIS)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'SL-HMIS'!$A$2:$A$24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'SL-HMIS'!$E$2:$E$24</c:f>
              <c:numCache>
                <c:formatCode>0.0%</c:formatCode>
                <c:ptCount val="23"/>
                <c:pt idx="4">
                  <c:v>0.89290000000000003</c:v>
                </c:pt>
                <c:pt idx="5">
                  <c:v>0.89412345416041483</c:v>
                </c:pt>
                <c:pt idx="6">
                  <c:v>0.90334783022419629</c:v>
                </c:pt>
                <c:pt idx="7">
                  <c:v>0.9033359079234603</c:v>
                </c:pt>
                <c:pt idx="8">
                  <c:v>0.91256028990637428</c:v>
                </c:pt>
                <c:pt idx="9">
                  <c:v>0.91254850859112768</c:v>
                </c:pt>
                <c:pt idx="10">
                  <c:v>0.92177289934224627</c:v>
                </c:pt>
                <c:pt idx="11">
                  <c:v>0.92176125836344558</c:v>
                </c:pt>
                <c:pt idx="12">
                  <c:v>0.9309856606558975</c:v>
                </c:pt>
                <c:pt idx="13">
                  <c:v>0.93097415928135685</c:v>
                </c:pt>
                <c:pt idx="14">
                  <c:v>0.94019857581151811</c:v>
                </c:pt>
                <c:pt idx="15">
                  <c:v>0.94018721322942467</c:v>
                </c:pt>
                <c:pt idx="16">
                  <c:v>0.9494116466162319</c:v>
                </c:pt>
                <c:pt idx="17">
                  <c:v>0.94940042193880281</c:v>
                </c:pt>
                <c:pt idx="18">
                  <c:v>0.95862487472319813</c:v>
                </c:pt>
                <c:pt idx="19">
                  <c:v>0.95861378699045552</c:v>
                </c:pt>
                <c:pt idx="20">
                  <c:v>0.967838261634969</c:v>
                </c:pt>
                <c:pt idx="21">
                  <c:v>0.96782730981861198</c:v>
                </c:pt>
                <c:pt idx="22">
                  <c:v>0.9770518087070833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3-482D-896D-2F8E6CDA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860032"/>
        <c:axId val="1001775664"/>
      </c:lineChart>
      <c:catAx>
        <c:axId val="127986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75664"/>
        <c:crosses val="autoZero"/>
        <c:auto val="1"/>
        <c:lblAlgn val="ctr"/>
        <c:lblOffset val="100"/>
        <c:noMultiLvlLbl val="0"/>
      </c:catAx>
      <c:valAx>
        <c:axId val="10017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98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Smartacare</a:t>
            </a:r>
            <a:r>
              <a:rPr lang="en-ZA" baseline="0"/>
              <a:t>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SMARTACARE!$B$1</c:f>
              <c:strCache>
                <c:ptCount val="1"/>
                <c:pt idx="0">
                  <c:v>Smartacare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SMARTACARE!$B$2:$B$25</c:f>
              <c:numCache>
                <c:formatCode>0.00%</c:formatCode>
                <c:ptCount val="24"/>
                <c:pt idx="0">
                  <c:v>0.377</c:v>
                </c:pt>
                <c:pt idx="1">
                  <c:v>0.38100000000000001</c:v>
                </c:pt>
                <c:pt idx="2">
                  <c:v>0.4138</c:v>
                </c:pt>
                <c:pt idx="3">
                  <c:v>0.43099999999999999</c:v>
                </c:pt>
                <c:pt idx="4">
                  <c:v>0.44829999999999998</c:v>
                </c:pt>
                <c:pt idx="5">
                  <c:v>0.46029999999999999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7-4E27-9ABA-C802BEC8A768}"/>
            </c:ext>
          </c:extLst>
        </c:ser>
        <c:ser>
          <c:idx val="1"/>
          <c:order val="1"/>
          <c:tx>
            <c:strRef>
              <c:f>SMARTACARE!$C$1</c:f>
              <c:strCache>
                <c:ptCount val="1"/>
                <c:pt idx="0">
                  <c:v>Forecast(Smartacare)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SMARTACARE!$A$2:$A$25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SMARTACARE!$C$2:$C$25</c:f>
              <c:numCache>
                <c:formatCode>General</c:formatCode>
                <c:ptCount val="24"/>
                <c:pt idx="5" formatCode="0.00%">
                  <c:v>0.46029999999999999</c:v>
                </c:pt>
                <c:pt idx="6" formatCode="0.00%">
                  <c:v>0.49028814967171874</c:v>
                </c:pt>
                <c:pt idx="7" formatCode="0.00%">
                  <c:v>0.49780770801355756</c:v>
                </c:pt>
                <c:pt idx="8" formatCode="0.00%">
                  <c:v>0.52829223995622776</c:v>
                </c:pt>
                <c:pt idx="9" formatCode="0.00%">
                  <c:v>0.53581179829806658</c:v>
                </c:pt>
                <c:pt idx="10" formatCode="0.00%">
                  <c:v>0.56629633024073678</c:v>
                </c:pt>
                <c:pt idx="11" formatCode="0.00%">
                  <c:v>0.5738158885825756</c:v>
                </c:pt>
                <c:pt idx="12" formatCode="0.00%">
                  <c:v>0.6043004205252458</c:v>
                </c:pt>
                <c:pt idx="13" formatCode="0.00%">
                  <c:v>0.61181997886708461</c:v>
                </c:pt>
                <c:pt idx="14" formatCode="0.00%">
                  <c:v>0.64230451080975481</c:v>
                </c:pt>
                <c:pt idx="15" formatCode="0.00%">
                  <c:v>0.64982406915159363</c:v>
                </c:pt>
                <c:pt idx="16" formatCode="0.00%">
                  <c:v>0.68030860109426383</c:v>
                </c:pt>
                <c:pt idx="17" formatCode="0.00%">
                  <c:v>0.68782815943610265</c:v>
                </c:pt>
                <c:pt idx="18" formatCode="0.00%">
                  <c:v>0.71831269137877285</c:v>
                </c:pt>
                <c:pt idx="19" formatCode="0.00%">
                  <c:v>0.72583224972061167</c:v>
                </c:pt>
                <c:pt idx="20" formatCode="0.00%">
                  <c:v>0.75631678166328198</c:v>
                </c:pt>
                <c:pt idx="21" formatCode="0.00%">
                  <c:v>0.76383634000512068</c:v>
                </c:pt>
                <c:pt idx="22" formatCode="0.00%">
                  <c:v>0.79432087194779089</c:v>
                </c:pt>
                <c:pt idx="23" formatCode="0.00%">
                  <c:v>0.8018404302896297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7-4E27-9ABA-C802BEC8A768}"/>
            </c:ext>
          </c:extLst>
        </c:ser>
        <c:ser>
          <c:idx val="2"/>
          <c:order val="2"/>
          <c:tx>
            <c:strRef>
              <c:f>SMARTACARE!$D$1</c:f>
              <c:strCache>
                <c:ptCount val="1"/>
                <c:pt idx="0">
                  <c:v>Lower Confidence Bound(Smartacare)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SMARTACARE!$A$2:$A$25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SMARTACARE!$D$2:$D$25</c:f>
              <c:numCache>
                <c:formatCode>General</c:formatCode>
                <c:ptCount val="24"/>
                <c:pt idx="5" formatCode="0.00%">
                  <c:v>0.46029999999999999</c:v>
                </c:pt>
                <c:pt idx="6" formatCode="0.00%">
                  <c:v>0.48089534575111481</c:v>
                </c:pt>
                <c:pt idx="7" formatCode="0.00%">
                  <c:v>0.48841486182543109</c:v>
                </c:pt>
                <c:pt idx="8" formatCode="0.00%">
                  <c:v>0.51882156374825106</c:v>
                </c:pt>
                <c:pt idx="9" formatCode="0.00%">
                  <c:v>0.52634100564615649</c:v>
                </c:pt>
                <c:pt idx="10" formatCode="0.00%">
                  <c:v>0.55674594079024509</c:v>
                </c:pt>
                <c:pt idx="11" formatCode="0.00%">
                  <c:v>0.56426527280820948</c:v>
                </c:pt>
                <c:pt idx="12" formatCode="0.00%">
                  <c:v>0.59466844930714402</c:v>
                </c:pt>
                <c:pt idx="13" formatCode="0.00%">
                  <c:v>0.6021876366933272</c:v>
                </c:pt>
                <c:pt idx="14" formatCode="0.00%">
                  <c:v>0.63258906372259427</c:v>
                </c:pt>
                <c:pt idx="15" formatCode="0.00%">
                  <c:v>0.64010807268699765</c:v>
                </c:pt>
                <c:pt idx="16" formatCode="0.00%">
                  <c:v>0.67050776041993698</c:v>
                </c:pt>
                <c:pt idx="17" formatCode="0.00%">
                  <c:v>0.67802655814300217</c:v>
                </c:pt>
                <c:pt idx="18" formatCode="0.00%">
                  <c:v>0.7084245177049866</c:v>
                </c:pt>
                <c:pt idx="19" formatCode="0.00%">
                  <c:v>0.71594307234455079</c:v>
                </c:pt>
                <c:pt idx="20" formatCode="0.00%">
                  <c:v>0.74633931576567458</c:v>
                </c:pt>
                <c:pt idx="21" formatCode="0.00%">
                  <c:v>0.75385759646221184</c:v>
                </c:pt>
                <c:pt idx="22" formatCode="0.00%">
                  <c:v>0.78425213662876148</c:v>
                </c:pt>
                <c:pt idx="23" formatCode="0.00%">
                  <c:v>0.79177011350886206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7-4E27-9ABA-C802BEC8A768}"/>
            </c:ext>
          </c:extLst>
        </c:ser>
        <c:ser>
          <c:idx val="3"/>
          <c:order val="3"/>
          <c:tx>
            <c:strRef>
              <c:f>SMARTACARE!$E$1</c:f>
              <c:strCache>
                <c:ptCount val="1"/>
                <c:pt idx="0">
                  <c:v>Upper Confidence Bound(Smartacare)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SMARTACARE!$A$2:$A$25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SMARTACARE!$E$2:$E$25</c:f>
              <c:numCache>
                <c:formatCode>General</c:formatCode>
                <c:ptCount val="24"/>
                <c:pt idx="5" formatCode="0.00%">
                  <c:v>0.46029999999999999</c:v>
                </c:pt>
                <c:pt idx="6" formatCode="0.00%">
                  <c:v>0.49968095359232267</c:v>
                </c:pt>
                <c:pt idx="7" formatCode="0.00%">
                  <c:v>0.50720055420168397</c:v>
                </c:pt>
                <c:pt idx="8" formatCode="0.00%">
                  <c:v>0.53776291616420446</c:v>
                </c:pt>
                <c:pt idx="9" formatCode="0.00%">
                  <c:v>0.54528259094997666</c:v>
                </c:pt>
                <c:pt idx="10" formatCode="0.00%">
                  <c:v>0.57584671969122847</c:v>
                </c:pt>
                <c:pt idx="11" formatCode="0.00%">
                  <c:v>0.58336650435694171</c:v>
                </c:pt>
                <c:pt idx="12" formatCode="0.00%">
                  <c:v>0.61393239174334757</c:v>
                </c:pt>
                <c:pt idx="13" formatCode="0.00%">
                  <c:v>0.62145232104084203</c:v>
                </c:pt>
                <c:pt idx="14" formatCode="0.00%">
                  <c:v>0.65201995789691536</c:v>
                </c:pt>
                <c:pt idx="15" formatCode="0.00%">
                  <c:v>0.65954006561618961</c:v>
                </c:pt>
                <c:pt idx="16" formatCode="0.00%">
                  <c:v>0.69010944176859068</c:v>
                </c:pt>
                <c:pt idx="17" formatCode="0.00%">
                  <c:v>0.69762976072920313</c:v>
                </c:pt>
                <c:pt idx="18" formatCode="0.00%">
                  <c:v>0.7282008650525591</c:v>
                </c:pt>
                <c:pt idx="19" formatCode="0.00%">
                  <c:v>0.73572142709667254</c:v>
                </c:pt>
                <c:pt idx="20" formatCode="0.00%">
                  <c:v>0.76629424756088937</c:v>
                </c:pt>
                <c:pt idx="21" formatCode="0.00%">
                  <c:v>0.77381508354802953</c:v>
                </c:pt>
                <c:pt idx="22" formatCode="0.00%">
                  <c:v>0.80438960726682029</c:v>
                </c:pt>
                <c:pt idx="23" formatCode="0.00%">
                  <c:v>0.81191074707039734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7-4E27-9ABA-C802BEC8A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293200"/>
        <c:axId val="1001739056"/>
      </c:lineChart>
      <c:catAx>
        <c:axId val="12782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39056"/>
        <c:crosses val="autoZero"/>
        <c:auto val="1"/>
        <c:lblAlgn val="ctr"/>
        <c:lblOffset val="100"/>
        <c:noMultiLvlLbl val="0"/>
      </c:catAx>
      <c:valAx>
        <c:axId val="10017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82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Virtual</a:t>
            </a:r>
            <a:r>
              <a:rPr lang="en-ZA" baseline="0"/>
              <a:t> reality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'VIRTUAL REALITY'!$B$1</c:f>
              <c:strCache>
                <c:ptCount val="1"/>
                <c:pt idx="0">
                  <c:v>Virtual Reality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'VIRTUAL REALITY'!$B$2:$B$25</c:f>
              <c:numCache>
                <c:formatCode>0.00%</c:formatCode>
                <c:ptCount val="24"/>
                <c:pt idx="0">
                  <c:v>0.4909</c:v>
                </c:pt>
                <c:pt idx="1">
                  <c:v>0.50939999999999996</c:v>
                </c:pt>
                <c:pt idx="2">
                  <c:v>0.46550000000000002</c:v>
                </c:pt>
                <c:pt idx="3">
                  <c:v>0.46550000000000002</c:v>
                </c:pt>
                <c:pt idx="4">
                  <c:v>0.48280000000000001</c:v>
                </c:pt>
                <c:pt idx="5">
                  <c:v>0.48280000000000001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4-4A62-A34B-7753F88A91ED}"/>
            </c:ext>
          </c:extLst>
        </c:ser>
        <c:ser>
          <c:idx val="1"/>
          <c:order val="1"/>
          <c:tx>
            <c:strRef>
              <c:f>'VIRTUAL REALITY'!$C$1</c:f>
              <c:strCache>
                <c:ptCount val="1"/>
                <c:pt idx="0">
                  <c:v>Forecast(Virtual Reality)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'VIRTUAL REALITY'!$A$2:$A$25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'VIRTUAL REALITY'!$C$2:$C$25</c:f>
              <c:numCache>
                <c:formatCode>General</c:formatCode>
                <c:ptCount val="24"/>
                <c:pt idx="5" formatCode="0.00%">
                  <c:v>0.48280000000000001</c:v>
                </c:pt>
                <c:pt idx="6" formatCode="0.00%">
                  <c:v>0.46996943950879733</c:v>
                </c:pt>
                <c:pt idx="7" formatCode="0.00%">
                  <c:v>0.46648149384803445</c:v>
                </c:pt>
                <c:pt idx="8" formatCode="0.00%">
                  <c:v>0.46299354818727162</c:v>
                </c:pt>
                <c:pt idx="9" formatCode="0.00%">
                  <c:v>0.45950560252650874</c:v>
                </c:pt>
                <c:pt idx="10" formatCode="0.00%">
                  <c:v>0.45601765686574586</c:v>
                </c:pt>
                <c:pt idx="11" formatCode="0.00%">
                  <c:v>0.45252971120498298</c:v>
                </c:pt>
                <c:pt idx="12" formatCode="0.00%">
                  <c:v>0.44904176554422015</c:v>
                </c:pt>
                <c:pt idx="13" formatCode="0.00%">
                  <c:v>0.44555381988345727</c:v>
                </c:pt>
                <c:pt idx="14" formatCode="0.00%">
                  <c:v>0.44206587422269439</c:v>
                </c:pt>
                <c:pt idx="15" formatCode="0.00%">
                  <c:v>0.43857792856193151</c:v>
                </c:pt>
                <c:pt idx="16" formatCode="0.00%">
                  <c:v>0.43508998290116863</c:v>
                </c:pt>
                <c:pt idx="17" formatCode="0.00%">
                  <c:v>0.4316020372404058</c:v>
                </c:pt>
                <c:pt idx="18" formatCode="0.00%">
                  <c:v>0.42811409157964292</c:v>
                </c:pt>
                <c:pt idx="19" formatCode="0.00%">
                  <c:v>0.42462614591888004</c:v>
                </c:pt>
                <c:pt idx="20" formatCode="0.00%">
                  <c:v>0.42113820025811716</c:v>
                </c:pt>
                <c:pt idx="21" formatCode="0.00%">
                  <c:v>0.41765025459735433</c:v>
                </c:pt>
                <c:pt idx="22" formatCode="0.00%">
                  <c:v>0.41416230893659145</c:v>
                </c:pt>
                <c:pt idx="23" formatCode="0.00%">
                  <c:v>0.41067436327582857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4-4A62-A34B-7753F88A91ED}"/>
            </c:ext>
          </c:extLst>
        </c:ser>
        <c:ser>
          <c:idx val="2"/>
          <c:order val="2"/>
          <c:tx>
            <c:strRef>
              <c:f>'VIRTUAL REALITY'!$D$1</c:f>
              <c:strCache>
                <c:ptCount val="1"/>
                <c:pt idx="0">
                  <c:v>Lower Confidence Bound(Virtual Reality)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'VIRTUAL REALITY'!$A$2:$A$25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'VIRTUAL REALITY'!$D$2:$D$25</c:f>
              <c:numCache>
                <c:formatCode>General</c:formatCode>
                <c:ptCount val="24"/>
                <c:pt idx="5" formatCode="0.00%">
                  <c:v>0.48280000000000001</c:v>
                </c:pt>
                <c:pt idx="6" formatCode="0.00%">
                  <c:v>0.44258693340772998</c:v>
                </c:pt>
                <c:pt idx="7" formatCode="0.00%">
                  <c:v>0.43909886452596686</c:v>
                </c:pt>
                <c:pt idx="8" formatCode="0.00%">
                  <c:v>0.43561069980701722</c:v>
                </c:pt>
                <c:pt idx="9" formatCode="0.00%">
                  <c:v>0.4321224118713457</c:v>
                </c:pt>
                <c:pt idx="10" formatCode="0.00%">
                  <c:v>0.42863397334223019</c:v>
                </c:pt>
                <c:pt idx="11" formatCode="0.00%">
                  <c:v>0.42514535684713034</c:v>
                </c:pt>
                <c:pt idx="12" formatCode="0.00%">
                  <c:v>0.42165653501932909</c:v>
                </c:pt>
                <c:pt idx="13" formatCode="0.00%">
                  <c:v>0.41816748049984676</c:v>
                </c:pt>
                <c:pt idx="14" formatCode="0.00%">
                  <c:v>0.4146781659396282</c:v>
                </c:pt>
                <c:pt idx="15" formatCode="0.00%">
                  <c:v>0.41118856400200021</c:v>
                </c:pt>
                <c:pt idx="16" formatCode="0.00%">
                  <c:v>0.40769864736540051</c:v>
                </c:pt>
                <c:pt idx="17" formatCode="0.00%">
                  <c:v>0.4042083887263751</c:v>
                </c:pt>
                <c:pt idx="18" formatCode="0.00%">
                  <c:v>0.40071776080284416</c:v>
                </c:pt>
                <c:pt idx="19" formatCode="0.00%">
                  <c:v>0.39722673633763445</c:v>
                </c:pt>
                <c:pt idx="20" formatCode="0.00%">
                  <c:v>0.3937352881022752</c:v>
                </c:pt>
                <c:pt idx="21" formatCode="0.00%">
                  <c:v>0.39024338890105736</c:v>
                </c:pt>
                <c:pt idx="22" formatCode="0.00%">
                  <c:v>0.38675101157535113</c:v>
                </c:pt>
                <c:pt idx="23" formatCode="0.00%">
                  <c:v>0.38325812900818135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4-4A62-A34B-7753F88A91ED}"/>
            </c:ext>
          </c:extLst>
        </c:ser>
        <c:ser>
          <c:idx val="3"/>
          <c:order val="3"/>
          <c:tx>
            <c:strRef>
              <c:f>'VIRTUAL REALITY'!$E$1</c:f>
              <c:strCache>
                <c:ptCount val="1"/>
                <c:pt idx="0">
                  <c:v>Upper Confidence Bound(Virtual Reality)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'VIRTUAL REALITY'!$A$2:$A$25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'VIRTUAL REALITY'!$E$2:$E$25</c:f>
              <c:numCache>
                <c:formatCode>General</c:formatCode>
                <c:ptCount val="24"/>
                <c:pt idx="5" formatCode="0.00%">
                  <c:v>0.48280000000000001</c:v>
                </c:pt>
                <c:pt idx="6" formatCode="0.00%">
                  <c:v>0.49735194560986468</c:v>
                </c:pt>
                <c:pt idx="7" formatCode="0.00%">
                  <c:v>0.49386412317010203</c:v>
                </c:pt>
                <c:pt idx="8" formatCode="0.00%">
                  <c:v>0.49037639656752602</c:v>
                </c:pt>
                <c:pt idx="9" formatCode="0.00%">
                  <c:v>0.48688879318167178</c:v>
                </c:pt>
                <c:pt idx="10" formatCode="0.00%">
                  <c:v>0.48340134038926152</c:v>
                </c:pt>
                <c:pt idx="11" formatCode="0.00%">
                  <c:v>0.47991406556283561</c:v>
                </c:pt>
                <c:pt idx="12" formatCode="0.00%">
                  <c:v>0.47642699606911121</c:v>
                </c:pt>
                <c:pt idx="13" formatCode="0.00%">
                  <c:v>0.47294015926706778</c:v>
                </c:pt>
                <c:pt idx="14" formatCode="0.00%">
                  <c:v>0.46945358250576058</c:v>
                </c:pt>
                <c:pt idx="15" formatCode="0.00%">
                  <c:v>0.4659672931218628</c:v>
                </c:pt>
                <c:pt idx="16" formatCode="0.00%">
                  <c:v>0.46248131843693674</c:v>
                </c:pt>
                <c:pt idx="17" formatCode="0.00%">
                  <c:v>0.4589956857544365</c:v>
                </c:pt>
                <c:pt idx="18" formatCode="0.00%">
                  <c:v>0.45551042235644168</c:v>
                </c:pt>
                <c:pt idx="19" formatCode="0.00%">
                  <c:v>0.45202555550012563</c:v>
                </c:pt>
                <c:pt idx="20" formatCode="0.00%">
                  <c:v>0.44854111241395911</c:v>
                </c:pt>
                <c:pt idx="21" formatCode="0.00%">
                  <c:v>0.4450571202936513</c:v>
                </c:pt>
                <c:pt idx="22" formatCode="0.00%">
                  <c:v>0.44157360629783177</c:v>
                </c:pt>
                <c:pt idx="23" formatCode="0.00%">
                  <c:v>0.43809059754347579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04-4A62-A34B-7753F88A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312400"/>
        <c:axId val="1001789808"/>
      </c:lineChart>
      <c:catAx>
        <c:axId val="127831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89808"/>
        <c:crosses val="autoZero"/>
        <c:auto val="1"/>
        <c:lblAlgn val="ctr"/>
        <c:lblOffset val="100"/>
        <c:noMultiLvlLbl val="0"/>
      </c:catAx>
      <c:valAx>
        <c:axId val="10017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83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WHO</a:t>
            </a:r>
            <a:r>
              <a:rPr lang="en-ZA" baseline="0"/>
              <a:t> -MPD-4-QED </a:t>
            </a:r>
            <a:r>
              <a:rPr lang="en-ZA" sz="1400" b="0" i="0" u="none" strike="noStrike" baseline="0">
                <a:effectLst/>
              </a:rPr>
              <a:t>task completion rate forecast for quarter 1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'WHO-MPQ'!$B$1</c:f>
              <c:strCache>
                <c:ptCount val="1"/>
                <c:pt idx="0">
                  <c:v>WHO-MPD-4-QED task 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'WHO-MPQ'!$B$2:$B$25</c:f>
              <c:numCache>
                <c:formatCode>0.00%</c:formatCode>
                <c:ptCount val="24"/>
                <c:pt idx="0">
                  <c:v>0.71879999999999999</c:v>
                </c:pt>
                <c:pt idx="1">
                  <c:v>0.72919999999999996</c:v>
                </c:pt>
                <c:pt idx="2">
                  <c:v>0.73960000000000004</c:v>
                </c:pt>
                <c:pt idx="3">
                  <c:v>0.75</c:v>
                </c:pt>
                <c:pt idx="4">
                  <c:v>0.79379999999999995</c:v>
                </c:pt>
                <c:pt idx="5">
                  <c:v>0.82289999999999996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F-4F72-A00A-F1FF2D8B0A7D}"/>
            </c:ext>
          </c:extLst>
        </c:ser>
        <c:ser>
          <c:idx val="1"/>
          <c:order val="1"/>
          <c:tx>
            <c:strRef>
              <c:f>'WHO-MPQ'!$C$1</c:f>
              <c:strCache>
                <c:ptCount val="1"/>
                <c:pt idx="0">
                  <c:v>Forecast(WHO-MPD-4-QED)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'WHO-MPQ'!$A$2:$A$25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'WHO-MPQ'!$C$2:$C$25</c:f>
              <c:numCache>
                <c:formatCode>General</c:formatCode>
                <c:ptCount val="24"/>
                <c:pt idx="5" formatCode="0.00%">
                  <c:v>0.82289999999999996</c:v>
                </c:pt>
                <c:pt idx="6" formatCode="0.00%">
                  <c:v>0.84390834887220978</c:v>
                </c:pt>
                <c:pt idx="7" formatCode="0.00%">
                  <c:v>0.86584059031506133</c:v>
                </c:pt>
                <c:pt idx="8" formatCode="0.00%">
                  <c:v>0.88777283175791299</c:v>
                </c:pt>
                <c:pt idx="9" formatCode="0.00%">
                  <c:v>0.90970507320076455</c:v>
                </c:pt>
                <c:pt idx="10" formatCode="0.00%">
                  <c:v>0.93163731464361621</c:v>
                </c:pt>
                <c:pt idx="11" formatCode="0.00%">
                  <c:v>0.95356955608646776</c:v>
                </c:pt>
                <c:pt idx="12" formatCode="0.00%">
                  <c:v>0.97550179752931943</c:v>
                </c:pt>
                <c:pt idx="13" formatCode="0.00%">
                  <c:v>0.99743403897217098</c:v>
                </c:pt>
                <c:pt idx="14" formatCode="0.00%">
                  <c:v>1.0193662804150225</c:v>
                </c:pt>
                <c:pt idx="15" formatCode="0.00%">
                  <c:v>1.0412985218578743</c:v>
                </c:pt>
                <c:pt idx="16" formatCode="0.00%">
                  <c:v>1.0632307633007259</c:v>
                </c:pt>
                <c:pt idx="17" formatCode="0.00%">
                  <c:v>1.0851630047435774</c:v>
                </c:pt>
                <c:pt idx="18" formatCode="0.00%">
                  <c:v>1.1070952461864292</c:v>
                </c:pt>
                <c:pt idx="19" formatCode="0.00%">
                  <c:v>1.1290274876292807</c:v>
                </c:pt>
                <c:pt idx="20" formatCode="0.00%">
                  <c:v>1.1509597290721323</c:v>
                </c:pt>
                <c:pt idx="21" formatCode="0.00%">
                  <c:v>1.1728919705149838</c:v>
                </c:pt>
                <c:pt idx="22" formatCode="0.00%">
                  <c:v>1.1948242119578354</c:v>
                </c:pt>
                <c:pt idx="23" formatCode="0.00%">
                  <c:v>1.2167564534006872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F-4F72-A00A-F1FF2D8B0A7D}"/>
            </c:ext>
          </c:extLst>
        </c:ser>
        <c:ser>
          <c:idx val="2"/>
          <c:order val="2"/>
          <c:tx>
            <c:strRef>
              <c:f>'WHO-MPQ'!$D$1</c:f>
              <c:strCache>
                <c:ptCount val="1"/>
                <c:pt idx="0">
                  <c:v>Lower Confidence Bound(WHO-MPD-4-QED)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'WHO-MPQ'!$A$2:$A$25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'WHO-MPQ'!$D$2:$D$25</c:f>
              <c:numCache>
                <c:formatCode>General</c:formatCode>
                <c:ptCount val="24"/>
                <c:pt idx="5" formatCode="0.00%">
                  <c:v>0.82289999999999996</c:v>
                </c:pt>
                <c:pt idx="6" formatCode="0.00%">
                  <c:v>0.81901459870700311</c:v>
                </c:pt>
                <c:pt idx="7" formatCode="0.00%">
                  <c:v>0.83233281658082614</c:v>
                </c:pt>
                <c:pt idx="8" formatCode="0.00%">
                  <c:v>0.84743723555687511</c:v>
                </c:pt>
                <c:pt idx="9" formatCode="0.00%">
                  <c:v>0.8635285824561143</c:v>
                </c:pt>
                <c:pt idx="10" formatCode="0.00%">
                  <c:v>0.88026907474954297</c:v>
                </c:pt>
                <c:pt idx="11" formatCode="0.00%">
                  <c:v>0.89747815855294544</c:v>
                </c:pt>
                <c:pt idx="12" formatCode="0.00%">
                  <c:v>0.91504589658297586</c:v>
                </c:pt>
                <c:pt idx="13" formatCode="0.00%">
                  <c:v>0.93289947028899112</c:v>
                </c:pt>
                <c:pt idx="14" formatCode="0.00%">
                  <c:v>0.95098770259761622</c:v>
                </c:pt>
                <c:pt idx="15" formatCode="0.00%">
                  <c:v>0.96927300383646198</c:v>
                </c:pt>
                <c:pt idx="16" formatCode="0.00%">
                  <c:v>0.98772680432977689</c:v>
                </c:pt>
                <c:pt idx="17" formatCode="0.00%">
                  <c:v>1.0063267892976886</c:v>
                </c:pt>
                <c:pt idx="18" formatCode="0.00%">
                  <c:v>1.0250551363481197</c:v>
                </c:pt>
                <c:pt idx="19" formatCode="0.00%">
                  <c:v>1.0438973441486181</c:v>
                </c:pt>
                <c:pt idx="20" formatCode="0.00%">
                  <c:v>1.0628414266287853</c:v>
                </c:pt>
                <c:pt idx="21" formatCode="0.00%">
                  <c:v>1.0818773422893169</c:v>
                </c:pt>
                <c:pt idx="22" formatCode="0.00%">
                  <c:v>1.1009965798598578</c:v>
                </c:pt>
                <c:pt idx="23" formatCode="0.00%">
                  <c:v>1.1201918509468587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F-4F72-A00A-F1FF2D8B0A7D}"/>
            </c:ext>
          </c:extLst>
        </c:ser>
        <c:ser>
          <c:idx val="3"/>
          <c:order val="3"/>
          <c:tx>
            <c:strRef>
              <c:f>'WHO-MPQ'!$E$1</c:f>
              <c:strCache>
                <c:ptCount val="1"/>
                <c:pt idx="0">
                  <c:v>Upper Confidence Bound(WHO-MPD-4-QED)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'WHO-MPQ'!$A$2:$A$25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'WHO-MPQ'!$E$2:$E$25</c:f>
              <c:numCache>
                <c:formatCode>General</c:formatCode>
                <c:ptCount val="24"/>
                <c:pt idx="5" formatCode="0.00%">
                  <c:v>0.82289999999999996</c:v>
                </c:pt>
                <c:pt idx="6" formatCode="0.00%">
                  <c:v>0.86880209903741645</c:v>
                </c:pt>
                <c:pt idx="7" formatCode="0.00%">
                  <c:v>0.89934836404929652</c:v>
                </c:pt>
                <c:pt idx="8" formatCode="0.00%">
                  <c:v>0.92810842795895088</c:v>
                </c:pt>
                <c:pt idx="9" formatCode="0.00%">
                  <c:v>0.95588156394541479</c:v>
                </c:pt>
                <c:pt idx="10" formatCode="0.00%">
                  <c:v>0.98300555453768945</c:v>
                </c:pt>
                <c:pt idx="11" formatCode="0.00%">
                  <c:v>1.0096609536199901</c:v>
                </c:pt>
                <c:pt idx="12" formatCode="0.00%">
                  <c:v>1.0359576984756631</c:v>
                </c:pt>
                <c:pt idx="13" formatCode="0.00%">
                  <c:v>1.0619686076553507</c:v>
                </c:pt>
                <c:pt idx="14" formatCode="0.00%">
                  <c:v>1.0877448582324287</c:v>
                </c:pt>
                <c:pt idx="15" formatCode="0.00%">
                  <c:v>1.1133240398792865</c:v>
                </c:pt>
                <c:pt idx="16" formatCode="0.00%">
                  <c:v>1.1387347222716748</c:v>
                </c:pt>
                <c:pt idx="17" formatCode="0.00%">
                  <c:v>1.1639992201894662</c:v>
                </c:pt>
                <c:pt idx="18" formatCode="0.00%">
                  <c:v>1.1891353560247386</c:v>
                </c:pt>
                <c:pt idx="19" formatCode="0.00%">
                  <c:v>1.2141576311099433</c:v>
                </c:pt>
                <c:pt idx="20" formatCode="0.00%">
                  <c:v>1.2390780315154792</c:v>
                </c:pt>
                <c:pt idx="21" formatCode="0.00%">
                  <c:v>1.2639065987406508</c:v>
                </c:pt>
                <c:pt idx="22" formatCode="0.00%">
                  <c:v>1.288651844055813</c:v>
                </c:pt>
                <c:pt idx="23" formatCode="0.00%">
                  <c:v>1.3133210558545156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CF-4F72-A00A-F1FF2D8B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888960"/>
        <c:axId val="1001793136"/>
      </c:lineChart>
      <c:catAx>
        <c:axId val="12218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93136"/>
        <c:crosses val="autoZero"/>
        <c:auto val="1"/>
        <c:lblAlgn val="ctr"/>
        <c:lblOffset val="100"/>
        <c:noMultiLvlLbl val="0"/>
      </c:catAx>
      <c:valAx>
        <c:axId val="1001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18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DACISSH</a:t>
            </a:r>
            <a:r>
              <a:rPr lang="en-ZA" baseline="0"/>
              <a:t> OUTCOME 2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r>
              <a:rPr lang="en-ZA" baseline="0"/>
              <a:t> 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'DACISSH OUTCOME 2'!$B$1</c:f>
              <c:strCache>
                <c:ptCount val="1"/>
                <c:pt idx="0">
                  <c:v>DACISSH OUTCOME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'DACISSH OUTCOME 2'!$B$2:$B$25</c:f>
              <c:numCache>
                <c:formatCode>0.00%</c:formatCode>
                <c:ptCount val="24"/>
                <c:pt idx="0">
                  <c:v>0.52049999999999996</c:v>
                </c:pt>
                <c:pt idx="1">
                  <c:v>0.52049999999999996</c:v>
                </c:pt>
                <c:pt idx="2">
                  <c:v>0.53420000000000001</c:v>
                </c:pt>
                <c:pt idx="3">
                  <c:v>0.53420000000000001</c:v>
                </c:pt>
                <c:pt idx="4">
                  <c:v>0.52449999999999997</c:v>
                </c:pt>
                <c:pt idx="5">
                  <c:v>0.5282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C-47D4-969C-49FE389F5705}"/>
            </c:ext>
          </c:extLst>
        </c:ser>
        <c:ser>
          <c:idx val="1"/>
          <c:order val="1"/>
          <c:tx>
            <c:strRef>
              <c:f>'DACISSH OUTCOME 2'!$C$1</c:f>
              <c:strCache>
                <c:ptCount val="1"/>
                <c:pt idx="0">
                  <c:v>Forecast(DACISSH OUTCOME 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'DACISSH OUTCOME 2'!$A$2:$A$25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'DACISSH OUTCOME 2'!$C$2:$C$25</c:f>
              <c:numCache>
                <c:formatCode>General</c:formatCode>
                <c:ptCount val="24"/>
                <c:pt idx="5" formatCode="0.00%">
                  <c:v>0.5282</c:v>
                </c:pt>
                <c:pt idx="6" formatCode="0.00%">
                  <c:v>0.52940943676065455</c:v>
                </c:pt>
                <c:pt idx="7" formatCode="0.00%">
                  <c:v>0.53055691765614643</c:v>
                </c:pt>
                <c:pt idx="8" formatCode="0.00%">
                  <c:v>0.5317043985516382</c:v>
                </c:pt>
                <c:pt idx="9" formatCode="0.00%">
                  <c:v>0.53285187944712997</c:v>
                </c:pt>
                <c:pt idx="10" formatCode="0.00%">
                  <c:v>0.53399936034262174</c:v>
                </c:pt>
                <c:pt idx="11" formatCode="0.00%">
                  <c:v>0.53514684123811362</c:v>
                </c:pt>
                <c:pt idx="12" formatCode="0.00%">
                  <c:v>0.53629432213360539</c:v>
                </c:pt>
                <c:pt idx="13" formatCode="0.00%">
                  <c:v>0.53744180302909716</c:v>
                </c:pt>
                <c:pt idx="14" formatCode="0.00%">
                  <c:v>0.53858928392458894</c:v>
                </c:pt>
                <c:pt idx="15" formatCode="0.00%">
                  <c:v>0.53973676482008082</c:v>
                </c:pt>
                <c:pt idx="16" formatCode="0.00%">
                  <c:v>0.54088424571557259</c:v>
                </c:pt>
                <c:pt idx="17" formatCode="0.00%">
                  <c:v>0.54203172661106436</c:v>
                </c:pt>
                <c:pt idx="18" formatCode="0.00%">
                  <c:v>0.54317920750655613</c:v>
                </c:pt>
                <c:pt idx="19" formatCode="0.00%">
                  <c:v>0.54432668840204801</c:v>
                </c:pt>
                <c:pt idx="20" formatCode="0.00%">
                  <c:v>0.54547416929753978</c:v>
                </c:pt>
                <c:pt idx="21" formatCode="0.00%">
                  <c:v>0.54662165019303155</c:v>
                </c:pt>
                <c:pt idx="22" formatCode="0.00%">
                  <c:v>0.54776913108852332</c:v>
                </c:pt>
                <c:pt idx="23" formatCode="0.00%">
                  <c:v>0.5489166119840152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C-47D4-969C-49FE389F5705}"/>
            </c:ext>
          </c:extLst>
        </c:ser>
        <c:ser>
          <c:idx val="2"/>
          <c:order val="2"/>
          <c:tx>
            <c:strRef>
              <c:f>'DACISSH OUTCOME 2'!$D$1</c:f>
              <c:strCache>
                <c:ptCount val="1"/>
                <c:pt idx="0">
                  <c:v>Lower Confidence Bound(DACISSH OUTCOME 2)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'DACISSH OUTCOME 2'!$A$2:$A$25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'DACISSH OUTCOME 2'!$D$2:$D$25</c:f>
              <c:numCache>
                <c:formatCode>General</c:formatCode>
                <c:ptCount val="24"/>
                <c:pt idx="5" formatCode="0.00%">
                  <c:v>0.5282</c:v>
                </c:pt>
                <c:pt idx="6" formatCode="0.00%">
                  <c:v>0.51740519967725651</c:v>
                </c:pt>
                <c:pt idx="7" formatCode="0.00%">
                  <c:v>0.51845625964089681</c:v>
                </c:pt>
                <c:pt idx="8" formatCode="0.00%">
                  <c:v>0.51950657551696722</c:v>
                </c:pt>
                <c:pt idx="9" formatCode="0.00%">
                  <c:v>0.52055615322590909</c:v>
                </c:pt>
                <c:pt idx="10" formatCode="0.00%">
                  <c:v>0.52160499863369736</c:v>
                </c:pt>
                <c:pt idx="11" formatCode="0.00%">
                  <c:v>0.52265311755052335</c:v>
                </c:pt>
                <c:pt idx="12" formatCode="0.00%">
                  <c:v>0.5237005157296124</c:v>
                </c:pt>
                <c:pt idx="13" formatCode="0.00%">
                  <c:v>0.52474719886617582</c:v>
                </c:pt>
                <c:pt idx="14" formatCode="0.00%">
                  <c:v>0.52579317259648273</c:v>
                </c:pt>
                <c:pt idx="15" formatCode="0.00%">
                  <c:v>0.52683844249705136</c:v>
                </c:pt>
                <c:pt idx="16" formatCode="0.00%">
                  <c:v>0.52788301408395077</c:v>
                </c:pt>
                <c:pt idx="17" formatCode="0.00%">
                  <c:v>0.52892689281220673</c:v>
                </c:pt>
                <c:pt idx="18" formatCode="0.00%">
                  <c:v>0.52997008407530743</c:v>
                </c:pt>
                <c:pt idx="19" formatCode="0.00%">
                  <c:v>0.5310125932048011</c:v>
                </c:pt>
                <c:pt idx="20" formatCode="0.00%">
                  <c:v>0.53205442546998261</c:v>
                </c:pt>
                <c:pt idx="21" formatCode="0.00%">
                  <c:v>0.5330955860776615</c:v>
                </c:pt>
                <c:pt idx="22" formatCode="0.00%">
                  <c:v>0.5341360801720082</c:v>
                </c:pt>
                <c:pt idx="23" formatCode="0.00%">
                  <c:v>0.53517591283447208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C-47D4-969C-49FE389F5705}"/>
            </c:ext>
          </c:extLst>
        </c:ser>
        <c:ser>
          <c:idx val="3"/>
          <c:order val="3"/>
          <c:tx>
            <c:strRef>
              <c:f>'DACISSH OUTCOME 2'!$E$1</c:f>
              <c:strCache>
                <c:ptCount val="1"/>
                <c:pt idx="0">
                  <c:v>Upper Confidence Bound(DACISSH OUTCOME 2)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'DACISSH OUTCOME 2'!$A$2:$A$25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'DACISSH OUTCOME 2'!$E$2:$E$25</c:f>
              <c:numCache>
                <c:formatCode>General</c:formatCode>
                <c:ptCount val="24"/>
                <c:pt idx="5" formatCode="0.00%">
                  <c:v>0.5282</c:v>
                </c:pt>
                <c:pt idx="6" formatCode="0.00%">
                  <c:v>0.54141367384405259</c:v>
                </c:pt>
                <c:pt idx="7" formatCode="0.00%">
                  <c:v>0.54265757567139605</c:v>
                </c:pt>
                <c:pt idx="8" formatCode="0.00%">
                  <c:v>0.54390222158630919</c:v>
                </c:pt>
                <c:pt idx="9" formatCode="0.00%">
                  <c:v>0.54514760566835085</c:v>
                </c:pt>
                <c:pt idx="10" formatCode="0.00%">
                  <c:v>0.54639372205154613</c:v>
                </c:pt>
                <c:pt idx="11" formatCode="0.00%">
                  <c:v>0.5476405649257039</c:v>
                </c:pt>
                <c:pt idx="12" formatCode="0.00%">
                  <c:v>0.54888812853759839</c:v>
                </c:pt>
                <c:pt idx="13" formatCode="0.00%">
                  <c:v>0.55013640719201851</c:v>
                </c:pt>
                <c:pt idx="14" formatCode="0.00%">
                  <c:v>0.55138539525269514</c:v>
                </c:pt>
                <c:pt idx="15" formatCode="0.00%">
                  <c:v>0.55263508714311027</c:v>
                </c:pt>
                <c:pt idx="16" formatCode="0.00%">
                  <c:v>0.5538854773471944</c:v>
                </c:pt>
                <c:pt idx="17" formatCode="0.00%">
                  <c:v>0.55513656040992199</c:v>
                </c:pt>
                <c:pt idx="18" formatCode="0.00%">
                  <c:v>0.55638833093780482</c:v>
                </c:pt>
                <c:pt idx="19" formatCode="0.00%">
                  <c:v>0.55764078359929492</c:v>
                </c:pt>
                <c:pt idx="20" formatCode="0.00%">
                  <c:v>0.55889391312509695</c:v>
                </c:pt>
                <c:pt idx="21" formatCode="0.00%">
                  <c:v>0.5601477143084016</c:v>
                </c:pt>
                <c:pt idx="22" formatCode="0.00%">
                  <c:v>0.56140218200503844</c:v>
                </c:pt>
                <c:pt idx="23" formatCode="0.00%">
                  <c:v>0.56265731113355832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C-47D4-969C-49FE389F570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742976"/>
        <c:axId val="1001759856"/>
      </c:lineChart>
      <c:catAx>
        <c:axId val="101874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59856"/>
        <c:crosses val="autoZero"/>
        <c:auto val="1"/>
        <c:lblAlgn val="ctr"/>
        <c:lblOffset val="100"/>
        <c:noMultiLvlLbl val="0"/>
      </c:catAx>
      <c:valAx>
        <c:axId val="10017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187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DACISSH</a:t>
            </a:r>
            <a:r>
              <a:rPr lang="en-ZA" baseline="0"/>
              <a:t> OUTCOME 3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'DACISSH OUTCOME 3'!$B$1</c:f>
              <c:strCache>
                <c:ptCount val="1"/>
                <c:pt idx="0">
                  <c:v>DACISSH OUTCOME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'DACISSH OUTCOME 3'!$B$2:$B$24</c:f>
              <c:numCache>
                <c:formatCode>0.00%</c:formatCode>
                <c:ptCount val="23"/>
                <c:pt idx="0">
                  <c:v>0.15790000000000001</c:v>
                </c:pt>
                <c:pt idx="1">
                  <c:v>0.15790000000000001</c:v>
                </c:pt>
                <c:pt idx="2">
                  <c:v>0.15790000000000001</c:v>
                </c:pt>
                <c:pt idx="3">
                  <c:v>0.15790000000000001</c:v>
                </c:pt>
                <c:pt idx="4">
                  <c:v>0.15790000000000001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3-488F-B368-CBA333FED7E8}"/>
            </c:ext>
          </c:extLst>
        </c:ser>
        <c:ser>
          <c:idx val="1"/>
          <c:order val="1"/>
          <c:tx>
            <c:strRef>
              <c:f>'DACISSH OUTCOME 3'!$C$1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'DACISSH OUTCOME 3'!$A$2:$A$24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'DACISSH OUTCOME 3'!$C$2:$C$24</c:f>
              <c:numCache>
                <c:formatCode>General</c:formatCode>
                <c:ptCount val="23"/>
                <c:pt idx="4" formatCode="0.00%">
                  <c:v>0.15790000000000001</c:v>
                </c:pt>
                <c:pt idx="5" formatCode="0.00%">
                  <c:v>0.15790000000000001</c:v>
                </c:pt>
                <c:pt idx="6" formatCode="0.00%">
                  <c:v>0.15790000000000001</c:v>
                </c:pt>
                <c:pt idx="7" formatCode="0.00%">
                  <c:v>0.15790000000000001</c:v>
                </c:pt>
                <c:pt idx="8" formatCode="0.00%">
                  <c:v>0.15790000000000001</c:v>
                </c:pt>
                <c:pt idx="9" formatCode="0.00%">
                  <c:v>0.15790000000000001</c:v>
                </c:pt>
                <c:pt idx="10" formatCode="0.00%">
                  <c:v>0.15790000000000001</c:v>
                </c:pt>
                <c:pt idx="11" formatCode="0.00%">
                  <c:v>0.15790000000000001</c:v>
                </c:pt>
                <c:pt idx="12" formatCode="0.00%">
                  <c:v>0.15790000000000001</c:v>
                </c:pt>
                <c:pt idx="13" formatCode="0.00%">
                  <c:v>0.15790000000000001</c:v>
                </c:pt>
                <c:pt idx="14" formatCode="0.00%">
                  <c:v>0.15790000000000001</c:v>
                </c:pt>
                <c:pt idx="15" formatCode="0.00%">
                  <c:v>0.15790000000000001</c:v>
                </c:pt>
                <c:pt idx="16" formatCode="0.00%">
                  <c:v>0.15790000000000001</c:v>
                </c:pt>
                <c:pt idx="17" formatCode="0.00%">
                  <c:v>0.15790000000000001</c:v>
                </c:pt>
                <c:pt idx="18" formatCode="0.00%">
                  <c:v>0.15790000000000001</c:v>
                </c:pt>
                <c:pt idx="19" formatCode="0.00%">
                  <c:v>0.15790000000000001</c:v>
                </c:pt>
                <c:pt idx="20" formatCode="0.00%">
                  <c:v>0.15790000000000001</c:v>
                </c:pt>
                <c:pt idx="21" formatCode="0.00%">
                  <c:v>0.15790000000000001</c:v>
                </c:pt>
                <c:pt idx="22" formatCode="0.00%">
                  <c:v>0.15790000000000001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3-488F-B368-CBA333FED7E8}"/>
            </c:ext>
          </c:extLst>
        </c:ser>
        <c:ser>
          <c:idx val="2"/>
          <c:order val="2"/>
          <c:tx>
            <c:strRef>
              <c:f>'DACISSH OUTCOME 3'!$D$1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'DACISSH OUTCOME 3'!$A$2:$A$24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'DACISSH OUTCOME 3'!$D$2:$D$24</c:f>
              <c:numCache>
                <c:formatCode>General</c:formatCode>
                <c:ptCount val="23"/>
                <c:pt idx="4" formatCode="0.00%">
                  <c:v>0.15790000000000001</c:v>
                </c:pt>
                <c:pt idx="5" formatCode="0.00%">
                  <c:v>0.15790000000000001</c:v>
                </c:pt>
                <c:pt idx="6" formatCode="0.00%">
                  <c:v>0.15790000000000001</c:v>
                </c:pt>
                <c:pt idx="7" formatCode="0.00%">
                  <c:v>0.15790000000000001</c:v>
                </c:pt>
                <c:pt idx="8" formatCode="0.00%">
                  <c:v>0.15790000000000001</c:v>
                </c:pt>
                <c:pt idx="9" formatCode="0.00%">
                  <c:v>0.15790000000000001</c:v>
                </c:pt>
                <c:pt idx="10" formatCode="0.00%">
                  <c:v>0.15790000000000001</c:v>
                </c:pt>
                <c:pt idx="11" formatCode="0.00%">
                  <c:v>0.15790000000000001</c:v>
                </c:pt>
                <c:pt idx="12" formatCode="0.00%">
                  <c:v>0.15790000000000001</c:v>
                </c:pt>
                <c:pt idx="13" formatCode="0.00%">
                  <c:v>0.15790000000000001</c:v>
                </c:pt>
                <c:pt idx="14" formatCode="0.00%">
                  <c:v>0.15790000000000001</c:v>
                </c:pt>
                <c:pt idx="15" formatCode="0.00%">
                  <c:v>0.15790000000000001</c:v>
                </c:pt>
                <c:pt idx="16" formatCode="0.00%">
                  <c:v>0.15790000000000001</c:v>
                </c:pt>
                <c:pt idx="17" formatCode="0.00%">
                  <c:v>0.15790000000000001</c:v>
                </c:pt>
                <c:pt idx="18" formatCode="0.00%">
                  <c:v>0.15790000000000001</c:v>
                </c:pt>
                <c:pt idx="19" formatCode="0.00%">
                  <c:v>0.15790000000000001</c:v>
                </c:pt>
                <c:pt idx="20" formatCode="0.00%">
                  <c:v>0.15790000000000001</c:v>
                </c:pt>
                <c:pt idx="21" formatCode="0.00%">
                  <c:v>0.15790000000000001</c:v>
                </c:pt>
                <c:pt idx="22" formatCode="0.00%">
                  <c:v>0.15790000000000001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3-488F-B368-CBA333FED7E8}"/>
            </c:ext>
          </c:extLst>
        </c:ser>
        <c:ser>
          <c:idx val="3"/>
          <c:order val="3"/>
          <c:tx>
            <c:strRef>
              <c:f>'DACISSH OUTCOME 3'!$E$1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'DACISSH OUTCOME 3'!$A$2:$A$24</c:f>
              <c:numCache>
                <c:formatCode>m/d/yyyy</c:formatCode>
                <c:ptCount val="23"/>
                <c:pt idx="0">
                  <c:v>44128</c:v>
                </c:pt>
                <c:pt idx="1">
                  <c:v>44135</c:v>
                </c:pt>
                <c:pt idx="2">
                  <c:v>44142</c:v>
                </c:pt>
                <c:pt idx="3">
                  <c:v>44149</c:v>
                </c:pt>
                <c:pt idx="4">
                  <c:v>44156</c:v>
                </c:pt>
                <c:pt idx="5">
                  <c:v>44163</c:v>
                </c:pt>
                <c:pt idx="6">
                  <c:v>44170</c:v>
                </c:pt>
                <c:pt idx="7">
                  <c:v>44177</c:v>
                </c:pt>
                <c:pt idx="8">
                  <c:v>44184</c:v>
                </c:pt>
                <c:pt idx="9">
                  <c:v>44191</c:v>
                </c:pt>
                <c:pt idx="10">
                  <c:v>44198</c:v>
                </c:pt>
                <c:pt idx="11">
                  <c:v>44205</c:v>
                </c:pt>
                <c:pt idx="12">
                  <c:v>44212</c:v>
                </c:pt>
                <c:pt idx="13">
                  <c:v>44219</c:v>
                </c:pt>
                <c:pt idx="14">
                  <c:v>44226</c:v>
                </c:pt>
                <c:pt idx="15">
                  <c:v>44233</c:v>
                </c:pt>
                <c:pt idx="16">
                  <c:v>44240</c:v>
                </c:pt>
                <c:pt idx="17">
                  <c:v>44247</c:v>
                </c:pt>
                <c:pt idx="18">
                  <c:v>44254</c:v>
                </c:pt>
                <c:pt idx="19">
                  <c:v>44261</c:v>
                </c:pt>
                <c:pt idx="20">
                  <c:v>44268</c:v>
                </c:pt>
                <c:pt idx="21">
                  <c:v>44275</c:v>
                </c:pt>
                <c:pt idx="22">
                  <c:v>44282</c:v>
                </c:pt>
              </c:numCache>
            </c:numRef>
          </c:cat>
          <c:val>
            <c:numRef>
              <c:f>'DACISSH OUTCOME 3'!$E$2:$E$24</c:f>
              <c:numCache>
                <c:formatCode>General</c:formatCode>
                <c:ptCount val="23"/>
                <c:pt idx="4" formatCode="0.00%">
                  <c:v>0.15790000000000001</c:v>
                </c:pt>
                <c:pt idx="5" formatCode="0.00%">
                  <c:v>0.15790000000000001</c:v>
                </c:pt>
                <c:pt idx="6" formatCode="0.00%">
                  <c:v>0.15790000000000001</c:v>
                </c:pt>
                <c:pt idx="7" formatCode="0.00%">
                  <c:v>0.15790000000000001</c:v>
                </c:pt>
                <c:pt idx="8" formatCode="0.00%">
                  <c:v>0.15790000000000001</c:v>
                </c:pt>
                <c:pt idx="9" formatCode="0.00%">
                  <c:v>0.15790000000000001</c:v>
                </c:pt>
                <c:pt idx="10" formatCode="0.00%">
                  <c:v>0.15790000000000001</c:v>
                </c:pt>
                <c:pt idx="11" formatCode="0.00%">
                  <c:v>0.15790000000000001</c:v>
                </c:pt>
                <c:pt idx="12" formatCode="0.00%">
                  <c:v>0.15790000000000001</c:v>
                </c:pt>
                <c:pt idx="13" formatCode="0.00%">
                  <c:v>0.15790000000000001</c:v>
                </c:pt>
                <c:pt idx="14" formatCode="0.00%">
                  <c:v>0.15790000000000001</c:v>
                </c:pt>
                <c:pt idx="15" formatCode="0.00%">
                  <c:v>0.15790000000000001</c:v>
                </c:pt>
                <c:pt idx="16" formatCode="0.00%">
                  <c:v>0.15790000000000001</c:v>
                </c:pt>
                <c:pt idx="17" formatCode="0.00%">
                  <c:v>0.15790000000000001</c:v>
                </c:pt>
                <c:pt idx="18" formatCode="0.00%">
                  <c:v>0.15790000000000001</c:v>
                </c:pt>
                <c:pt idx="19" formatCode="0.00%">
                  <c:v>0.15790000000000001</c:v>
                </c:pt>
                <c:pt idx="20" formatCode="0.00%">
                  <c:v>0.15790000000000001</c:v>
                </c:pt>
                <c:pt idx="21" formatCode="0.00%">
                  <c:v>0.15790000000000001</c:v>
                </c:pt>
                <c:pt idx="22" formatCode="0.00%">
                  <c:v>0.15790000000000001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3-488F-B368-CBA333FE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789072"/>
        <c:axId val="1001748208"/>
      </c:lineChart>
      <c:catAx>
        <c:axId val="99678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48208"/>
        <c:crosses val="autoZero"/>
        <c:auto val="1"/>
        <c:lblAlgn val="ctr"/>
        <c:lblOffset val="100"/>
        <c:noMultiLvlLbl val="0"/>
      </c:catAx>
      <c:valAx>
        <c:axId val="10017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67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DACISSH</a:t>
            </a:r>
            <a:r>
              <a:rPr lang="en-ZA" baseline="0"/>
              <a:t> OUTCOME 4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r>
              <a:rPr lang="en-ZA" baseline="0"/>
              <a:t>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'DACISSH OUTCOME 4'!$B$1</c:f>
              <c:strCache>
                <c:ptCount val="1"/>
                <c:pt idx="0">
                  <c:v>DACISSH OUTCOME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'DACISSH OUTCOME 4'!$B$2:$B$25</c:f>
              <c:numCache>
                <c:formatCode>0.00%</c:formatCode>
                <c:ptCount val="24"/>
                <c:pt idx="0">
                  <c:v>0.4335</c:v>
                </c:pt>
                <c:pt idx="1">
                  <c:v>0.4335</c:v>
                </c:pt>
                <c:pt idx="2">
                  <c:v>0.4335</c:v>
                </c:pt>
                <c:pt idx="3">
                  <c:v>0.4914</c:v>
                </c:pt>
                <c:pt idx="4">
                  <c:v>0.49709999999999999</c:v>
                </c:pt>
                <c:pt idx="5">
                  <c:v>0.49719999999999998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4-46E9-8375-1E848751C56B}"/>
            </c:ext>
          </c:extLst>
        </c:ser>
        <c:ser>
          <c:idx val="1"/>
          <c:order val="1"/>
          <c:tx>
            <c:strRef>
              <c:f>'DACISSH OUTCOME 4'!$C$1</c:f>
              <c:strCache>
                <c:ptCount val="1"/>
                <c:pt idx="0">
                  <c:v>Forecast(DACISSH OUTCOME 4)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'DACISSH OUTCOME 4'!$A$2:$A$25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'DACISSH OUTCOME 4'!$C$2:$C$25</c:f>
              <c:numCache>
                <c:formatCode>General</c:formatCode>
                <c:ptCount val="24"/>
                <c:pt idx="5" formatCode="0.00%">
                  <c:v>0.49719999999999998</c:v>
                </c:pt>
                <c:pt idx="6" formatCode="0.00%">
                  <c:v>0.52607161855890416</c:v>
                </c:pt>
                <c:pt idx="7" formatCode="0.00%">
                  <c:v>0.54326820334821957</c:v>
                </c:pt>
                <c:pt idx="8" formatCode="0.00%">
                  <c:v>0.56046478813753497</c:v>
                </c:pt>
                <c:pt idx="9" formatCode="0.00%">
                  <c:v>0.57766137292685049</c:v>
                </c:pt>
                <c:pt idx="10" formatCode="0.00%">
                  <c:v>0.5948579577161659</c:v>
                </c:pt>
                <c:pt idx="11" formatCode="0.00%">
                  <c:v>0.6120545425054813</c:v>
                </c:pt>
                <c:pt idx="12" formatCode="0.00%">
                  <c:v>0.62925112729479671</c:v>
                </c:pt>
                <c:pt idx="13" formatCode="0.00%">
                  <c:v>0.64644771208411211</c:v>
                </c:pt>
                <c:pt idx="14" formatCode="0.00%">
                  <c:v>0.66364429687342752</c:v>
                </c:pt>
                <c:pt idx="15" formatCode="0.00%">
                  <c:v>0.68084088166274292</c:v>
                </c:pt>
                <c:pt idx="16" formatCode="0.00%">
                  <c:v>0.69803746645205833</c:v>
                </c:pt>
                <c:pt idx="17" formatCode="0.00%">
                  <c:v>0.71523405124137374</c:v>
                </c:pt>
                <c:pt idx="18" formatCode="0.00%">
                  <c:v>0.73243063603068914</c:v>
                </c:pt>
                <c:pt idx="19" formatCode="0.00%">
                  <c:v>0.74962722082000466</c:v>
                </c:pt>
                <c:pt idx="20" formatCode="0.00%">
                  <c:v>0.76682380560932006</c:v>
                </c:pt>
                <c:pt idx="21" formatCode="0.00%">
                  <c:v>0.78402039039863547</c:v>
                </c:pt>
                <c:pt idx="22" formatCode="0.00%">
                  <c:v>0.80121697518795088</c:v>
                </c:pt>
                <c:pt idx="23" formatCode="0.00%">
                  <c:v>0.81841355997726628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4-46E9-8375-1E848751C56B}"/>
            </c:ext>
          </c:extLst>
        </c:ser>
        <c:ser>
          <c:idx val="2"/>
          <c:order val="2"/>
          <c:tx>
            <c:strRef>
              <c:f>'DACISSH OUTCOME 4'!$D$1</c:f>
              <c:strCache>
                <c:ptCount val="1"/>
                <c:pt idx="0">
                  <c:v>Lower Confidence Bound(DACISSH OUTCOME 4)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'DACISSH OUTCOME 4'!$A$2:$A$25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'DACISSH OUTCOME 4'!$D$2:$D$25</c:f>
              <c:numCache>
                <c:formatCode>General</c:formatCode>
                <c:ptCount val="24"/>
                <c:pt idx="5" formatCode="0.00%">
                  <c:v>0.49719999999999998</c:v>
                </c:pt>
                <c:pt idx="6" formatCode="0.00%">
                  <c:v>0.49231041377607887</c:v>
                </c:pt>
                <c:pt idx="7" formatCode="0.00%">
                  <c:v>0.50845974630175961</c:v>
                </c:pt>
                <c:pt idx="8" formatCode="0.00%">
                  <c:v>0.52463167852570147</c:v>
                </c:pt>
                <c:pt idx="9" formatCode="0.00%">
                  <c:v>0.54082429357029682</c:v>
                </c:pt>
                <c:pt idx="10" formatCode="0.00%">
                  <c:v>0.55703591421247323</c:v>
                </c:pt>
                <c:pt idx="11" formatCode="0.00%">
                  <c:v>0.57326506323707471</c:v>
                </c:pt>
                <c:pt idx="12" formatCode="0.00%">
                  <c:v>0.58951043182383533</c:v>
                </c:pt>
                <c:pt idx="13" formatCode="0.00%">
                  <c:v>0.60577085406585118</c:v>
                </c:pt>
                <c:pt idx="14" formatCode="0.00%">
                  <c:v>0.62204528622752098</c:v>
                </c:pt>
                <c:pt idx="15" formatCode="0.00%">
                  <c:v>0.63833278970844487</c:v>
                </c:pt>
                <c:pt idx="16" formatCode="0.00%">
                  <c:v>0.65463251693583291</c:v>
                </c:pt>
                <c:pt idx="17" formatCode="0.00%">
                  <c:v>0.67094369959353506</c:v>
                </c:pt>
                <c:pt idx="18" formatCode="0.00%">
                  <c:v>0.68726563873209134</c:v>
                </c:pt>
                <c:pt idx="19" formatCode="0.00%">
                  <c:v>0.70359769640552283</c:v>
                </c:pt>
                <c:pt idx="20" formatCode="0.00%">
                  <c:v>0.7199392885567768</c:v>
                </c:pt>
                <c:pt idx="21" formatCode="0.00%">
                  <c:v>0.73628987893164233</c:v>
                </c:pt>
                <c:pt idx="22" formatCode="0.00%">
                  <c:v>0.75264897384537044</c:v>
                </c:pt>
                <c:pt idx="23" formatCode="0.00%">
                  <c:v>0.76901611766063904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4-46E9-8375-1E848751C56B}"/>
            </c:ext>
          </c:extLst>
        </c:ser>
        <c:ser>
          <c:idx val="3"/>
          <c:order val="3"/>
          <c:tx>
            <c:strRef>
              <c:f>'DACISSH OUTCOME 4'!$E$1</c:f>
              <c:strCache>
                <c:ptCount val="1"/>
                <c:pt idx="0">
                  <c:v>Upper Confidence Bound(DACISSH OUTCOME 4)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'DACISSH OUTCOME 4'!$A$2:$A$25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'DACISSH OUTCOME 4'!$E$2:$E$25</c:f>
              <c:numCache>
                <c:formatCode>General</c:formatCode>
                <c:ptCount val="24"/>
                <c:pt idx="5" formatCode="0.00%">
                  <c:v>0.49719999999999998</c:v>
                </c:pt>
                <c:pt idx="6" formatCode="0.00%">
                  <c:v>0.55983282334172946</c:v>
                </c:pt>
                <c:pt idx="7" formatCode="0.00%">
                  <c:v>0.57807666039467953</c:v>
                </c:pt>
                <c:pt idx="8" formatCode="0.00%">
                  <c:v>0.59629789774936848</c:v>
                </c:pt>
                <c:pt idx="9" formatCode="0.00%">
                  <c:v>0.61449845228340416</c:v>
                </c:pt>
                <c:pt idx="10" formatCode="0.00%">
                  <c:v>0.63268000121985857</c:v>
                </c:pt>
                <c:pt idx="11" formatCode="0.00%">
                  <c:v>0.65084402177388789</c:v>
                </c:pt>
                <c:pt idx="12" formatCode="0.00%">
                  <c:v>0.66899182276575808</c:v>
                </c:pt>
                <c:pt idx="13" formatCode="0.00%">
                  <c:v>0.68712457010237304</c:v>
                </c:pt>
                <c:pt idx="14" formatCode="0.00%">
                  <c:v>0.70524330751933406</c:v>
                </c:pt>
                <c:pt idx="15" formatCode="0.00%">
                  <c:v>0.72334897361704098</c:v>
                </c:pt>
                <c:pt idx="16" formatCode="0.00%">
                  <c:v>0.74144241596828375</c:v>
                </c:pt>
                <c:pt idx="17" formatCode="0.00%">
                  <c:v>0.75952440288921241</c:v>
                </c:pt>
                <c:pt idx="18" formatCode="0.00%">
                  <c:v>0.77759563332928694</c:v>
                </c:pt>
                <c:pt idx="19" formatCode="0.00%">
                  <c:v>0.79565674523448648</c:v>
                </c:pt>
                <c:pt idx="20" formatCode="0.00%">
                  <c:v>0.81370832266186333</c:v>
                </c:pt>
                <c:pt idx="21" formatCode="0.00%">
                  <c:v>0.83175090186562861</c:v>
                </c:pt>
                <c:pt idx="22" formatCode="0.00%">
                  <c:v>0.84978497653053131</c:v>
                </c:pt>
                <c:pt idx="23" formatCode="0.00%">
                  <c:v>0.86781100229389352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4-46E9-8375-1E848751C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787072"/>
        <c:axId val="1001749040"/>
      </c:lineChart>
      <c:catAx>
        <c:axId val="9967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49040"/>
        <c:crosses val="autoZero"/>
        <c:auto val="1"/>
        <c:lblAlgn val="ctr"/>
        <c:lblOffset val="100"/>
        <c:noMultiLvlLbl val="0"/>
      </c:catAx>
      <c:valAx>
        <c:axId val="10017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67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DATAKOJO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DATAKOJO!$B$1</c:f>
              <c:strCache>
                <c:ptCount val="1"/>
                <c:pt idx="0">
                  <c:v>DATAKOJ0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DATAKOJO!$B$2:$B$25</c:f>
              <c:numCache>
                <c:formatCode>0.00%</c:formatCode>
                <c:ptCount val="24"/>
                <c:pt idx="0">
                  <c:v>0.27589999999999998</c:v>
                </c:pt>
                <c:pt idx="1">
                  <c:v>0.3659</c:v>
                </c:pt>
                <c:pt idx="2">
                  <c:v>0.4133</c:v>
                </c:pt>
                <c:pt idx="3">
                  <c:v>0.41889999999999999</c:v>
                </c:pt>
                <c:pt idx="4">
                  <c:v>0.40789999999999998</c:v>
                </c:pt>
                <c:pt idx="5">
                  <c:v>0.42670000000000002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9-4540-BF44-6920B8937615}"/>
            </c:ext>
          </c:extLst>
        </c:ser>
        <c:ser>
          <c:idx val="1"/>
          <c:order val="1"/>
          <c:tx>
            <c:strRef>
              <c:f>DATAKOJO!$C$1</c:f>
              <c:strCache>
                <c:ptCount val="1"/>
                <c:pt idx="0">
                  <c:v>Forecast(DATAKOJ0)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DATAKOJO!$A$2:$A$25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DATAKOJO!$C$2:$C$25</c:f>
              <c:numCache>
                <c:formatCode>General</c:formatCode>
                <c:ptCount val="24"/>
                <c:pt idx="5" formatCode="0.00%">
                  <c:v>0.42670000000000002</c:v>
                </c:pt>
                <c:pt idx="6" formatCode="0.00%">
                  <c:v>0.44766459522588009</c:v>
                </c:pt>
                <c:pt idx="7" formatCode="0.00%">
                  <c:v>0.468135039131993</c:v>
                </c:pt>
                <c:pt idx="8" formatCode="0.00%">
                  <c:v>0.48860548303810591</c:v>
                </c:pt>
                <c:pt idx="9" formatCode="0.00%">
                  <c:v>0.50907592694421888</c:v>
                </c:pt>
                <c:pt idx="10" formatCode="0.00%">
                  <c:v>0.52954637085033185</c:v>
                </c:pt>
                <c:pt idx="11" formatCode="0.00%">
                  <c:v>0.55001681475644482</c:v>
                </c:pt>
                <c:pt idx="12" formatCode="0.00%">
                  <c:v>0.57048725866255767</c:v>
                </c:pt>
                <c:pt idx="13" formatCode="0.00%">
                  <c:v>0.59095770256867064</c:v>
                </c:pt>
                <c:pt idx="14" formatCode="0.00%">
                  <c:v>0.61142814647478361</c:v>
                </c:pt>
                <c:pt idx="15" formatCode="0.00%">
                  <c:v>0.63189859038089646</c:v>
                </c:pt>
                <c:pt idx="16" formatCode="0.00%">
                  <c:v>0.65236903428700943</c:v>
                </c:pt>
                <c:pt idx="17" formatCode="0.00%">
                  <c:v>0.6728394781931224</c:v>
                </c:pt>
                <c:pt idx="18" formatCode="0.00%">
                  <c:v>0.69330992209923537</c:v>
                </c:pt>
                <c:pt idx="19" formatCode="0.00%">
                  <c:v>0.71378036600534833</c:v>
                </c:pt>
                <c:pt idx="20" formatCode="0.00%">
                  <c:v>0.73425080991146119</c:v>
                </c:pt>
                <c:pt idx="21" formatCode="0.00%">
                  <c:v>0.75472125381757416</c:v>
                </c:pt>
                <c:pt idx="22" formatCode="0.00%">
                  <c:v>0.77519169772368712</c:v>
                </c:pt>
                <c:pt idx="23" formatCode="0.00%">
                  <c:v>0.79566214162979998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9-4540-BF44-6920B8937615}"/>
            </c:ext>
          </c:extLst>
        </c:ser>
        <c:ser>
          <c:idx val="2"/>
          <c:order val="2"/>
          <c:tx>
            <c:strRef>
              <c:f>DATAKOJO!$D$1</c:f>
              <c:strCache>
                <c:ptCount val="1"/>
                <c:pt idx="0">
                  <c:v>Lower Confidence Bound(DATAKOJ0)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DATAKOJO!$A$2:$A$25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DATAKOJO!$D$2:$D$25</c:f>
              <c:numCache>
                <c:formatCode>General</c:formatCode>
                <c:ptCount val="24"/>
                <c:pt idx="5" formatCode="0.00%">
                  <c:v>0.42670000000000002</c:v>
                </c:pt>
                <c:pt idx="6" formatCode="0.00%">
                  <c:v>0.37970608189394739</c:v>
                </c:pt>
                <c:pt idx="7" formatCode="0.00%">
                  <c:v>0.37666073441979653</c:v>
                </c:pt>
                <c:pt idx="8" formatCode="0.00%">
                  <c:v>0.37849161373403784</c:v>
                </c:pt>
                <c:pt idx="9" formatCode="0.00%">
                  <c:v>0.38301674979869571</c:v>
                </c:pt>
                <c:pt idx="10" formatCode="0.00%">
                  <c:v>0.38931401564020984</c:v>
                </c:pt>
                <c:pt idx="11" formatCode="0.00%">
                  <c:v>0.39689050948740612</c:v>
                </c:pt>
                <c:pt idx="12" formatCode="0.00%">
                  <c:v>0.40544610884823895</c:v>
                </c:pt>
                <c:pt idx="13" formatCode="0.00%">
                  <c:v>0.41478202324671187</c:v>
                </c:pt>
                <c:pt idx="14" formatCode="0.00%">
                  <c:v>0.42475854220127152</c:v>
                </c:pt>
                <c:pt idx="15" formatCode="0.00%">
                  <c:v>0.43527304805747558</c:v>
                </c:pt>
                <c:pt idx="16" formatCode="0.00%">
                  <c:v>0.44624754723550869</c:v>
                </c:pt>
                <c:pt idx="17" formatCode="0.00%">
                  <c:v>0.45762112166334923</c:v>
                </c:pt>
                <c:pt idx="18" formatCode="0.00%">
                  <c:v>0.46934511723056377</c:v>
                </c:pt>
                <c:pt idx="19" formatCode="0.00%">
                  <c:v>0.48137994612944157</c:v>
                </c:pt>
                <c:pt idx="20" formatCode="0.00%">
                  <c:v>0.4936928870737326</c:v>
                </c:pt>
                <c:pt idx="21" formatCode="0.00%">
                  <c:v>0.50625652734499105</c:v>
                </c:pt>
                <c:pt idx="22" formatCode="0.00%">
                  <c:v>0.51904763166223056</c:v>
                </c:pt>
                <c:pt idx="23" formatCode="0.00%">
                  <c:v>0.53204630312816059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9-4540-BF44-6920B8937615}"/>
            </c:ext>
          </c:extLst>
        </c:ser>
        <c:ser>
          <c:idx val="3"/>
          <c:order val="3"/>
          <c:tx>
            <c:strRef>
              <c:f>DATAKOJO!$E$1</c:f>
              <c:strCache>
                <c:ptCount val="1"/>
                <c:pt idx="0">
                  <c:v>Upper Confidence Bound(DATAKOJ0)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DATAKOJO!$A$2:$A$25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DATAKOJO!$E$2:$E$25</c:f>
              <c:numCache>
                <c:formatCode>General</c:formatCode>
                <c:ptCount val="24"/>
                <c:pt idx="5" formatCode="0.00%">
                  <c:v>0.42670000000000002</c:v>
                </c:pt>
                <c:pt idx="6" formatCode="0.00%">
                  <c:v>0.51562310855781279</c:v>
                </c:pt>
                <c:pt idx="7" formatCode="0.00%">
                  <c:v>0.55960934384418948</c:v>
                </c:pt>
                <c:pt idx="8" formatCode="0.00%">
                  <c:v>0.59871935234217399</c:v>
                </c:pt>
                <c:pt idx="9" formatCode="0.00%">
                  <c:v>0.63513510408974205</c:v>
                </c:pt>
                <c:pt idx="10" formatCode="0.00%">
                  <c:v>0.66977872606045386</c:v>
                </c:pt>
                <c:pt idx="11" formatCode="0.00%">
                  <c:v>0.70314312002548351</c:v>
                </c:pt>
                <c:pt idx="12" formatCode="0.00%">
                  <c:v>0.73552840847687639</c:v>
                </c:pt>
                <c:pt idx="13" formatCode="0.00%">
                  <c:v>0.76713338189062941</c:v>
                </c:pt>
                <c:pt idx="14" formatCode="0.00%">
                  <c:v>0.7980977507482957</c:v>
                </c:pt>
                <c:pt idx="15" formatCode="0.00%">
                  <c:v>0.82852413270431735</c:v>
                </c:pt>
                <c:pt idx="16" formatCode="0.00%">
                  <c:v>0.85849052133851012</c:v>
                </c:pt>
                <c:pt idx="17" formatCode="0.00%">
                  <c:v>0.88805783472289557</c:v>
                </c:pt>
                <c:pt idx="18" formatCode="0.00%">
                  <c:v>0.91727472696790691</c:v>
                </c:pt>
                <c:pt idx="19" formatCode="0.00%">
                  <c:v>0.94618078588125509</c:v>
                </c:pt>
                <c:pt idx="20" formatCode="0.00%">
                  <c:v>0.97480873274918978</c:v>
                </c:pt>
                <c:pt idx="21" formatCode="0.00%">
                  <c:v>1.0031859802901573</c:v>
                </c:pt>
                <c:pt idx="22" formatCode="0.00%">
                  <c:v>1.0313357637851437</c:v>
                </c:pt>
                <c:pt idx="23" formatCode="0.00%">
                  <c:v>1.0592779801314394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9-4540-BF44-6920B893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393872"/>
        <c:axId val="1001741552"/>
      </c:lineChart>
      <c:catAx>
        <c:axId val="101639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41552"/>
        <c:crosses val="autoZero"/>
        <c:auto val="1"/>
        <c:lblAlgn val="ctr"/>
        <c:lblOffset val="100"/>
        <c:noMultiLvlLbl val="0"/>
      </c:catAx>
      <c:valAx>
        <c:axId val="10017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</a:t>
                </a:r>
                <a:r>
                  <a:rPr lang="en-ZA" baseline="0"/>
                  <a:t> completion rate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163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DHI </a:t>
            </a:r>
            <a:r>
              <a:rPr lang="en-ZA" sz="1400" b="0" i="0" u="none" strike="noStrike" baseline="0">
                <a:effectLst/>
              </a:rPr>
              <a:t>TASK COMPLETION RATE FORECAST FOR 2021 QUARTER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DHI!$B$1</c:f>
              <c:strCache>
                <c:ptCount val="1"/>
                <c:pt idx="0">
                  <c:v>DHI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DHI!$B$2:$B$25</c:f>
              <c:numCache>
                <c:formatCode>0.00%</c:formatCode>
                <c:ptCount val="24"/>
                <c:pt idx="0">
                  <c:v>0.4143</c:v>
                </c:pt>
                <c:pt idx="1">
                  <c:v>0.4143</c:v>
                </c:pt>
                <c:pt idx="2">
                  <c:v>0.42249999999999999</c:v>
                </c:pt>
                <c:pt idx="3">
                  <c:v>0.42249999999999999</c:v>
                </c:pt>
                <c:pt idx="4">
                  <c:v>0.42249999999999999</c:v>
                </c:pt>
                <c:pt idx="5">
                  <c:v>0.42249999999999999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5-48E8-8BB9-16DD5DFB26DD}"/>
            </c:ext>
          </c:extLst>
        </c:ser>
        <c:ser>
          <c:idx val="1"/>
          <c:order val="1"/>
          <c:tx>
            <c:strRef>
              <c:f>DHI!$C$1</c:f>
              <c:strCache>
                <c:ptCount val="1"/>
                <c:pt idx="0">
                  <c:v>Forecast(DHI)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DHI!$A$2:$A$25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DHI!$C$2:$C$25</c:f>
              <c:numCache>
                <c:formatCode>General</c:formatCode>
                <c:ptCount val="24"/>
                <c:pt idx="5" formatCode="0.00%">
                  <c:v>0.42249999999999999</c:v>
                </c:pt>
                <c:pt idx="6" formatCode="0.00%">
                  <c:v>0.42507473015845532</c:v>
                </c:pt>
                <c:pt idx="7" formatCode="0.00%">
                  <c:v>0.42687123715212971</c:v>
                </c:pt>
                <c:pt idx="8" formatCode="0.00%">
                  <c:v>0.42866774414580416</c:v>
                </c:pt>
                <c:pt idx="9" formatCode="0.00%">
                  <c:v>0.43046425113947862</c:v>
                </c:pt>
                <c:pt idx="10" formatCode="0.00%">
                  <c:v>0.43226075813315301</c:v>
                </c:pt>
                <c:pt idx="11" formatCode="0.00%">
                  <c:v>0.43405726512682746</c:v>
                </c:pt>
                <c:pt idx="12" formatCode="0.00%">
                  <c:v>0.43585377212050191</c:v>
                </c:pt>
                <c:pt idx="13" formatCode="0.00%">
                  <c:v>0.43765027911417637</c:v>
                </c:pt>
                <c:pt idx="14" formatCode="0.00%">
                  <c:v>0.43944678610785076</c:v>
                </c:pt>
                <c:pt idx="15" formatCode="0.00%">
                  <c:v>0.44124329310152521</c:v>
                </c:pt>
                <c:pt idx="16" formatCode="0.00%">
                  <c:v>0.44303980009519967</c:v>
                </c:pt>
                <c:pt idx="17" formatCode="0.00%">
                  <c:v>0.44483630708887406</c:v>
                </c:pt>
                <c:pt idx="18" formatCode="0.00%">
                  <c:v>0.44663281408254851</c:v>
                </c:pt>
                <c:pt idx="19" formatCode="0.00%">
                  <c:v>0.44842932107622296</c:v>
                </c:pt>
                <c:pt idx="20" formatCode="0.00%">
                  <c:v>0.45022582806989736</c:v>
                </c:pt>
                <c:pt idx="21" formatCode="0.00%">
                  <c:v>0.45202233506357181</c:v>
                </c:pt>
                <c:pt idx="22" formatCode="0.00%">
                  <c:v>0.45381884205724626</c:v>
                </c:pt>
                <c:pt idx="23" formatCode="0.00%">
                  <c:v>0.45561534905092071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5-48E8-8BB9-16DD5DFB26DD}"/>
            </c:ext>
          </c:extLst>
        </c:ser>
        <c:ser>
          <c:idx val="2"/>
          <c:order val="2"/>
          <c:tx>
            <c:strRef>
              <c:f>DHI!$D$1</c:f>
              <c:strCache>
                <c:ptCount val="1"/>
                <c:pt idx="0">
                  <c:v>Lower Confidence Bound(DHI)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DHI!$A$2:$A$25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DHI!$D$2:$D$25</c:f>
              <c:numCache>
                <c:formatCode>General</c:formatCode>
                <c:ptCount val="24"/>
                <c:pt idx="5" formatCode="0.00%">
                  <c:v>0.42249999999999999</c:v>
                </c:pt>
                <c:pt idx="6" formatCode="0.00%">
                  <c:v>0.4203955746576975</c:v>
                </c:pt>
                <c:pt idx="7" formatCode="0.00%">
                  <c:v>0.42219206059521952</c:v>
                </c:pt>
                <c:pt idx="8" formatCode="0.00%">
                  <c:v>0.42398853015596816</c:v>
                </c:pt>
                <c:pt idx="9" formatCode="0.00%">
                  <c:v>0.4257849786612955</c:v>
                </c:pt>
                <c:pt idx="10" formatCode="0.00%">
                  <c:v>0.42758140143303436</c:v>
                </c:pt>
                <c:pt idx="11" formatCode="0.00%">
                  <c:v>0.42937779379373231</c:v>
                </c:pt>
                <c:pt idx="12" formatCode="0.00%">
                  <c:v>0.43117415106693185</c:v>
                </c:pt>
                <c:pt idx="13" formatCode="0.00%">
                  <c:v>0.43297046857749777</c:v>
                </c:pt>
                <c:pt idx="14" formatCode="0.00%">
                  <c:v>0.43476674165199053</c:v>
                </c:pt>
                <c:pt idx="15" formatCode="0.00%">
                  <c:v>0.43656296561908675</c:v>
                </c:pt>
                <c:pt idx="16" formatCode="0.00%">
                  <c:v>0.4383591358100451</c:v>
                </c:pt>
                <c:pt idx="17" formatCode="0.00%">
                  <c:v>0.44015524755921848</c:v>
                </c:pt>
                <c:pt idx="18" formatCode="0.00%">
                  <c:v>0.44195129620461249</c:v>
                </c:pt>
                <c:pt idx="19" formatCode="0.00%">
                  <c:v>0.4437472770884886</c:v>
                </c:pt>
                <c:pt idx="20" formatCode="0.00%">
                  <c:v>0.44554318555801298</c:v>
                </c:pt>
                <c:pt idx="21" formatCode="0.00%">
                  <c:v>0.44733901696595035</c:v>
                </c:pt>
                <c:pt idx="22" formatCode="0.00%">
                  <c:v>0.4491347666714014</c:v>
                </c:pt>
                <c:pt idx="23" formatCode="0.00%">
                  <c:v>0.45093043004058492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5-48E8-8BB9-16DD5DFB26DD}"/>
            </c:ext>
          </c:extLst>
        </c:ser>
        <c:ser>
          <c:idx val="3"/>
          <c:order val="3"/>
          <c:tx>
            <c:strRef>
              <c:f>DHI!$E$1</c:f>
              <c:strCache>
                <c:ptCount val="1"/>
                <c:pt idx="0">
                  <c:v>Upper Confidence Bound(DHI)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DHI!$A$2:$A$25</c:f>
              <c:numCache>
                <c:formatCode>m/d/yyyy</c:formatCode>
                <c:ptCount val="24"/>
                <c:pt idx="0">
                  <c:v>44121</c:v>
                </c:pt>
                <c:pt idx="1">
                  <c:v>44128</c:v>
                </c:pt>
                <c:pt idx="2">
                  <c:v>44135</c:v>
                </c:pt>
                <c:pt idx="3">
                  <c:v>44142</c:v>
                </c:pt>
                <c:pt idx="4">
                  <c:v>44149</c:v>
                </c:pt>
                <c:pt idx="5">
                  <c:v>44156</c:v>
                </c:pt>
                <c:pt idx="6">
                  <c:v>44163</c:v>
                </c:pt>
                <c:pt idx="7">
                  <c:v>44170</c:v>
                </c:pt>
                <c:pt idx="8">
                  <c:v>44177</c:v>
                </c:pt>
                <c:pt idx="9">
                  <c:v>44184</c:v>
                </c:pt>
                <c:pt idx="10">
                  <c:v>44191</c:v>
                </c:pt>
                <c:pt idx="11">
                  <c:v>44198</c:v>
                </c:pt>
                <c:pt idx="12">
                  <c:v>44205</c:v>
                </c:pt>
                <c:pt idx="13">
                  <c:v>44212</c:v>
                </c:pt>
                <c:pt idx="14">
                  <c:v>44219</c:v>
                </c:pt>
                <c:pt idx="15">
                  <c:v>44226</c:v>
                </c:pt>
                <c:pt idx="16">
                  <c:v>44233</c:v>
                </c:pt>
                <c:pt idx="17">
                  <c:v>44240</c:v>
                </c:pt>
                <c:pt idx="18">
                  <c:v>44247</c:v>
                </c:pt>
                <c:pt idx="19">
                  <c:v>44254</c:v>
                </c:pt>
                <c:pt idx="20">
                  <c:v>44261</c:v>
                </c:pt>
                <c:pt idx="21">
                  <c:v>44268</c:v>
                </c:pt>
                <c:pt idx="22">
                  <c:v>44275</c:v>
                </c:pt>
                <c:pt idx="23">
                  <c:v>44282</c:v>
                </c:pt>
              </c:numCache>
            </c:numRef>
          </c:cat>
          <c:val>
            <c:numRef>
              <c:f>DHI!$E$2:$E$25</c:f>
              <c:numCache>
                <c:formatCode>General</c:formatCode>
                <c:ptCount val="24"/>
                <c:pt idx="5" formatCode="0.00%">
                  <c:v>0.42249999999999999</c:v>
                </c:pt>
                <c:pt idx="6" formatCode="0.00%">
                  <c:v>0.42975388565921313</c:v>
                </c:pt>
                <c:pt idx="7" formatCode="0.00%">
                  <c:v>0.4315504137090399</c:v>
                </c:pt>
                <c:pt idx="8" formatCode="0.00%">
                  <c:v>0.43334695813564017</c:v>
                </c:pt>
                <c:pt idx="9" formatCode="0.00%">
                  <c:v>0.43514352361766173</c:v>
                </c:pt>
                <c:pt idx="10" formatCode="0.00%">
                  <c:v>0.43694011483327166</c:v>
                </c:pt>
                <c:pt idx="11" formatCode="0.00%">
                  <c:v>0.43873673645992262</c:v>
                </c:pt>
                <c:pt idx="12" formatCode="0.00%">
                  <c:v>0.44053339317407197</c:v>
                </c:pt>
                <c:pt idx="13" formatCode="0.00%">
                  <c:v>0.44233008965085496</c:v>
                </c:pt>
                <c:pt idx="14" formatCode="0.00%">
                  <c:v>0.44412683056371099</c:v>
                </c:pt>
                <c:pt idx="15" formatCode="0.00%">
                  <c:v>0.44592362058396368</c:v>
                </c:pt>
                <c:pt idx="16" formatCode="0.00%">
                  <c:v>0.44772046438035423</c:v>
                </c:pt>
                <c:pt idx="17" formatCode="0.00%">
                  <c:v>0.44951736661852965</c:v>
                </c:pt>
                <c:pt idx="18" formatCode="0.00%">
                  <c:v>0.45131433196048454</c:v>
                </c:pt>
                <c:pt idx="19" formatCode="0.00%">
                  <c:v>0.45311136506395733</c:v>
                </c:pt>
                <c:pt idx="20" formatCode="0.00%">
                  <c:v>0.45490847058178174</c:v>
                </c:pt>
                <c:pt idx="21" formatCode="0.00%">
                  <c:v>0.45670565316119327</c:v>
                </c:pt>
                <c:pt idx="22" formatCode="0.00%">
                  <c:v>0.45850291744309113</c:v>
                </c:pt>
                <c:pt idx="23" formatCode="0.00%">
                  <c:v>0.46030026806125651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5-48E8-8BB9-16DD5DFB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33824"/>
        <c:axId val="1001754032"/>
      </c:lineChart>
      <c:catAx>
        <c:axId val="102113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754032"/>
        <c:crosses val="autoZero"/>
        <c:auto val="1"/>
        <c:lblAlgn val="ctr"/>
        <c:lblOffset val="100"/>
        <c:noMultiLvlLbl val="0"/>
      </c:catAx>
      <c:valAx>
        <c:axId val="10017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Task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11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133351</xdr:colOff>
      <xdr:row>0</xdr:row>
      <xdr:rowOff>171450</xdr:rowOff>
    </xdr:from>
    <xdr:to>
      <xdr:col>16</xdr:col>
      <xdr:colOff>95250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5BD46-3E4B-4A8E-8192-AE367EDD7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171448</xdr:colOff>
      <xdr:row>0</xdr:row>
      <xdr:rowOff>142875</xdr:rowOff>
    </xdr:from>
    <xdr:to>
      <xdr:col>15</xdr:col>
      <xdr:colOff>361950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56CB0-5C75-4029-8279-C69ABCF15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0</xdr:row>
      <xdr:rowOff>114300</xdr:rowOff>
    </xdr:from>
    <xdr:to>
      <xdr:col>14</xdr:col>
      <xdr:colOff>390525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D6A4F-43D5-4BE5-A2B8-5CD410D2B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104775</xdr:rowOff>
    </xdr:from>
    <xdr:to>
      <xdr:col>15</xdr:col>
      <xdr:colOff>209550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D7A8D-EEA2-4C95-B08A-DF528972C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</xdr:rowOff>
    </xdr:from>
    <xdr:to>
      <xdr:col>14</xdr:col>
      <xdr:colOff>542925</xdr:colOff>
      <xdr:row>19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4080A-3756-485E-8D9F-2F7E35FCE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19050</xdr:rowOff>
    </xdr:from>
    <xdr:to>
      <xdr:col>15</xdr:col>
      <xdr:colOff>257175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5A0DF-0B49-435F-BDDE-381C40A25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28575</xdr:rowOff>
    </xdr:from>
    <xdr:to>
      <xdr:col>15</xdr:col>
      <xdr:colOff>9525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1DCCE-4D47-4F65-B5F9-AD4D36B21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0</xdr:row>
      <xdr:rowOff>180975</xdr:rowOff>
    </xdr:from>
    <xdr:to>
      <xdr:col>14</xdr:col>
      <xdr:colOff>276225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81E41-D3A9-4D3E-9A0D-194A1BF2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180975</xdr:rowOff>
    </xdr:from>
    <xdr:to>
      <xdr:col>14</xdr:col>
      <xdr:colOff>28575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9DA01-D9DC-4637-87C0-98687A503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9525</xdr:rowOff>
    </xdr:from>
    <xdr:to>
      <xdr:col>15</xdr:col>
      <xdr:colOff>19049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D8D44-043E-4187-9FF2-FE7FF9204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142872</xdr:colOff>
      <xdr:row>0</xdr:row>
      <xdr:rowOff>180975</xdr:rowOff>
    </xdr:from>
    <xdr:to>
      <xdr:col>14</xdr:col>
      <xdr:colOff>285749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A042D-FDDD-4952-A999-2177A71C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0</xdr:row>
      <xdr:rowOff>133350</xdr:rowOff>
    </xdr:from>
    <xdr:to>
      <xdr:col>16</xdr:col>
      <xdr:colOff>76200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BB948-66E9-45D0-B79A-B1B94C5FB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114301</xdr:rowOff>
    </xdr:from>
    <xdr:to>
      <xdr:col>15</xdr:col>
      <xdr:colOff>0</xdr:colOff>
      <xdr:row>18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64709-BEBE-427B-A69C-1E8B677C0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95250</xdr:rowOff>
    </xdr:from>
    <xdr:to>
      <xdr:col>15</xdr:col>
      <xdr:colOff>180975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DF14E-CA90-4F93-8010-887FEAFB5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0</xdr:row>
      <xdr:rowOff>180974</xdr:rowOff>
    </xdr:from>
    <xdr:to>
      <xdr:col>14</xdr:col>
      <xdr:colOff>333375</xdr:colOff>
      <xdr:row>19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10E0B-BAEE-4912-9D6D-D679E23F9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142875</xdr:rowOff>
    </xdr:from>
    <xdr:to>
      <xdr:col>14</xdr:col>
      <xdr:colOff>457200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190C3-1783-4841-AB52-4EFD71146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0</xdr:rowOff>
    </xdr:from>
    <xdr:to>
      <xdr:col>14</xdr:col>
      <xdr:colOff>219075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C5DB3-781C-4F5B-B8B2-FA89E307A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0</xdr:row>
      <xdr:rowOff>180975</xdr:rowOff>
    </xdr:from>
    <xdr:to>
      <xdr:col>14</xdr:col>
      <xdr:colOff>495299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45B8A-AD94-41FB-9E91-E9B9F9CFA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123825</xdr:rowOff>
    </xdr:from>
    <xdr:to>
      <xdr:col>14</xdr:col>
      <xdr:colOff>304800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DBC8A-5784-4428-A540-4163A3EFD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152400</xdr:rowOff>
    </xdr:from>
    <xdr:to>
      <xdr:col>15</xdr:col>
      <xdr:colOff>38099</xdr:colOff>
      <xdr:row>18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556F4-FD38-49FC-8134-172BB066A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114300</xdr:rowOff>
    </xdr:from>
    <xdr:to>
      <xdr:col>14</xdr:col>
      <xdr:colOff>171450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223D7-ACF8-42CF-B883-00675438B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66675</xdr:rowOff>
    </xdr:from>
    <xdr:to>
      <xdr:col>14</xdr:col>
      <xdr:colOff>190499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95641-F716-4262-9EC1-71A77AFAC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95250</xdr:rowOff>
    </xdr:from>
    <xdr:to>
      <xdr:col>16</xdr:col>
      <xdr:colOff>133349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82C0E-29EC-4EB3-B1B8-A5D08883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123825</xdr:rowOff>
    </xdr:from>
    <xdr:to>
      <xdr:col>13</xdr:col>
      <xdr:colOff>361949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72106-6884-404C-9F73-1113DA26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0</xdr:row>
      <xdr:rowOff>104775</xdr:rowOff>
    </xdr:from>
    <xdr:to>
      <xdr:col>13</xdr:col>
      <xdr:colOff>552450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29DBC-3931-476C-83E4-7CAB5D953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95250</xdr:rowOff>
    </xdr:from>
    <xdr:to>
      <xdr:col>14</xdr:col>
      <xdr:colOff>133350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8C7A6-C3B8-488A-84CE-005FE3F76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19050</xdr:rowOff>
    </xdr:from>
    <xdr:to>
      <xdr:col>15</xdr:col>
      <xdr:colOff>66675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6748D-D6DA-428A-B106-9F1F5B81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161925</xdr:rowOff>
    </xdr:from>
    <xdr:to>
      <xdr:col>14</xdr:col>
      <xdr:colOff>304800</xdr:colOff>
      <xdr:row>20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23CC2-52BA-4D84-A7C5-27A44B3E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95251</xdr:rowOff>
    </xdr:from>
    <xdr:to>
      <xdr:col>14</xdr:col>
      <xdr:colOff>428624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02F1A-CF4F-4BEE-8565-6DB49E7AC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114300</xdr:rowOff>
    </xdr:from>
    <xdr:to>
      <xdr:col>15</xdr:col>
      <xdr:colOff>9524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E12B2-EE50-42CA-9AD8-4A398A423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361948</xdr:colOff>
      <xdr:row>0</xdr:row>
      <xdr:rowOff>66676</xdr:rowOff>
    </xdr:from>
    <xdr:to>
      <xdr:col>14</xdr:col>
      <xdr:colOff>485775</xdr:colOff>
      <xdr:row>18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7EFF2-9770-4CD1-BAB4-4CC697993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0</xdr:row>
      <xdr:rowOff>133351</xdr:rowOff>
    </xdr:from>
    <xdr:to>
      <xdr:col>14</xdr:col>
      <xdr:colOff>428625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EDDF4-F162-46BA-ADC8-75B1AAB52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0</xdr:row>
      <xdr:rowOff>85724</xdr:rowOff>
    </xdr:from>
    <xdr:to>
      <xdr:col>14</xdr:col>
      <xdr:colOff>600075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9ABC9-2CD2-4866-92C0-BF50A3608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133348</xdr:colOff>
      <xdr:row>0</xdr:row>
      <xdr:rowOff>95250</xdr:rowOff>
    </xdr:from>
    <xdr:to>
      <xdr:col>15</xdr:col>
      <xdr:colOff>581025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F2002-BB22-4582-9E03-95382F826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28575</xdr:rowOff>
    </xdr:from>
    <xdr:to>
      <xdr:col>14</xdr:col>
      <xdr:colOff>19050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D98CE-7544-4843-A7F3-72AC4E42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0</xdr:row>
      <xdr:rowOff>171450</xdr:rowOff>
    </xdr:from>
    <xdr:to>
      <xdr:col>14</xdr:col>
      <xdr:colOff>238124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88A51-4805-462D-BB3A-D0857A44D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152400</xdr:rowOff>
    </xdr:from>
    <xdr:to>
      <xdr:col>14</xdr:col>
      <xdr:colOff>390525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B1919-97D7-4E08-A8E2-1074405A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0</xdr:row>
      <xdr:rowOff>76201</xdr:rowOff>
    </xdr:from>
    <xdr:to>
      <xdr:col>15</xdr:col>
      <xdr:colOff>133350</xdr:colOff>
      <xdr:row>19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B2827-B915-4D65-9456-825A06383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123825</xdr:rowOff>
    </xdr:from>
    <xdr:to>
      <xdr:col>15</xdr:col>
      <xdr:colOff>114300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7A745-C1EC-4672-8149-05CDA1F6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66675</xdr:rowOff>
    </xdr:from>
    <xdr:to>
      <xdr:col>16</xdr:col>
      <xdr:colOff>76200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6AC17-F3AA-4CD4-B5B9-0065D549D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95249</xdr:rowOff>
    </xdr:from>
    <xdr:to>
      <xdr:col>15</xdr:col>
      <xdr:colOff>19050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69442-EF7F-4EF1-B5BC-D8CE75493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0</xdr:row>
      <xdr:rowOff>152401</xdr:rowOff>
    </xdr:from>
    <xdr:to>
      <xdr:col>15</xdr:col>
      <xdr:colOff>523875</xdr:colOff>
      <xdr:row>18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2A039-5329-4D8E-8555-3B81F1C16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0</xdr:rowOff>
    </xdr:from>
    <xdr:to>
      <xdr:col>14</xdr:col>
      <xdr:colOff>371475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EC9B4-2569-4C28-A2DF-B46CDBA5D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BC2B9-6DA9-4511-830F-0129B19553B3}" name="Table1" displayName="Table1" ref="A1:E25" totalsRowShown="0">
  <autoFilter ref="A1:E25" xr:uid="{2297B0C6-CB29-4460-9F93-43748F401C22}"/>
  <tableColumns count="5">
    <tableColumn id="1" xr3:uid="{8BD7DEA7-61DB-405A-B24C-FB73A6CCDDA4}" name="Date" dataDxfId="215"/>
    <tableColumn id="2" xr3:uid="{5540DDFE-801D-418B-8523-75DDBFC7F9CE}" name="APHEN"/>
    <tableColumn id="3" xr3:uid="{9F3C4963-5A4A-4A80-B46E-EE7A481D056B}" name="Forecast(APHEN)" dataDxfId="214">
      <calculatedColumnFormula>_xlfn.FORECAST.ETS(A2,$B$2:$B$7,$A$2:$A$7,1,1)</calculatedColumnFormula>
    </tableColumn>
    <tableColumn id="4" xr3:uid="{C3BF5A61-A007-4DD7-9A2E-5CE123474529}" name="Lower Confidence Bound(APHEN)" dataDxfId="213">
      <calculatedColumnFormula>C2-_xlfn.FORECAST.ETS.CONFINT(A2,$B$2:$B$7,$A$2:$A$7,0.95,1,1)</calculatedColumnFormula>
    </tableColumn>
    <tableColumn id="5" xr3:uid="{50227BC1-1922-4B0D-8078-258756C1AF34}" name="Upper Confidence Bound(APHEN)" dataDxfId="212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89ED3B-8085-476F-B956-83101EC2464B}" name="Table10" displayName="Table10" ref="H23:I30" totalsRowShown="0">
  <autoFilter ref="H23:I30" xr:uid="{44B3B915-66B0-4C98-BA17-F8A504CEE001}"/>
  <tableColumns count="2">
    <tableColumn id="1" xr3:uid="{594D12E7-D002-4976-B25E-ABCBCB264350}" name="Statistic"/>
    <tableColumn id="2" xr3:uid="{288F9405-D17C-4085-864C-1CED76F30B52}" name="Value" dataDxfId="1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4253575-257D-4DD2-BD0E-9C5992131D31}" name="Table15" displayName="Table15" ref="A1:E24" totalsRowShown="0">
  <autoFilter ref="A1:E24" xr:uid="{B1480A83-1FC7-494E-8110-60BC9C016379}"/>
  <tableColumns count="5">
    <tableColumn id="1" xr3:uid="{EC08FB6A-4C42-4EB3-9739-350256D49E88}" name="Timeline" dataDxfId="194"/>
    <tableColumn id="2" xr3:uid="{D79B2C34-CD33-48D1-84B2-56BEC512E337}" name="DACISSH OUTCOME 3"/>
    <tableColumn id="3" xr3:uid="{474476E8-7E58-4267-9204-F294A96A9B28}" name="Forecast" dataDxfId="193">
      <calculatedColumnFormula>_xlfn.FORECAST.ETS(A2,$B$2:$B$6,$A$2:$A$6,1,1)</calculatedColumnFormula>
    </tableColumn>
    <tableColumn id="4" xr3:uid="{CD99EDDD-1154-448B-A7E7-AD62CC12754C}" name="Lower Confidence Bound" dataDxfId="192">
      <calculatedColumnFormula>C2-_xlfn.FORECAST.ETS.CONFINT(A2,$B$2:$B$6,$A$2:$A$6,0.95,1,1)</calculatedColumnFormula>
    </tableColumn>
    <tableColumn id="5" xr3:uid="{47C58415-2835-49CA-8686-821F7455DBA2}" name="Upper Confidence Bound" dataDxfId="191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56AD927-A430-4EBD-94F1-23AE14AB7796}" name="Table16" displayName="Table16" ref="H19:I26" totalsRowShown="0">
  <autoFilter ref="H19:I26" xr:uid="{7BD92DBA-F0C5-4915-B3BE-5131C4A7701C}"/>
  <tableColumns count="2">
    <tableColumn id="1" xr3:uid="{7EA76467-4399-4C21-AF7D-7CFE584D7278}" name="Statistic"/>
    <tableColumn id="2" xr3:uid="{B41B0C24-14E1-4952-9D9B-19EB38B47650}" name="Value" dataDxfId="19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7752B70-BBC0-45FC-B360-D93AD2CFAC53}" name="Table17" displayName="Table17" ref="A1:E25" totalsRowShown="0">
  <autoFilter ref="A1:E25" xr:uid="{6F69FC1D-719B-4365-BDDD-984753D4E339}"/>
  <tableColumns count="5">
    <tableColumn id="1" xr3:uid="{265D322E-2714-4435-98D9-FB51ACB08C95}" name="Date" dataDxfId="189"/>
    <tableColumn id="2" xr3:uid="{24319EF3-D264-46F6-B668-F91AC9240EA9}" name="DACISSH OUTCOME 4"/>
    <tableColumn id="3" xr3:uid="{31502C08-8F28-47C4-B881-E7E3884E194D}" name="Forecast(DACISSH OUTCOME 4)" dataDxfId="188">
      <calculatedColumnFormula>_xlfn.FORECAST.ETS(A2,$B$2:$B$7,$A$2:$A$7,1,1)</calculatedColumnFormula>
    </tableColumn>
    <tableColumn id="4" xr3:uid="{D0DB8B20-F1B5-4E4E-A0B8-50F0B8D20AB3}" name="Lower Confidence Bound(DACISSH OUTCOME 4)" dataDxfId="187">
      <calculatedColumnFormula>C2-_xlfn.FORECAST.ETS.CONFINT(A2,$B$2:$B$7,$A$2:$A$7,0.95,1,1)</calculatedColumnFormula>
    </tableColumn>
    <tableColumn id="5" xr3:uid="{3854C34B-FE98-4ADF-9CDC-8059E053A584}" name="Upper Confidence Bound(DACISSH OUTCOME 4)" dataDxfId="186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F79248-12AD-42B3-B03E-F9E41AEE651B}" name="Table18" displayName="Table18" ref="H23:I30" totalsRowShown="0">
  <autoFilter ref="H23:I30" xr:uid="{AB6620CA-4966-49E1-9640-63A3D6F1F1EC}"/>
  <tableColumns count="2">
    <tableColumn id="1" xr3:uid="{7A2B2107-36A3-47AD-B64D-0E94FF45BCD1}" name="Statistic"/>
    <tableColumn id="2" xr3:uid="{E911AE54-8FB7-44A7-A7A6-24FEE2D2D6B9}" name="Value" dataDxfId="1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35B4D1-69F7-4E0F-A826-0D8F7AF4CCBD}" name="Table19" displayName="Table19" ref="A1:E25" totalsRowShown="0">
  <autoFilter ref="A1:E25" xr:uid="{FB307262-B8F0-4765-8512-7E57DD42355D}"/>
  <tableColumns count="5">
    <tableColumn id="1" xr3:uid="{1D022ABF-49ED-4AA7-8FFA-457351006095}" name="Date" dataDxfId="184"/>
    <tableColumn id="2" xr3:uid="{08E43EDF-6855-4734-88EA-2B37D62FFAB5}" name="DATAKOJ0"/>
    <tableColumn id="3" xr3:uid="{E26EB05C-5650-4112-AFB8-FE65DFB6B7BD}" name="Forecast(DATAKOJ0)" dataDxfId="183">
      <calculatedColumnFormula>_xlfn.FORECAST.ETS(A2,$B$2:$B$7,$A$2:$A$7,1,1)</calculatedColumnFormula>
    </tableColumn>
    <tableColumn id="4" xr3:uid="{EC75AC09-0D90-4F5D-ACBE-6EF5A0E26A7A}" name="Lower Confidence Bound(DATAKOJ0)" dataDxfId="182">
      <calculatedColumnFormula>C2-_xlfn.FORECAST.ETS.CONFINT(A2,$B$2:$B$7,$A$2:$A$7,0.95,1,1)</calculatedColumnFormula>
    </tableColumn>
    <tableColumn id="5" xr3:uid="{F0D4AE42-3175-42D9-B7B4-8E3B5A3930D8}" name="Upper Confidence Bound(DATAKOJ0)" dataDxfId="181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7D8EBF4-D339-471A-AC4B-55657A81851A}" name="Table20" displayName="Table20" ref="G20:H27" totalsRowShown="0">
  <autoFilter ref="G20:H27" xr:uid="{187803E7-954E-4738-A2A3-2200CAB3AD75}"/>
  <tableColumns count="2">
    <tableColumn id="1" xr3:uid="{CA6D6ADF-C1EC-41CF-9570-119D366707EA}" name="Statistic"/>
    <tableColumn id="2" xr3:uid="{16BE37C3-4D26-42C8-A64B-97AA9A520D69}" name="Value" dataDxfId="18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99BC640-DCB1-423C-ACBF-CA8AF441D564}" name="Table21" displayName="Table21" ref="A1:E25" totalsRowShown="0">
  <autoFilter ref="A1:E25" xr:uid="{17062BD9-7BC2-417F-8E89-5760C033BC0F}"/>
  <tableColumns count="5">
    <tableColumn id="1" xr3:uid="{F4C841F7-0CD3-42E5-8264-8011B68A4CA4}" name="Date" dataDxfId="179"/>
    <tableColumn id="2" xr3:uid="{4BBBE9AD-1AC7-4EC4-953E-A53ADE7B9C40}" name="DHI"/>
    <tableColumn id="3" xr3:uid="{ACF8B77E-6261-45C5-8BD3-CC4390E2E342}" name="Forecast(DHI)" dataDxfId="178">
      <calculatedColumnFormula>_xlfn.FORECAST.ETS(A2,$B$2:$B$7,$A$2:$A$7,1,1)</calculatedColumnFormula>
    </tableColumn>
    <tableColumn id="4" xr3:uid="{F6B2DC17-FE3F-4E8E-9121-5CC1EBA710A1}" name="Lower Confidence Bound(DHI)" dataDxfId="177">
      <calculatedColumnFormula>C2-_xlfn.FORECAST.ETS.CONFINT(A2,$B$2:$B$7,$A$2:$A$7,0.95,1,1)</calculatedColumnFormula>
    </tableColumn>
    <tableColumn id="5" xr3:uid="{1B29B5EE-F4D8-41E3-9D02-9034ED98A044}" name="Upper Confidence Bound(DHI)" dataDxfId="176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9DC6517-6FCD-4F8D-94DA-D31D5C990449}" name="Table22" displayName="Table22" ref="H19:I26" totalsRowShown="0">
  <autoFilter ref="H19:I26" xr:uid="{F013B070-590E-4ED2-B6B5-C388CF87609C}"/>
  <tableColumns count="2">
    <tableColumn id="1" xr3:uid="{C8A826D4-D850-4B32-9A74-66488B5B050E}" name="Statistic"/>
    <tableColumn id="2" xr3:uid="{F768EEFF-48FF-4904-B203-D09039C61395}" name="Value" dataDxfId="17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55BCFD0-24CD-4A65-BE46-89637B992209}" name="Table23" displayName="Table23" ref="A1:E25" totalsRowShown="0">
  <autoFilter ref="A1:E25" xr:uid="{11D92B76-3BFF-40D1-900A-D58DEB7D988F}"/>
  <tableColumns count="5">
    <tableColumn id="1" xr3:uid="{A971CF5C-6FBA-4A06-A41F-479883F50F5E}" name="Date" dataDxfId="174"/>
    <tableColumn id="2" xr3:uid="{C9CB8C48-FAAE-4623-A551-498B69FE55ED}" name="DHIS2 CONSULTANCY"/>
    <tableColumn id="3" xr3:uid="{283B078A-B8F9-44B7-A4B4-817E35F2BF7B}" name="Forecast(DHIS2 CONSULTANCY)" dataDxfId="173">
      <calculatedColumnFormula>_xlfn.FORECAST.ETS(A2,$B$2:$B$7,$A$2:$A$7,1,1)</calculatedColumnFormula>
    </tableColumn>
    <tableColumn id="4" xr3:uid="{D4921F0F-B0E3-40F0-913F-EE95FECBB4E9}" name="Lower Confidence Bound(DHIS2 CONSULTANCY)" dataDxfId="172">
      <calculatedColumnFormula>C2-_xlfn.FORECAST.ETS.CONFINT(A2,$B$2:$B$7,$A$2:$A$7,0.95,1,1)</calculatedColumnFormula>
    </tableColumn>
    <tableColumn id="5" xr3:uid="{08CAF487-224D-45B3-9245-20718BA66D86}" name="Upper Confidence Bound(DHIS2 CONSULTANCY)" dataDxfId="171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C85086-F0F4-4D9B-B65B-7E577487E59C}" name="Table2" displayName="Table2" ref="H20:I27" totalsRowShown="0">
  <autoFilter ref="H20:I27" xr:uid="{468E77B1-723E-4FD6-AC8F-A20F18B6A1C0}"/>
  <tableColumns count="2">
    <tableColumn id="1" xr3:uid="{01065DF3-5B7A-4340-BB1A-8C49274F279D}" name="Statistic"/>
    <tableColumn id="2" xr3:uid="{2CA09E8E-F312-4B4D-A176-E09183B20AA1}" name="Value" dataDxfId="2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48DF62E-8965-4710-8D58-BF85ECD65F62}" name="Table24" displayName="Table24" ref="H19:I26" totalsRowShown="0">
  <autoFilter ref="H19:I26" xr:uid="{047274DD-308C-4CAD-9C1E-D0131679FFF2}"/>
  <tableColumns count="2">
    <tableColumn id="1" xr3:uid="{1417C810-F795-4CD5-85EB-77E4F159EBF7}" name="Statistic"/>
    <tableColumn id="2" xr3:uid="{8D3E3442-2102-46F9-AF16-382700C7519F}" name="Value" dataDxfId="17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999D66A-27A9-46A0-9339-46C1E75A2005}" name="Table25" displayName="Table25" ref="A1:E25" totalsRowShown="0">
  <autoFilter ref="A1:E25" xr:uid="{A1D758BA-C311-4CB1-A155-8AA429EB4B13}"/>
  <tableColumns count="5">
    <tableColumn id="1" xr3:uid="{3DBA2803-8AFB-4628-9DEA-3EBB2EB40DB2}" name="Date" dataDxfId="169"/>
    <tableColumn id="2" xr3:uid="{5BE30B39-FC6A-4867-B60C-C35FD26ED9A0}" name="DHIS2 TRAINING"/>
    <tableColumn id="3" xr3:uid="{3F61F886-FA3E-4681-946E-096B2F149AE0}" name="Forecast(DHIS2 TRAINING)" dataDxfId="168">
      <calculatedColumnFormula>_xlfn.FORECAST.ETS(A2,$B$2:$B$7,$A$2:$A$7,1,1)</calculatedColumnFormula>
    </tableColumn>
    <tableColumn id="4" xr3:uid="{86509C77-F370-4D25-95DB-641CB69E6419}" name="Lower Confidence Bound(DHIS2 TRAINING)" dataDxfId="167">
      <calculatedColumnFormula>C2-_xlfn.FORECAST.ETS.CONFINT(A2,$B$2:$B$7,$A$2:$A$7,0.95,1,1)</calculatedColumnFormula>
    </tableColumn>
    <tableColumn id="5" xr3:uid="{F2BA4765-C1C2-4B9D-8FA4-CAA36D81F5E7}" name="Upper Confidence Bound(DHIS2 TRAINING)" dataDxfId="166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57ACAF4-4BA9-4465-B8FA-F0B8828346BE}" name="Table26" displayName="Table26" ref="I20:J27" totalsRowShown="0">
  <autoFilter ref="I20:J27" xr:uid="{EE1EBAE3-D9DB-46D3-A63C-CD980860F7CF}"/>
  <tableColumns count="2">
    <tableColumn id="1" xr3:uid="{99972944-4B44-4DA8-BA2E-9E0A6247DDFB}" name="Statistic"/>
    <tableColumn id="2" xr3:uid="{545F50AB-A185-414B-B32B-F29DF10759C1}" name="Value" dataDxfId="16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C51C783-A8C6-40F3-8532-1C718A147B04}" name="Table27" displayName="Table27" ref="A1:E25" totalsRowShown="0">
  <autoFilter ref="A1:E25" xr:uid="{940E4377-11FB-4917-A8C9-BBBF9D5F3215}"/>
  <tableColumns count="5">
    <tableColumn id="1" xr3:uid="{B1F9808A-CBEB-404C-9DB9-001BAA4B4412}" name="Date" dataDxfId="164"/>
    <tableColumn id="2" xr3:uid="{4232AB4D-6413-4415-824A-3622F3F7E6DA}" name="DHISTANCE  task completion rate"/>
    <tableColumn id="3" xr3:uid="{DE93CA76-A4B8-4E74-A481-447C0F2114E9}" name="Forecast(DHISTANCE)" dataDxfId="163">
      <calculatedColumnFormula>_xlfn.FORECAST.ETS(A2,$B$2:$B$7,$A$2:$A$7,1,1)</calculatedColumnFormula>
    </tableColumn>
    <tableColumn id="4" xr3:uid="{02C9D14F-773D-42BE-98B7-1299B7C32C85}" name="Lower Confidence Bound(DHISTANCE)" dataDxfId="162">
      <calculatedColumnFormula>C2-_xlfn.FORECAST.ETS.CONFINT(A2,$B$2:$B$7,$A$2:$A$7,0.95,1,1)</calculatedColumnFormula>
    </tableColumn>
    <tableColumn id="5" xr3:uid="{2E39D173-9787-4A5E-BD09-ECE76FC74089}" name="Upper Confidence Bound(DHISTANCE)" dataDxfId="161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E373522-C1EC-4C3F-8CCD-209071370614}" name="Table28" displayName="Table28" ref="I21:J28" totalsRowShown="0">
  <autoFilter ref="I21:J28" xr:uid="{D5FD6F4D-2453-45F4-9FBE-D73B41FDF172}"/>
  <tableColumns count="2">
    <tableColumn id="1" xr3:uid="{C66CE3B8-6D9E-4A0F-833C-0A05A0678AD1}" name="Statistic"/>
    <tableColumn id="2" xr3:uid="{BCFE2B78-C34D-4F0F-9FFF-1F06455E3698}" name="Value" dataDxfId="16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DBF429F-DB3E-4BE5-AB34-28101F478B4D}" name="Table29" displayName="Table29" ref="A1:E25" totalsRowShown="0">
  <autoFilter ref="A1:E25" xr:uid="{0A41F5AF-2E5E-46AE-A01C-B5EC67E4388B}"/>
  <tableColumns count="5">
    <tableColumn id="1" xr3:uid="{5911EE68-D861-4AFD-814B-BA4F059E0CAC}" name="Date" dataDxfId="159"/>
    <tableColumn id="2" xr3:uid="{423A53E6-1502-49F2-842B-9B946D0CEDCB}" name="DIGITAL LIBRARY  task completion rate"/>
    <tableColumn id="3" xr3:uid="{B3C57DB0-C1AF-4824-8B61-988EAA094DA3}" name="Forecast(DIGITAL LIBRARY)" dataDxfId="158">
      <calculatedColumnFormula>_xlfn.FORECAST.ETS(A2,$B$2:$B$7,$A$2:$A$7,1,1)</calculatedColumnFormula>
    </tableColumn>
    <tableColumn id="4" xr3:uid="{684DA7C9-663D-4C5A-BE3A-57F37F3291A3}" name="Lower Confidence Bound(DIGITAL LIBRARY)" dataDxfId="157">
      <calculatedColumnFormula>C2-_xlfn.FORECAST.ETS.CONFINT(A2,$B$2:$B$7,$A$2:$A$7,0.95,1,1)</calculatedColumnFormula>
    </tableColumn>
    <tableColumn id="5" xr3:uid="{2F2F1909-DD38-4CEF-8934-8F533BBF5730}" name="Upper Confidence Bound(DIGITAL LIBRARY)" dataDxfId="156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CEB7012-6AE5-4B08-924F-3AABFD47D004}" name="Table30" displayName="Table30" ref="I22:J29" totalsRowShown="0">
  <autoFilter ref="I22:J29" xr:uid="{76BEFE7E-A2C9-42A2-821B-E3377DA42068}"/>
  <tableColumns count="2">
    <tableColumn id="1" xr3:uid="{6EAEA328-0F22-49FE-9D1C-6D9B97EAD3D3}" name="Statistic"/>
    <tableColumn id="2" xr3:uid="{5717C1B8-C10B-4598-B6B2-87E8C2FD819F}" name="Value" dataDxfId="1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7C1FDB9-5A60-4453-87ED-53C932430936}" name="Table31" displayName="Table31" ref="A1:E25" totalsRowShown="0">
  <autoFilter ref="A1:E25" xr:uid="{D532F421-AE4E-42FA-9F9F-DE49D9E45888}"/>
  <tableColumns count="5">
    <tableColumn id="1" xr3:uid="{5854BFD9-93AF-4DFA-A18C-4F0275B3D2FE}" name="Date" dataDxfId="154"/>
    <tableColumn id="2" xr3:uid="{C58C5D68-6475-4365-8A9A-B7F4A377063C}" name="E4E AL  task completion rate"/>
    <tableColumn id="3" xr3:uid="{435D296A-0EDB-4C76-BA38-EF4B16EE9D44}" name="Forecast(E4E AL)" dataDxfId="153">
      <calculatedColumnFormula>_xlfn.FORECAST.ETS(A2,$B$2:$B$7,$A$2:$A$7,1,1)</calculatedColumnFormula>
    </tableColumn>
    <tableColumn id="4" xr3:uid="{449161DC-F8CF-433B-BCDA-B649EE465B19}" name="Lower Confidence Bound(E4E AL)" dataDxfId="152">
      <calculatedColumnFormula>C2-_xlfn.FORECAST.ETS.CONFINT(A2,$B$2:$B$7,$A$2:$A$7,0.95,1,1)</calculatedColumnFormula>
    </tableColumn>
    <tableColumn id="5" xr3:uid="{60AE84A7-940A-415F-A67B-4E6740DD90D4}" name="Upper Confidence Bound(E4E AL)" dataDxfId="151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1F6C44F-F853-4384-921F-D9197168FEC9}" name="Table32" displayName="Table32" ref="I20:J27" totalsRowShown="0">
  <autoFilter ref="I20:J27" xr:uid="{23B2DCD1-6FE7-45B2-967C-510B5D6B20FA}"/>
  <tableColumns count="2">
    <tableColumn id="1" xr3:uid="{96AFBB8F-F228-4460-873F-4F4B7602BC48}" name="Statistic"/>
    <tableColumn id="2" xr3:uid="{F62A8927-4607-42AA-BC75-44061D886588}" name="Value" dataDxfId="15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92B3A16-39E5-4823-BE7C-584351C86F6B}" name="Table33" displayName="Table33" ref="A1:E25" totalsRowShown="0">
  <autoFilter ref="A1:E25" xr:uid="{A0E0251E-6846-49A3-AE45-E3631FA379A3}"/>
  <tableColumns count="5">
    <tableColumn id="1" xr3:uid="{4AD2FB4E-A053-4D43-9C99-454B1664737F}" name="Date" dataDxfId="149"/>
    <tableColumn id="2" xr3:uid="{F93E0E3A-1F00-4CBB-9CAE-050BF8B139CA}" name="e4e General  task completion rate"/>
    <tableColumn id="3" xr3:uid="{6A4A0B4C-2DC4-4A77-992F-F5174F480C38}" name="Forecast(e4e General)" dataDxfId="148">
      <calculatedColumnFormula>_xlfn.FORECAST.ETS(A2,$B$2:$B$7,$A$2:$A$7,1,1)</calculatedColumnFormula>
    </tableColumn>
    <tableColumn id="4" xr3:uid="{894A7980-6B28-4362-B1BB-1D92677EB53E}" name="Lower Confidence Bound(e4e General)" dataDxfId="147">
      <calculatedColumnFormula>C2-_xlfn.FORECAST.ETS.CONFINT(A2,$B$2:$B$7,$A$2:$A$7,0.95,1,1)</calculatedColumnFormula>
    </tableColumn>
    <tableColumn id="5" xr3:uid="{33535626-ABDC-48F1-96AB-D976D8EF7A25}" name="Upper Confidence Bound(e4e General)" dataDxfId="146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BCE56-D7A8-46DD-94D1-31C67ADD0C40}" name="Table3" displayName="Table3" ref="A1:E25" totalsRowShown="0">
  <autoFilter ref="A1:E25" xr:uid="{36A4CA2A-F903-4E9A-A9E8-E1B13074721D}"/>
  <tableColumns count="5">
    <tableColumn id="1" xr3:uid="{3DA39957-C673-459B-A112-E61B0B7725D1}" name="Date" dataDxfId="210"/>
    <tableColumn id="2" xr3:uid="{347B3D2F-C26A-49BD-8245-CBC24C9E81E3}" name="BHCPF"/>
    <tableColumn id="3" xr3:uid="{6BACFB3B-B27D-4F23-AC4A-1E79352B4A18}" name="Forecast(BHCPF)" dataDxfId="209">
      <calculatedColumnFormula>_xlfn.FORECAST.ETS(A2,$B$2:$B$7,$A$2:$A$7,1,1)</calculatedColumnFormula>
    </tableColumn>
    <tableColumn id="4" xr3:uid="{B83F3C72-1E5E-458A-BC8D-CA5D55194ECA}" name="Lower Confidence Bound(BHCPF)" dataDxfId="208">
      <calculatedColumnFormula>C2-_xlfn.FORECAST.ETS.CONFINT(A2,$B$2:$B$7,$A$2:$A$7,0.95,1,1)</calculatedColumnFormula>
    </tableColumn>
    <tableColumn id="5" xr3:uid="{9CFA8532-246C-4555-901B-A36A068CAF3A}" name="Upper Confidence Bound(BHCPF)" dataDxfId="207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20715F5-BED3-4A14-AB9E-41EBCDA24FA0}" name="Table34" displayName="Table34" ref="H21:I28" totalsRowShown="0">
  <autoFilter ref="H21:I28" xr:uid="{C6639C75-B6E6-4F04-89E0-35A129D9EC8E}"/>
  <tableColumns count="2">
    <tableColumn id="1" xr3:uid="{3F8AF031-DB51-470F-9959-7AC14D202F93}" name="Statistic"/>
    <tableColumn id="2" xr3:uid="{ABDE7D23-DBD2-4645-A8AC-DE065B672253}" name="Value" dataDxfId="14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CF1979D-134F-46CB-BDE6-585DFD6E7C4C}" name="Table35" displayName="Table35" ref="A1:E25" totalsRowShown="0">
  <autoFilter ref="A1:E25" xr:uid="{0CAD43E2-C658-470D-A86F-E41D55B02D67}"/>
  <tableColumns count="5">
    <tableColumn id="1" xr3:uid="{954BDFD6-32C9-4FAB-A672-E4D9036A7253}" name="Date" dataDxfId="144"/>
    <tableColumn id="2" xr3:uid="{97C37BC8-BDBA-430E-9965-E70C4C2A5704}" name="e4e website task completion rate"/>
    <tableColumn id="3" xr3:uid="{2A9EB915-82CC-4C0E-82CA-746B683E9E76}" name="Forecast(e4e website)" dataDxfId="143">
      <calculatedColumnFormula>_xlfn.FORECAST.ETS(A2,$B$2:$B$7,$A$2:$A$7,1,1)</calculatedColumnFormula>
    </tableColumn>
    <tableColumn id="4" xr3:uid="{FBD50C81-1AA9-4FBD-AA65-9D2C4453FA04}" name="Lower Confidence Bound(e4e website)" dataDxfId="142">
      <calculatedColumnFormula>C2-_xlfn.FORECAST.ETS.CONFINT(A2,$B$2:$B$7,$A$2:$A$7,0.95,1,1)</calculatedColumnFormula>
    </tableColumn>
    <tableColumn id="5" xr3:uid="{17114FD2-BAE1-4439-9C9F-FDE148C90D27}" name="Upper Confidence Bound(e4e website)" dataDxfId="141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8CDE58F-2ADD-49F0-B982-86A3643C45FC}" name="Table36" displayName="Table36" ref="H20:I27" totalsRowShown="0">
  <autoFilter ref="H20:I27" xr:uid="{7F1537F0-D56A-4668-8ED3-1EB216395313}"/>
  <tableColumns count="2">
    <tableColumn id="1" xr3:uid="{0F7D3969-5DD6-4454-A54D-AA85A16C236F}" name="Statistic"/>
    <tableColumn id="2" xr3:uid="{F837D83B-6FE5-4994-9149-7B07E225916A}" name="Value" dataDxfId="140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C7B85F2-FC8F-450A-BA4E-D97B2B67415F}" name="Table37" displayName="Table37" ref="A1:E25" totalsRowShown="0">
  <autoFilter ref="A1:E25" xr:uid="{6FA82092-F5A8-43AC-A118-C255EE0884DC}"/>
  <tableColumns count="5">
    <tableColumn id="1" xr3:uid="{8C7B5840-EFCF-4449-AFF6-654E0F5D449A}" name="Date" dataDxfId="139"/>
    <tableColumn id="2" xr3:uid="{DB16A32E-1D9D-40EA-9331-117B1B3F1B8F}" name="External dashboard  Task completion rate"/>
    <tableColumn id="3" xr3:uid="{841FA649-2C51-4423-8D69-6B70C8882715}" name="Forecast(External dashboard)" dataDxfId="138">
      <calculatedColumnFormula>_xlfn.FORECAST.ETS(A2,$B$2:$B$7,$A$2:$A$7,1,1)</calculatedColumnFormula>
    </tableColumn>
    <tableColumn id="4" xr3:uid="{68DAC65F-66E3-41A8-8176-2BCE1A9F5B8E}" name="Lower Confidence Bound(External dashboard)" dataDxfId="137">
      <calculatedColumnFormula>C2-_xlfn.FORECAST.ETS.CONFINT(A2,$B$2:$B$7,$A$2:$A$7,0.95,1,1)</calculatedColumnFormula>
    </tableColumn>
    <tableColumn id="5" xr3:uid="{A8E2E2CD-83FA-4F5F-8995-0978EE16D36A}" name="Upper Confidence Bound(External dashboard)" dataDxfId="136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4568D3D-C32B-4653-B86F-D73D4E7F2FA9}" name="Table38" displayName="Table38" ref="H21:I28" totalsRowShown="0">
  <autoFilter ref="H21:I28" xr:uid="{4C754818-7479-4DA3-A4BC-7A10B47A9877}"/>
  <tableColumns count="2">
    <tableColumn id="1" xr3:uid="{B450DD49-B9F9-4DAB-B4CD-FFAF5CAA7C15}" name="Statistic"/>
    <tableColumn id="2" xr3:uid="{39457D9C-A92D-4A3D-BE4F-400EEE0A0620}" name="Value" dataDxfId="135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B9E8E45-56A7-43E0-A630-5A92EB1D3D0F}" name="Table39" displayName="Table39" ref="A1:E25" totalsRowShown="0">
  <autoFilter ref="A1:E25" xr:uid="{B4CD6665-C7CC-4FD8-9A24-B5B8EBF962AF}"/>
  <tableColumns count="5">
    <tableColumn id="1" xr3:uid="{5D14FCA6-2D31-4DAB-890F-2817AA2A6AAA}" name="Date" dataDxfId="134"/>
    <tableColumn id="2" xr3:uid="{E7E226F9-A540-4214-8C43-6B83D2CBD3AC}" name="FMOH-ISS  Task completion rate"/>
    <tableColumn id="3" xr3:uid="{F96D0CA1-C0A8-42C3-9D69-E6EA2972EE12}" name="Forecast(FMOH-ISS)" dataDxfId="133">
      <calculatedColumnFormula>_xlfn.FORECAST.ETS(A2,$B$2:$B$7,$A$2:$A$7,1,1)</calculatedColumnFormula>
    </tableColumn>
    <tableColumn id="4" xr3:uid="{E21C54CC-2795-4DEC-95E3-E6DD9BB71E9E}" name="Lower Confidence Bound(FMOH-ISS)" dataDxfId="132">
      <calculatedColumnFormula>C2-_xlfn.FORECAST.ETS.CONFINT(A2,$B$2:$B$7,$A$2:$A$7,0.95,1,1)</calculatedColumnFormula>
    </tableColumn>
    <tableColumn id="5" xr3:uid="{D398409E-C3DB-4517-8FB4-86F0D3A7D9E8}" name="Upper Confidence Bound(FMOH-ISS)" dataDxfId="131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6C9C851-FA01-4DAB-830B-962EAF6961BA}" name="Table40" displayName="Table40" ref="I21:J28" totalsRowShown="0">
  <autoFilter ref="I21:J28" xr:uid="{04E8293A-26BE-48A5-BE0C-FD0A5A78C199}"/>
  <tableColumns count="2">
    <tableColumn id="1" xr3:uid="{31472E50-0BC9-439D-A5F0-09B3A8BE7EBA}" name="Statistic"/>
    <tableColumn id="2" xr3:uid="{4E02463F-56C4-4DBB-8464-7DACBDA82ED2}" name="Value" dataDxfId="13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B86954D-A385-4775-BEDC-CAE7924F7789}" name="Table41" displayName="Table41" ref="A1:E23" totalsRowShown="0">
  <autoFilter ref="A1:E23" xr:uid="{AB1D4C1B-F48E-44C6-B33C-5FDEF37DE722}"/>
  <tableColumns count="5">
    <tableColumn id="1" xr3:uid="{5CB70263-C243-4601-9314-9DF0C509C6AA}" name="Date" dataDxfId="129"/>
    <tableColumn id="2" xr3:uid="{7168D46A-342A-4004-963B-EAE73CDF568C}" name="Growth and exploration  Task completion rate"/>
    <tableColumn id="3" xr3:uid="{6B75255C-B9D7-4D3A-8D3B-8047C2B6D56B}" name="Forecast(Growth and exploration)">
      <calculatedColumnFormula>_xlfn.FORECAST.ETS(A2,$B$2:$B$5,$A$2:$A$5,1,1)</calculatedColumnFormula>
    </tableColumn>
    <tableColumn id="4" xr3:uid="{68D9422E-FB40-423F-BDCE-B36B8A910554}" name="Lower Confidence Bound(Growth and exploration)" dataDxfId="128">
      <calculatedColumnFormula>C2-_xlfn.FORECAST.ETS.CONFINT(A2,$B$2:$B$5,$A$2:$A$5,0.95,1,1)</calculatedColumnFormula>
    </tableColumn>
    <tableColumn id="5" xr3:uid="{0882419D-ADBF-44B0-A794-63CEEDB9D409}" name="Upper Confidence Bound(Growth and exploration)" dataDxfId="127">
      <calculatedColumnFormula>C2+_xlfn.FORECAST.ETS.CONFINT(A2,$B$2:$B$5,$A$2:$A$5,0.95,1,1)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FCB99B5-F91A-460D-B327-885CC99A90D8}" name="Table42" displayName="Table42" ref="H20:I27" totalsRowShown="0">
  <autoFilter ref="H20:I27" xr:uid="{AA26B185-5A6F-4674-B9A7-2B80EFBFB653}"/>
  <tableColumns count="2">
    <tableColumn id="1" xr3:uid="{B25FB4E8-F888-4D1F-9C64-C2B0569308D2}" name="Statistic"/>
    <tableColumn id="2" xr3:uid="{C715343F-2EFA-4091-8B23-03BCB81C2058}" name="Value" dataDxfId="126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F06323A-0C2C-4727-BC28-D07F9E6F7CB3}" name="Table43" displayName="Table43" ref="A1:E25" totalsRowShown="0">
  <autoFilter ref="A1:E25" xr:uid="{F6060B60-BC5A-44F7-A58E-C56DFFB07EFC}"/>
  <tableColumns count="5">
    <tableColumn id="1" xr3:uid="{4AF6F2B1-2E51-4B39-BC39-F86B1A63DFE0}" name="Date" dataDxfId="125"/>
    <tableColumn id="2" xr3:uid="{F1531E40-4760-46D5-BE8C-3C805D900E03}" name="Healththink  Task completion rate"/>
    <tableColumn id="3" xr3:uid="{865AA4C9-0D40-4FC5-9C95-E89360B196EB}" name="Forecast(Healththink)" dataDxfId="124">
      <calculatedColumnFormula>_xlfn.FORECAST.ETS(A2,$B$2:$B$7,$A$2:$A$7,1,1)</calculatedColumnFormula>
    </tableColumn>
    <tableColumn id="4" xr3:uid="{6B37F159-585E-4303-B50B-B0C9EB0B41CF}" name="Lower Confidence Bound(Healththink)" dataDxfId="123">
      <calculatedColumnFormula>C2-_xlfn.FORECAST.ETS.CONFINT(A2,$B$2:$B$7,$A$2:$A$7,0.95,1,1)</calculatedColumnFormula>
    </tableColumn>
    <tableColumn id="5" xr3:uid="{1BE3FFAA-A088-4A0B-8F25-C25B6F50E03A}" name="Upper Confidence Bound(Healththink)" dataDxfId="122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A04F8D-BA66-4633-AAD8-DB011AF67277}" name="Table4" displayName="Table4" ref="G20:H27" totalsRowShown="0">
  <autoFilter ref="G20:H27" xr:uid="{BE45215E-0517-440E-B5F3-A26D8AB85566}"/>
  <tableColumns count="2">
    <tableColumn id="1" xr3:uid="{5843391A-1B2C-4717-925D-163478B74FB6}" name="Statistic"/>
    <tableColumn id="2" xr3:uid="{ECBC789C-D331-450E-ACCE-8B28868BF6ED}" name="Value" dataDxfId="20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BC2F7A84-F1C8-413D-B3BD-CE9AF3731A10}" name="Table44" displayName="Table44" ref="J21:K28" totalsRowShown="0">
  <autoFilter ref="J21:K28" xr:uid="{FD1DF213-B2EE-4B3D-AB57-E994285F24D5}"/>
  <tableColumns count="2">
    <tableColumn id="1" xr3:uid="{838DF0C7-1E55-4FA7-954D-DF8EB62AE94C}" name="Statistic"/>
    <tableColumn id="2" xr3:uid="{D4BFB294-EABC-4243-8572-C15F05201FF2}" name="Value" dataDxfId="121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16A9704-9C46-49A1-A603-E233CDE5E440}" name="Table45" displayName="Table45" ref="A1:E25" totalsRowShown="0">
  <autoFilter ref="A1:E25" xr:uid="{242793D3-69C8-47BD-A568-FF5884323517}"/>
  <tableColumns count="5">
    <tableColumn id="1" xr3:uid="{B8531523-7760-4ADF-ADCC-B4392C080B93}" name="Date" dataDxfId="120"/>
    <tableColumn id="2" xr3:uid="{D715E211-3F3A-434D-BB11-0E9BD3995AA0}" name="HPPDM  Task completion rate"/>
    <tableColumn id="3" xr3:uid="{62D998EB-D69F-47BC-AAE1-8E17EDD5CD72}" name="Forecast(HPPDM)" dataDxfId="119">
      <calculatedColumnFormula>_xlfn.FORECAST.ETS(A2,$B$2:$B$7,$A$2:$A$7,1,1)</calculatedColumnFormula>
    </tableColumn>
    <tableColumn id="4" xr3:uid="{00BDBCFB-E9F9-4DFB-80A6-5DA2B756CB69}" name="Lower Confidence Bound(HPPDM)" dataDxfId="118">
      <calculatedColumnFormula>C2-_xlfn.FORECAST.ETS.CONFINT(A2,$B$2:$B$7,$A$2:$A$7,0.95,1,1)</calculatedColumnFormula>
    </tableColumn>
    <tableColumn id="5" xr3:uid="{F2E44B3B-9CB6-4F26-ADA7-128F76DAAFEE}" name="Upper Confidence Bound(HPPDM)" dataDxfId="117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DAA84C7-AD81-4596-9658-241965F9989E}" name="Table46" displayName="Table46" ref="I21:J28" totalsRowShown="0">
  <autoFilter ref="I21:J28" xr:uid="{CED8411E-C313-4114-9AD0-F6784F5CFD72}"/>
  <tableColumns count="2">
    <tableColumn id="1" xr3:uid="{C078FC11-2B71-4365-AD78-970E9773057A}" name="Statistic"/>
    <tableColumn id="2" xr3:uid="{099F21B7-A0D1-4DE6-BA2D-5D2538178D4E}" name="Value" dataDxfId="116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F69965A-39F1-4D6C-A368-E92F0097AA08}" name="Table47" displayName="Table47" ref="A1:E25" totalsRowShown="0">
  <autoFilter ref="A1:E25" xr:uid="{9DC8EECA-6FCC-4B4F-A6EE-152C2CA2C5E4}"/>
  <tableColumns count="5">
    <tableColumn id="1" xr3:uid="{5F74728E-81F0-4848-8ED7-DD363822A6E3}" name="Date" dataDxfId="115"/>
    <tableColumn id="2" xr3:uid="{613BE90A-19CE-4BB8-94B0-D1F69DFDE308}" name="Manual Data population"/>
    <tableColumn id="3" xr3:uid="{2361B693-51E7-49DD-BA0C-7EB151F42A8D}" name="Forecast(Manual Data population)" dataDxfId="114">
      <calculatedColumnFormula>_xlfn.FORECAST.ETS(A2,$B$2:$B$7,$A$2:$A$7,1,1)</calculatedColumnFormula>
    </tableColumn>
    <tableColumn id="4" xr3:uid="{7B1B4EB6-3425-448B-BC4F-94E53811BBAD}" name="Lower Confidence Bound(Manual Data population)" dataDxfId="113">
      <calculatedColumnFormula>C2-_xlfn.FORECAST.ETS.CONFINT(A2,$B$2:$B$7,$A$2:$A$7,0.95,1,1)</calculatedColumnFormula>
    </tableColumn>
    <tableColumn id="5" xr3:uid="{5A60B427-34FE-447D-A120-9607F5640248}" name="Upper Confidence Bound(Manual Data population)" dataDxfId="112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8C9C2C0-A8A4-417C-9EA7-D8C078A77A78}" name="Table48" displayName="Table48" ref="I22:J29" totalsRowShown="0">
  <autoFilter ref="I22:J29" xr:uid="{EA63B019-5108-44F4-B6F8-006C75D43BA8}"/>
  <tableColumns count="2">
    <tableColumn id="1" xr3:uid="{CF151CCF-FF09-444A-B78A-F58011F2B39B}" name="Statistic"/>
    <tableColumn id="2" xr3:uid="{5ABD6DD2-7208-4575-9B9C-F8EB1B9669FF}" name="Value" dataDxfId="111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8D8782E-DDE5-4AAD-810E-F05149137B6C}" name="Table49" displayName="Table49" ref="A1:E25" totalsRowShown="0">
  <autoFilter ref="A1:E25" xr:uid="{B625E0E0-6369-4DED-A447-08AAFC485FB8}"/>
  <tableColumns count="5">
    <tableColumn id="1" xr3:uid="{D9916431-EB9A-48EF-B0BE-0BA31B3EF956}" name="Date" dataDxfId="110"/>
    <tableColumn id="2" xr3:uid="{7FED84BC-C647-4F4E-939C-F8D6975061F7}" name="MSDAT API  Task completion rate"/>
    <tableColumn id="3" xr3:uid="{0B373C00-D257-45B6-A7B6-DB4513297959}" name="Forecast(MSDAT API)" dataDxfId="109">
      <calculatedColumnFormula>_xlfn.FORECAST.ETS(A2,$B$2:$B$7,$A$2:$A$7,1,1)</calculatedColumnFormula>
    </tableColumn>
    <tableColumn id="4" xr3:uid="{3312AFB2-AF11-44E6-9ACA-AE4A5A4B8DAE}" name="Lower Confidence Bound(MSDAT API)" dataDxfId="108">
      <calculatedColumnFormula>C2-_xlfn.FORECAST.ETS.CONFINT(A2,$B$2:$B$7,$A$2:$A$7,0.95,1,1)</calculatedColumnFormula>
    </tableColumn>
    <tableColumn id="5" xr3:uid="{9FBC7C0F-B7A8-4574-B66B-E41012E7702C}" name="Upper Confidence Bound(MSDAT API)" dataDxfId="107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51A235EE-E160-426F-806D-13C916F62A18}" name="Table50" displayName="Table50" ref="I21:J28" totalsRowShown="0">
  <autoFilter ref="I21:J28" xr:uid="{E72A3E7B-2B64-4C27-9D51-28E6E38FB5BB}"/>
  <tableColumns count="2">
    <tableColumn id="1" xr3:uid="{4166DF2F-EB0F-43F8-83A7-E34A88DF688B}" name="Statistic"/>
    <tableColumn id="2" xr3:uid="{53DA322E-108C-4390-9D71-B7DD05A4DF42}" name="Value" dataDxfId="106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3E43A91-F0BC-4C18-81E1-C911C0B6658D}" name="Table51" displayName="Table51" ref="A1:E25" totalsRowShown="0">
  <autoFilter ref="A1:E25" xr:uid="{7C6E9CAB-9EA2-4A71-941D-AAD0D27495CD}"/>
  <tableColumns count="5">
    <tableColumn id="1" xr3:uid="{8DC62376-8B75-4C9F-91A7-FD12E8A4E025}" name="Date" dataDxfId="105"/>
    <tableColumn id="2" xr3:uid="{6CDCD68B-4D7E-4C3C-B862-E47404552898}" name="MSDAT COVID 19 health tracker Task completion rate"/>
    <tableColumn id="3" xr3:uid="{498DA7AB-AE1D-4B38-B5C4-6A44FB474A6A}" name="Forecast(MSDAT COVID 19 health tracker)" dataDxfId="104">
      <calculatedColumnFormula>_xlfn.FORECAST.ETS(A2,$B$2:$B$7,$A$2:$A$7,1,1)</calculatedColumnFormula>
    </tableColumn>
    <tableColumn id="4" xr3:uid="{F06488D0-7CA5-418B-B0D7-EA3077C25EE0}" name="Lower Confidence Bound(MSDAT COVID 19 health tracker)" dataDxfId="103">
      <calculatedColumnFormula>C2-_xlfn.FORECAST.ETS.CONFINT(A2,$B$2:$B$7,$A$2:$A$7,0.95,1,1)</calculatedColumnFormula>
    </tableColumn>
    <tableColumn id="5" xr3:uid="{A8921157-F98B-4B5D-8506-BB56C9763535}" name="Upper Confidence Bound(MSDAT COVID 19 health tracker)" dataDxfId="102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DBED6DF-6684-4758-B19B-5127F639668D}" name="Table52" displayName="Table52" ref="H21:I28" totalsRowShown="0">
  <autoFilter ref="H21:I28" xr:uid="{6933FAE3-EE92-462A-B896-89BFBE16BFB1}"/>
  <tableColumns count="2">
    <tableColumn id="1" xr3:uid="{3D9D1E3B-A142-406F-A815-29FC35CB35C7}" name="Statistic"/>
    <tableColumn id="2" xr3:uid="{BC06DF58-DA8E-41AB-A690-68E256CE235C}" name="Value" dataDxfId="101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51FEAC0-D42B-48AA-B07E-CF2A8CD58F4C}" name="Table53" displayName="Table53" ref="A1:E25" totalsRowShown="0">
  <autoFilter ref="A1:E25" xr:uid="{2A406AEF-E1D3-4183-90CD-3411D62EF1AC}"/>
  <tableColumns count="5">
    <tableColumn id="1" xr3:uid="{77B1C7E2-E01C-4932-99FB-E218C13E1697}" name="Date" dataDxfId="100"/>
    <tableColumn id="2" xr3:uid="{C8A86A89-DD2C-4334-9FBD-0CBDB7C0290B}" name="MSDAT Custom dashboard task completion rate"/>
    <tableColumn id="3" xr3:uid="{D861FAFB-4840-4580-9468-50EE865691A3}" name="Forecast(MSDAT Custom dashboard)" dataDxfId="99">
      <calculatedColumnFormula>_xlfn.FORECAST.ETS(A2,$B$2:$B$7,$A$2:$A$7,1,1)</calculatedColumnFormula>
    </tableColumn>
    <tableColumn id="4" xr3:uid="{16BABF00-3B88-43BB-BA87-864240EF7791}" name="Lower Confidence Bound(MSDAT Custom dashboard)" dataDxfId="98">
      <calculatedColumnFormula>C2-_xlfn.FORECAST.ETS.CONFINT(A2,$B$2:$B$7,$A$2:$A$7,0.95,1,1)</calculatedColumnFormula>
    </tableColumn>
    <tableColumn id="5" xr3:uid="{121E7834-72CF-440A-8491-DE9AE618F495}" name="Upper Confidence Bound(MSDAT Custom dashboard)" dataDxfId="97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413F71-E82C-47AE-AFAA-C929349DF133}" name="Table5" displayName="Table5" ref="A1:E24" totalsRowShown="0">
  <autoFilter ref="A1:E24" xr:uid="{105FDF10-0930-4899-A18B-F48D9175F8BF}"/>
  <tableColumns count="5">
    <tableColumn id="1" xr3:uid="{FC0C7473-2A7B-4B71-9D0D-CE98E9EA08ED}" name="Date" dataDxfId="9"/>
    <tableColumn id="2" xr3:uid="{ECB76F00-2EA3-4E2A-ADAA-EDAE379A00A3}" name="CAREKOJO" dataDxfId="8" dataCellStyle="Percent"/>
    <tableColumn id="3" xr3:uid="{D1A7C886-5C06-44E3-B61B-2FC80CD15D89}" name="Forecast(CAREKOJO)" dataDxfId="7" dataCellStyle="Percent">
      <calculatedColumnFormula>_xlfn.FORECAST.ETS(A2,$B$2:$B$6,$A$2:$A$6,1,1)</calculatedColumnFormula>
    </tableColumn>
    <tableColumn id="4" xr3:uid="{30A2B1BC-CCC7-4C9F-8CF3-69CD65777DA0}" name="Lower Confidence Bound(CAREKOJO)" dataDxfId="6" dataCellStyle="Percent">
      <calculatedColumnFormula>C2-_xlfn.FORECAST.ETS.CONFINT(A2,$B$2:$B$6,$A$2:$A$6,0.95,1,1)</calculatedColumnFormula>
    </tableColumn>
    <tableColumn id="5" xr3:uid="{66A65B60-C82F-4F28-A28C-46B3F1E7C9FA}" name="Upper Confidence Bound(CAREKOJO)" dataDxfId="5" dataCellStyle="Percent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7F6B9C6-9CFD-4DFA-9E0F-9CA6F90469F9}" name="Table54" displayName="Table54" ref="I21:J28" totalsRowShown="0">
  <autoFilter ref="I21:J28" xr:uid="{E56754F6-314C-47C4-B9EC-62128BA8638D}"/>
  <tableColumns count="2">
    <tableColumn id="1" xr3:uid="{53E7D4B7-5DC5-42C4-95FC-439EFB178EE4}" name="Statistic"/>
    <tableColumn id="2" xr3:uid="{3728D2D9-72FE-419B-A8AF-406B66B814E8}" name="Value" dataDxfId="96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5C4C3966-481B-4869-8B4F-C7D21A343BDD}" name="Table55" displayName="Table55" ref="A1:E25" totalsRowShown="0">
  <autoFilter ref="A1:E25" xr:uid="{23C38CF2-58DC-4A21-BEF7-3906AF6B7737}"/>
  <tableColumns count="5">
    <tableColumn id="1" xr3:uid="{4A80B3B2-2562-437D-A974-5DE640B772DA}" name="Date" dataDxfId="95"/>
    <tableColumn id="2" xr3:uid="{88636D0F-269D-4C34-ABA0-999DA3B417F1}" name="MSDAT dashboard task completion rate"/>
    <tableColumn id="3" xr3:uid="{B413836F-8180-4465-A1F3-82FCD0F19D52}" name="Forecast(MSDAT dashboard)" dataDxfId="94">
      <calculatedColumnFormula>_xlfn.FORECAST.ETS(A2,$B$2:$B$7,$A$2:$A$7,1,1)</calculatedColumnFormula>
    </tableColumn>
    <tableColumn id="4" xr3:uid="{823898C8-F8FB-4698-9D62-57A4463D3583}" name="Lower Confidence Bound(MSDAT dashboard)" dataDxfId="93">
      <calculatedColumnFormula>C2-_xlfn.FORECAST.ETS.CONFINT(A2,$B$2:$B$7,$A$2:$A$7,0.95,1,1)</calculatedColumnFormula>
    </tableColumn>
    <tableColumn id="5" xr3:uid="{AC13BA10-8487-4E62-A06A-2B47A46113BD}" name="Upper Confidence Bound(MSDAT dashboard)" dataDxfId="92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BD09C608-327C-4AD9-A3F4-8C3BC9F27AB6}" name="Table56" displayName="Table56" ref="H22:I29" totalsRowShown="0">
  <autoFilter ref="H22:I29" xr:uid="{A61ECD9F-0560-427D-8CC5-98507E77760D}"/>
  <tableColumns count="2">
    <tableColumn id="1" xr3:uid="{D607D2B7-7DBA-4852-BE81-ED8606669664}" name="Statistic"/>
    <tableColumn id="2" xr3:uid="{C536C0D3-09D8-473A-87F6-5C37173E3959}" name="Value" dataDxfId="91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3D3E1B8-007C-42B6-9628-EF5C885AA158}" name="Table57" displayName="Table57" ref="A1:E25" totalsRowShown="0">
  <autoFilter ref="A1:E25" xr:uid="{C8646FA5-3C73-42AF-ACFA-8A55D73A0C5E}"/>
  <tableColumns count="5">
    <tableColumn id="1" xr3:uid="{ED2BE15E-2A96-4B47-9E14-13367326F761}" name="Date" dataDxfId="90"/>
    <tableColumn id="2" xr3:uid="{D8D45570-1BA1-4F99-A81F-97D3551F9E51}" name="MSDAT database task completion rate"/>
    <tableColumn id="3" xr3:uid="{E818087A-FD2E-40E3-BD7B-6277DE5B4C8E}" name="Forecast(MSDAT database)" dataDxfId="89">
      <calculatedColumnFormula>_xlfn.FORECAST.ETS(A2,$B$2:$B$7,$A$2:$A$7,1,1)</calculatedColumnFormula>
    </tableColumn>
    <tableColumn id="4" xr3:uid="{C263C63F-7754-4BEE-9BF0-EB30ACC48591}" name="Lower Confidence Bound(MSDAT database)" dataDxfId="88">
      <calculatedColumnFormula>C2-_xlfn.FORECAST.ETS.CONFINT(A2,$B$2:$B$7,$A$2:$A$7,0.95,1,1)</calculatedColumnFormula>
    </tableColumn>
    <tableColumn id="5" xr3:uid="{36AEDD36-C57D-4CC6-B07D-9888E0903869}" name="Upper Confidence Bound(MSDAT database)" dataDxfId="87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DD8CFEA-2553-412A-9188-052309EF6793}" name="Table58" displayName="Table58" ref="I21:J28" totalsRowShown="0">
  <autoFilter ref="I21:J28" xr:uid="{74B6CA45-03B0-4FEB-A33B-4DFDBFEE11E0}"/>
  <tableColumns count="2">
    <tableColumn id="1" xr3:uid="{34F503EA-4577-40D1-8F2B-66B69D8996F3}" name="Statistic"/>
    <tableColumn id="2" xr3:uid="{2C8D42B4-63BB-4300-BAB0-4F454993E30D}" name="Value" dataDxfId="86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C00AC168-3DB9-4178-A70C-9E3227AE129A}" name="Table59" displayName="Table59" ref="A1:E25" totalsRowShown="0">
  <autoFilter ref="A1:E25" xr:uid="{E623B1A7-C0AC-4008-9346-427781B5ADF1}"/>
  <tableColumns count="5">
    <tableColumn id="1" xr3:uid="{0836C5EE-8DF9-4E15-9D17-295F8CFE51EE}" name="Date" dataDxfId="85"/>
    <tableColumn id="2" xr3:uid="{02197A05-216D-4F0E-A856-45E120BF2507}" name="MSDAT Mobile task completion rate"/>
    <tableColumn id="3" xr3:uid="{9ADED93F-E463-444A-9FDC-4481AE1D5624}" name="Forecast(MSDAT Mobile)" dataDxfId="84">
      <calculatedColumnFormula>_xlfn.FORECAST.ETS(A2,$B$2:$B$7,$A$2:$A$7,1,1)</calculatedColumnFormula>
    </tableColumn>
    <tableColumn id="4" xr3:uid="{DE9C496D-9A24-45EC-9885-1AFF5AE1DF44}" name="Lower Confidence Bound(MSDAT Mobile)" dataDxfId="83">
      <calculatedColumnFormula>C2-_xlfn.FORECAST.ETS.CONFINT(A2,$B$2:$B$7,$A$2:$A$7,0.95,1,1)</calculatedColumnFormula>
    </tableColumn>
    <tableColumn id="5" xr3:uid="{AE23D101-3B1A-4114-BE85-211A6D6754EF}" name="Upper Confidence Bound(MSDAT Mobile)" dataDxfId="82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FD105B31-58D3-4738-8FEF-0CE98FF406DE}" name="Table60" displayName="Table60" ref="I21:J28" totalsRowShown="0">
  <autoFilter ref="I21:J28" xr:uid="{0E9B66E7-5D55-4948-8B7F-3FFA210EA2C2}"/>
  <tableColumns count="2">
    <tableColumn id="1" xr3:uid="{D01AED26-B03D-4BD7-B0F9-117B46C74EA2}" name="Statistic"/>
    <tableColumn id="2" xr3:uid="{484C75A7-7A85-43F2-AC43-D20925153400}" name="Value" dataDxfId="81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EEF168F8-AA37-4E3A-B71C-9714D5076486}" name="Table61" displayName="Table61" ref="A1:E25" totalsRowShown="0">
  <autoFilter ref="A1:E25" xr:uid="{8EF888BC-E97E-4F10-9F2F-50BEAA09A640}"/>
  <tableColumns count="5">
    <tableColumn id="1" xr3:uid="{2D0B49B0-35CD-49EB-808E-4295F5C96E54}" name="Date" dataDxfId="80"/>
    <tableColumn id="2" xr3:uid="{C911F74F-AD32-46D0-A18A-28EBC6E69560}" name="MSDAT DMI task completion rate"/>
    <tableColumn id="3" xr3:uid="{32DF5469-8340-4C8D-91FC-C92C587B5263}" name="Forecast(MSDAT DMI)" dataDxfId="79">
      <calculatedColumnFormula>_xlfn.FORECAST.ETS(A2,$B$2:$B$7,$A$2:$A$7,1,1)</calculatedColumnFormula>
    </tableColumn>
    <tableColumn id="4" xr3:uid="{563FDDA6-FE53-4B05-A210-E987439B0CDD}" name="Lower Confidence Bound(MSDAT DMI)" dataDxfId="78">
      <calculatedColumnFormula>C2-_xlfn.FORECAST.ETS.CONFINT(A2,$B$2:$B$7,$A$2:$A$7,0.95,1,1)</calculatedColumnFormula>
    </tableColumn>
    <tableColumn id="5" xr3:uid="{A16FA46C-CA2B-4F6F-9513-4C1129C3866C}" name="Upper Confidence Bound(MSDAT DMI)" dataDxfId="77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B1DD52AE-76C0-4542-90BF-1E82A664A369}" name="Table62" displayName="Table62" ref="I20:J27" totalsRowShown="0">
  <autoFilter ref="I20:J27" xr:uid="{4010CBEF-4EA6-4667-80E0-B05AF13CAB49}"/>
  <tableColumns count="2">
    <tableColumn id="1" xr3:uid="{A4F8AA6D-963E-4E2F-8E48-6068EC909D7D}" name="Statistic"/>
    <tableColumn id="2" xr3:uid="{E578ADE3-8C6C-4675-A893-51AC7C3FF68D}" name="Value" dataDxfId="7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C982DC4-268A-4C23-8A88-4C9026E2A089}" name="Table63" displayName="Table63" ref="A1:E25" totalsRowShown="0">
  <autoFilter ref="A1:E25" xr:uid="{2F1BE511-6DAF-45D0-BA49-856ED3AACD39}"/>
  <tableColumns count="5">
    <tableColumn id="1" xr3:uid="{C0E80415-043E-49B0-B88D-A11F0B979B79}" name="Date" dataDxfId="75"/>
    <tableColumn id="2" xr3:uid="{EAE60C7E-F477-4845-A824-FC3F5F944402}" name="MSDAT NHFS"/>
    <tableColumn id="3" xr3:uid="{8C892BE1-9BBF-42B2-8209-C038A357C4A7}" name="Forecast(MSDAT NHFS)" dataDxfId="74">
      <calculatedColumnFormula>_xlfn.FORECAST.ETS(A2,$B$2:$B$7,$A$2:$A$7,1,1)</calculatedColumnFormula>
    </tableColumn>
    <tableColumn id="4" xr3:uid="{598A80E0-1ADB-4EFB-84B3-B5AD9D60074E}" name="Lower Confidence Bound(MSDAT NHFS)" dataDxfId="73">
      <calculatedColumnFormula>C2-_xlfn.FORECAST.ETS.CONFINT(A2,$B$2:$B$7,$A$2:$A$7,0.95,1,1)</calculatedColumnFormula>
    </tableColumn>
    <tableColumn id="5" xr3:uid="{C1BFF4AE-6892-4ADC-B37D-AF882632D41B}" name="Upper Confidence Bound(MSDAT NHFS)" dataDxfId="72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69DA0B-F416-4A51-96E2-167ACEB4FA5A}" name="Table6" displayName="Table6" ref="I20:J27" totalsRowShown="0">
  <autoFilter ref="I20:J27" xr:uid="{7F1DF43B-B0C1-433B-8CF8-E9CC9B110B8A}"/>
  <tableColumns count="2">
    <tableColumn id="1" xr3:uid="{A5D35F9A-90BF-46A4-B5AB-7A80A363AF07}" name="Statistic"/>
    <tableColumn id="2" xr3:uid="{CC43A042-7F93-4683-A383-21E5E6B028CB}" name="Value" dataDxfId="20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AAD2B8A-4681-425E-A2DA-4D504614AF6B}" name="Table64" displayName="Table64" ref="H20:I27" totalsRowShown="0">
  <autoFilter ref="H20:I27" xr:uid="{91265D7E-3C4A-4BA7-9B17-6D730F66B619}"/>
  <tableColumns count="2">
    <tableColumn id="1" xr3:uid="{EF44F7A1-1F4A-402D-81A2-7CDA368D0BC2}" name="Statistic"/>
    <tableColumn id="2" xr3:uid="{E43E3B71-400A-4C7E-AD51-3C6CD58FAFC4}" name="Value" dataDxfId="71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C3AEDB9-7175-4C93-A74D-32A523970E89}" name="Table65" displayName="Table65" ref="A1:E25" totalsRowShown="0">
  <autoFilter ref="A1:E25" xr:uid="{88A25779-F612-4196-BD65-DD969E4CEE3A}"/>
  <tableColumns count="5">
    <tableColumn id="1" xr3:uid="{222F6F0C-81EF-4739-AE20-8312626FD40E}" name="Date" dataDxfId="70"/>
    <tableColumn id="2" xr3:uid="{F1FA1EDF-9A1C-4D37-9B6B-9DBF786A49EE}" name="MSDAT NHMIS task completion rate"/>
    <tableColumn id="3" xr3:uid="{A4291474-E5A4-4379-AE3D-0C48EEAC0BD4}" name="Forecast(MSDAT NHMIS)" dataDxfId="69">
      <calculatedColumnFormula>_xlfn.FORECAST.ETS(A2,$B$2:$B$7,$A$2:$A$7,1,1)</calculatedColumnFormula>
    </tableColumn>
    <tableColumn id="4" xr3:uid="{D045FE85-4284-46CB-BF07-734083C1B2EC}" name="Lower Confidence Bound(MSDAT NHMIS)" dataDxfId="68">
      <calculatedColumnFormula>C2-_xlfn.FORECAST.ETS.CONFINT(A2,$B$2:$B$7,$A$2:$A$7,0.95,1,1)</calculatedColumnFormula>
    </tableColumn>
    <tableColumn id="5" xr3:uid="{336341D5-EB7B-4E2A-BF18-8FF152715ED7}" name="Upper Confidence Bound(MSDAT NHMIS)" dataDxfId="67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2914AA9-4AD2-4355-B3AD-5D695894F5B5}" name="Table66" displayName="Table66" ref="H22:I29" totalsRowShown="0">
  <autoFilter ref="H22:I29" xr:uid="{FD38EF7A-6795-46DB-8F02-0721C38C186D}"/>
  <tableColumns count="2">
    <tableColumn id="1" xr3:uid="{720A457E-23D8-4512-8C95-2F9F09CAAFA7}" name="Statistic"/>
    <tableColumn id="2" xr3:uid="{F09EB0D6-820A-4A4F-929F-171437243FDC}" name="Value" dataDxfId="66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E1580AAF-81F9-4173-979F-64DB0A81312D}" name="Table67" displayName="Table67" ref="A1:E25" totalsRowShown="0">
  <autoFilter ref="A1:E25" xr:uid="{6A18623D-121E-4DA4-85CB-CF0A302CA2BA}"/>
  <tableColumns count="5">
    <tableColumn id="1" xr3:uid="{F70F6C9E-30B1-4468-BC73-AFED00BC95E4}" name="Date" dataDxfId="65"/>
    <tableColumn id="2" xr3:uid="{87CA9D25-1967-47F3-A64C-3A6D83384B5B}" name="MSDAT State profile Dashboard task completion rate"/>
    <tableColumn id="3" xr3:uid="{7BC20488-BB20-449A-8BBB-0696AD71C4E3}" name="Forecast(MSDAT State profile Dashboard)" dataDxfId="64">
      <calculatedColumnFormula>_xlfn.FORECAST.ETS(A2,$B$2:$B$7,$A$2:$A$7,1,1)</calculatedColumnFormula>
    </tableColumn>
    <tableColumn id="4" xr3:uid="{4BEF4527-F39A-46A9-8459-61A0ADA87817}" name="Lower Confidence Bound(MSDAT State profile Dashboard)" dataDxfId="63">
      <calculatedColumnFormula>C2-_xlfn.FORECAST.ETS.CONFINT(A2,$B$2:$B$7,$A$2:$A$7,0.95,1,1)</calculatedColumnFormula>
    </tableColumn>
    <tableColumn id="5" xr3:uid="{64DF02EB-E091-4CE3-BC15-4E91A7D32131}" name="Upper Confidence Bound(MSDAT State profile Dashboard)" dataDxfId="62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ACA58C3-2374-475C-8918-75C6AD583560}" name="Table68" displayName="Table68" ref="I21:J28" totalsRowShown="0">
  <autoFilter ref="I21:J28" xr:uid="{3083A762-07AA-408C-B7A9-73046C41568D}"/>
  <tableColumns count="2">
    <tableColumn id="1" xr3:uid="{31D2A1B6-30AC-4864-A7F4-F44FA26148FA}" name="Statistic"/>
    <tableColumn id="2" xr3:uid="{69D5AF3D-8EA4-40FD-A070-C73E434E1B5A}" name="Value" dataDxfId="61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7901FF9C-317C-43A1-AC19-9464A0ACE696}" name="Table69" displayName="Table69" ref="A1:E24" totalsRowShown="0">
  <autoFilter ref="A1:E24" xr:uid="{FF1A2D4D-3371-44FE-806B-135F7E670CD6}"/>
  <tableColumns count="5">
    <tableColumn id="1" xr3:uid="{F09E363F-9C24-4271-835F-ABDFBEFEB976}" name="Timeline" dataDxfId="60"/>
    <tableColumn id="2" xr3:uid="{D3283C11-48E6-41AA-85A4-F5E7890890E9}" name="NMDR task completion rate"/>
    <tableColumn id="3" xr3:uid="{390BFFB9-7B1C-4ABE-8A6A-A3CDA6C3A158}" name="Forecast" dataDxfId="59">
      <calculatedColumnFormula>_xlfn.FORECAST.ETS(A2,$B$2:$B$6,$A$2:$A$6,1,1)</calculatedColumnFormula>
    </tableColumn>
    <tableColumn id="4" xr3:uid="{1307E21C-2129-4828-8E21-407A1133A4CB}" name="Lower Confidence Bound" dataDxfId="58">
      <calculatedColumnFormula>C2-_xlfn.FORECAST.ETS.CONFINT(A2,$B$2:$B$6,$A$2:$A$6,0.95,1,1)</calculatedColumnFormula>
    </tableColumn>
    <tableColumn id="5" xr3:uid="{BEBD1352-4D4F-4D49-844D-5D65D73D24A4}" name="Upper Confidence Bound" dataDxfId="57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2239E763-B3E9-4C38-9521-1A8D037FC29E}" name="Table70" displayName="Table70" ref="J21:K28" totalsRowShown="0">
  <autoFilter ref="J21:K28" xr:uid="{D87103E3-DB60-4825-9584-10124ECD44D9}"/>
  <tableColumns count="2">
    <tableColumn id="1" xr3:uid="{DE2DF3CB-393D-44F7-97F3-2A58FD4BA07A}" name="Statistic"/>
    <tableColumn id="2" xr3:uid="{0FAD142A-9344-44A3-92A2-709532132B21}" name="Value" dataDxfId="56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45CC2170-0B90-49A6-985E-C8C5FBB25816}" name="Table71" displayName="Table71" ref="A1:E25" totalsRowShown="0">
  <autoFilter ref="A1:E25" xr:uid="{0666282C-72E7-4F70-8AED-937AC9440BFF}"/>
  <tableColumns count="5">
    <tableColumn id="1" xr3:uid="{21B46D98-E920-436C-B608-1179EDA1EC42}" name="Date" dataDxfId="55"/>
    <tableColumn id="2" xr3:uid="{22E24F58-167E-4115-BF35-9D63AFE90F5A}" name="NPHCDA dashboard task completion rate"/>
    <tableColumn id="3" xr3:uid="{D7EA8BD2-B864-453F-AEC8-0D4B56BCD240}" name="Forecast(NPHCDA dashboard)" dataDxfId="54">
      <calculatedColumnFormula>_xlfn.FORECAST.ETS(A2,$B$2:$B$6,$A$2:$A$6,1,1)</calculatedColumnFormula>
    </tableColumn>
    <tableColumn id="4" xr3:uid="{8EB0C41E-64F5-45D5-88D7-43846EA675C7}" name="Lower Confidence Bound(NPHCDA dashboard)" dataDxfId="53">
      <calculatedColumnFormula>C2-_xlfn.FORECAST.ETS.CONFINT(A2,$B$2:$B$6,$A$2:$A$6,0.95,1,1)</calculatedColumnFormula>
    </tableColumn>
    <tableColumn id="5" xr3:uid="{988716D3-591A-4391-B390-9F19AD7964FC}" name="Upper Confidence Bound(NPHCDA dashboard)" dataDxfId="52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F4A6E7C3-D580-4BE7-A7C4-54A572138384}" name="Table72" displayName="Table72" ref="I22:J29" totalsRowShown="0">
  <autoFilter ref="I22:J29" xr:uid="{78EDDAA9-6893-4858-9988-C653D37832CA}"/>
  <tableColumns count="2">
    <tableColumn id="1" xr3:uid="{E6AD4450-A57A-401F-B762-DE9A03DF630A}" name="Statistic"/>
    <tableColumn id="2" xr3:uid="{3207181A-AFAA-47B1-9B7D-65E5813EA50A}" name="Value" dataDxfId="51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CDA05FB4-3C8C-4E56-AE6F-78C59EFC59AB}" name="Table73" displayName="Table73" ref="A1:E25" totalsRowShown="0">
  <autoFilter ref="A1:E25" xr:uid="{74B5F5AA-1E98-45EA-8BAC-9191291D6C3E}"/>
  <tableColumns count="5">
    <tableColumn id="1" xr3:uid="{6BD026AB-8AF3-4867-8950-1D188D483344}" name="Date" dataDxfId="50"/>
    <tableColumn id="2" xr3:uid="{12520EEC-2637-483D-A903-91903CF87060}" name="ONDO-GANCI task completion rate"/>
    <tableColumn id="3" xr3:uid="{21754C7A-44BD-497B-98F4-AB5F714DBD10}" name="Forecast(ONDO-GANCI)" dataDxfId="49">
      <calculatedColumnFormula>_xlfn.FORECAST.ETS(A2,$B$2:$B$7,$A$2:$A$7,1,1)</calculatedColumnFormula>
    </tableColumn>
    <tableColumn id="4" xr3:uid="{329EFDDD-CCBB-4DCB-A338-3ED50B95CA7E}" name="Lower Confidence Bound(ONDO-GANCI)" dataDxfId="48">
      <calculatedColumnFormula>C2-_xlfn.FORECAST.ETS.CONFINT(A2,$B$2:$B$7,$A$2:$A$7,0.95,1,1)</calculatedColumnFormula>
    </tableColumn>
    <tableColumn id="5" xr3:uid="{F74AFD9D-C0B9-4E31-A6CE-502F0A92C270}" name="Upper Confidence Bound(ONDO-GANCI)" dataDxfId="47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AB499B-31CA-41B9-9C01-A1FF6F52100B}" name="Table7" displayName="Table7" ref="A1:E25" totalsRowShown="0">
  <autoFilter ref="A1:E25" xr:uid="{A488DFB3-672C-442A-97D4-ED6AD3CC4B78}"/>
  <tableColumns count="5">
    <tableColumn id="1" xr3:uid="{21718A51-4BFE-4EFA-832A-0CC1F6156798}" name="Date" dataDxfId="204"/>
    <tableColumn id="2" xr3:uid="{08C35B18-ED3D-4544-8637-D2A6DE6FB997}" name="DACISSH OUTCOME 1"/>
    <tableColumn id="3" xr3:uid="{249CF74B-0155-48ED-B6E8-5D41CB8005ED}" name="Forecast(DACISSH OUTCOME 1)" dataDxfId="203">
      <calculatedColumnFormula>_xlfn.FORECAST.ETS(A2,$B$2:$B$7,$A$2:$A$7,1,1)</calculatedColumnFormula>
    </tableColumn>
    <tableColumn id="4" xr3:uid="{ACBF849C-7BAE-4826-B0BD-089EC55E116C}" name="Lower Confidence Bound(DACISSH OUTCOME 1)" dataDxfId="202">
      <calculatedColumnFormula>C2-_xlfn.FORECAST.ETS.CONFINT(A2,$B$2:$B$7,$A$2:$A$7,0.95,1,1)</calculatedColumnFormula>
    </tableColumn>
    <tableColumn id="5" xr3:uid="{6B6875EB-850D-4236-BB89-6E977A005057}" name="Upper Confidence Bound(DACISSH OUTCOME 1)" dataDxfId="201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12BD2866-8DF2-41D1-B444-8B72C4B4A125}" name="Table74" displayName="Table74" ref="I21:J28" totalsRowShown="0">
  <autoFilter ref="I21:J28" xr:uid="{CA7B8BAF-2E67-40BE-AAEF-77923A3BDED3}"/>
  <tableColumns count="2">
    <tableColumn id="1" xr3:uid="{F2F3B34C-A435-4661-A757-9D4250563D10}" name="Statistic"/>
    <tableColumn id="2" xr3:uid="{DA790941-E3B9-44E3-9221-6E2E218E6674}" name="Value" dataDxfId="46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832E9054-747D-4973-AB87-EFCB1F774551}" name="Table75" displayName="Table75" ref="A1:E25" totalsRowShown="0">
  <autoFilter ref="A1:E25" xr:uid="{19446607-4A55-408C-8CF5-B3486278B2F2}"/>
  <tableColumns count="5">
    <tableColumn id="1" xr3:uid="{90D1E1F9-6C5D-493E-BF27-8762413BA944}" name="Date" dataDxfId="45"/>
    <tableColumn id="2" xr3:uid="{F14ADC1F-2655-4E0C-8508-86C2D30171FF}" name="OPENHISA task completion rate"/>
    <tableColumn id="3" xr3:uid="{082F4D5E-7692-4D61-8EA4-D27AF840B01A}" name="Forecast(OPENHISA)" dataDxfId="44">
      <calculatedColumnFormula>_xlfn.FORECAST.ETS(A2,$B$2:$B$7,$A$2:$A$7,1,1)</calculatedColumnFormula>
    </tableColumn>
    <tableColumn id="4" xr3:uid="{190ABEA5-AF23-45C5-9485-A4B2BA8A6138}" name="Lower Confidence Bound(OPENHISA)" dataDxfId="43">
      <calculatedColumnFormula>C2-_xlfn.FORECAST.ETS.CONFINT(A2,$B$2:$B$7,$A$2:$A$7,0.95,1,1)</calculatedColumnFormula>
    </tableColumn>
    <tableColumn id="5" xr3:uid="{9B399724-443F-433B-B3BA-B7A368F6615C}" name="Upper Confidence Bound(OPENHISA)" dataDxfId="42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E9E40537-8274-4A56-AC1A-6B651698A0C3}" name="Table76" displayName="Table76" ref="H21:I28" totalsRowShown="0">
  <autoFilter ref="H21:I28" xr:uid="{638E8738-8BFB-4DE9-B6B2-13A59FA71928}"/>
  <tableColumns count="2">
    <tableColumn id="1" xr3:uid="{9772C8E5-24C9-4A35-8CA1-FA097FE2625C}" name="Statistic"/>
    <tableColumn id="2" xr3:uid="{AE8370E6-665B-4FC9-BD70-993C551F4F4E}" name="Value" dataDxfId="41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71233F92-B6A0-4250-933C-472D622852FD}" name="Table77" displayName="Table77" ref="A1:E25" totalsRowShown="0">
  <autoFilter ref="A1:E25" xr:uid="{552BB398-A221-43E0-87EF-C763F64C0FC3}"/>
  <tableColumns count="5">
    <tableColumn id="1" xr3:uid="{D712D1C0-3566-4D64-92E5-A02AB5A5DF76}" name="Date" dataDxfId="40"/>
    <tableColumn id="2" xr3:uid="{6E5DB7DE-FEF2-4BC5-92A9-CF991728EDB2}" name="Personality testing task completion rate"/>
    <tableColumn id="3" xr3:uid="{4F346C15-F1E8-4C32-AD24-C4223974B6A1}" name="Forecast(Personality testing)" dataDxfId="39">
      <calculatedColumnFormula>_xlfn.FORECAST.ETS(A2,$B$2:$B$7,$A$2:$A$7,1,1)</calculatedColumnFormula>
    </tableColumn>
    <tableColumn id="4" xr3:uid="{C89334CC-FE28-48FE-B30B-EB3D6D652EB9}" name="Lower Confidence Bound(Personality testing)" dataDxfId="38">
      <calculatedColumnFormula>C2-_xlfn.FORECAST.ETS.CONFINT(A2,$B$2:$B$7,$A$2:$A$7,0.95,1,1)</calculatedColumnFormula>
    </tableColumn>
    <tableColumn id="5" xr3:uid="{D45BF836-1846-4D34-8953-81FA3D7E513D}" name="Upper Confidence Bound(Personality testing)" dataDxfId="37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30A063A9-C2E7-4A02-803E-F8C2B12AE406}" name="Table78" displayName="Table78" ref="H21:I28" totalsRowShown="0">
  <autoFilter ref="H21:I28" xr:uid="{1A0AC3ED-7612-486F-9D80-D9F13021EC5F}"/>
  <tableColumns count="2">
    <tableColumn id="1" xr3:uid="{2F2BA44D-5086-4C86-A191-5B08C913198C}" name="Statistic"/>
    <tableColumn id="2" xr3:uid="{C6402318-2A8F-4F25-BD11-82E84BAF6FB5}" name="Value" dataDxfId="3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EA042826-0D36-43BF-8996-2785C992F536}" name="Table79" displayName="Table79" ref="A1:E25" totalsRowShown="0">
  <autoFilter ref="A1:E25" xr:uid="{25259182-A6C6-4B93-95E7-9E33BA8BC608}"/>
  <tableColumns count="5">
    <tableColumn id="1" xr3:uid="{A7D5121B-6513-4335-A276-348EF7F1BD96}" name="Date" dataDxfId="35"/>
    <tableColumn id="2" xr3:uid="{B7ABCA82-704A-4AE0-8D8C-BFA6F5BDE07D}" name="Project content task completion rate"/>
    <tableColumn id="3" xr3:uid="{464627C7-6CBF-4F18-8E9B-D01F37E7FB3D}" name="Forecast(Project content)" dataDxfId="34">
      <calculatedColumnFormula>_xlfn.FORECAST.ETS(A2,$B$2:$B$7,$A$2:$A$7,1,1)</calculatedColumnFormula>
    </tableColumn>
    <tableColumn id="4" xr3:uid="{ABCF17DC-555C-4B28-9D2A-23B3CB0E0A49}" name="Lower Confidence Bound(Project content)" dataDxfId="33">
      <calculatedColumnFormula>C2-_xlfn.FORECAST.ETS.CONFINT(A2,$B$2:$B$7,$A$2:$A$7,0.95,1,1)</calculatedColumnFormula>
    </tableColumn>
    <tableColumn id="5" xr3:uid="{56E002EE-CA12-49C1-AB6E-7482276C6B33}" name="Upper Confidence Bound(Project content)" dataDxfId="32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C09C6CB3-C649-423B-8F79-502B1706F61F}" name="Table80" displayName="Table80" ref="H20:I27" totalsRowShown="0">
  <autoFilter ref="H20:I27" xr:uid="{7863AA80-4C8B-4818-B33A-50371D4B70C7}"/>
  <tableColumns count="2">
    <tableColumn id="1" xr3:uid="{64987869-7841-42A4-A7C3-438C127C75AF}" name="Statistic"/>
    <tableColumn id="2" xr3:uid="{66DBF518-72E7-4D35-ABC4-F884BACC94B6}" name="Value" dataDxfId="31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FC3C6E96-3D31-4AED-99B7-9BDACCA833E9}" name="Table81" displayName="Table81" ref="A1:E25" totalsRowShown="0">
  <autoFilter ref="A1:E25" xr:uid="{EBF8CFA5-1FE7-4238-8D02-62F0500EF946}"/>
  <tableColumns count="5">
    <tableColumn id="1" xr3:uid="{16FC442B-FB6D-4650-A007-6EDB6776EED7}" name="Date" dataDxfId="30"/>
    <tableColumn id="2" xr3:uid="{2A1A72C2-2438-4B86-8F4B-A220542DC6BE}" name="Project NewViz tasks completion rate"/>
    <tableColumn id="3" xr3:uid="{10D73C0B-084F-49A9-8EBA-2AF4330B3966}" name="Forecast(Project NewViz)" dataDxfId="29">
      <calculatedColumnFormula>_xlfn.FORECAST.ETS(A2,$B$2:$B$7,$A$2:$A$7,1,1)</calculatedColumnFormula>
    </tableColumn>
    <tableColumn id="4" xr3:uid="{ED3C0AE8-53C3-421F-8889-D5CFD4F23918}" name="Lower Confidence Bound(Project NewViz)" dataDxfId="28">
      <calculatedColumnFormula>C2-_xlfn.FORECAST.ETS.CONFINT(A2,$B$2:$B$7,$A$2:$A$7,0.95,1,1)</calculatedColumnFormula>
    </tableColumn>
    <tableColumn id="5" xr3:uid="{5253FC6E-1869-4113-A6F4-8A17155E46D7}" name="Upper Confidence Bound(Project NewViz)" dataDxfId="27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280BD233-00B0-4368-99F8-92F764B11FE9}" name="Table82" displayName="Table82" ref="I21:J28" totalsRowShown="0">
  <autoFilter ref="I21:J28" xr:uid="{30732348-76DB-4BFA-849D-D005002AB492}"/>
  <tableColumns count="2">
    <tableColumn id="1" xr3:uid="{D81BA7EE-5C09-4527-B978-79C20648E8AE}" name="Statistic"/>
    <tableColumn id="2" xr3:uid="{C0BA4CD5-79F5-4209-AE21-CFB557194C80}" name="Value" dataDxfId="26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7AD6D9D9-0CDC-424D-B03F-28D530ECAB2A}" name="Table84" displayName="Table84" ref="A1:E24" totalsRowShown="0">
  <autoFilter ref="A1:E24" xr:uid="{B86754D4-2CE1-4089-8FBB-62AA7CE40127}"/>
  <tableColumns count="5">
    <tableColumn id="1" xr3:uid="{E907D286-77FD-4CC9-AECD-FF0F9763DEA2}" name="Date" dataDxfId="4"/>
    <tableColumn id="2" xr3:uid="{4B6F17F7-8782-4EC2-AF90-290B9C517A92}" name="SL-HMIS task completion rate" dataDxfId="3" dataCellStyle="Percent"/>
    <tableColumn id="3" xr3:uid="{F2CCED50-6EF1-4FFA-886A-591D20FB0146}" name="Forecast(SL-HMIS)" dataDxfId="2" dataCellStyle="Percent">
      <calculatedColumnFormula>_xlfn.FORECAST.ETS(A2,$B$2:$B$6,$A$2:$A$6,1,1)</calculatedColumnFormula>
    </tableColumn>
    <tableColumn id="4" xr3:uid="{C006BC83-11EA-4D12-AA09-8E606BCBCA42}" name="Lower Confidence Bound(SL-HMIS)" dataDxfId="1" dataCellStyle="Percent">
      <calculatedColumnFormula>C2-_xlfn.FORECAST.ETS.CONFINT(A2,$B$2:$B$6,$A$2:$A$6,0.95,1,1)</calculatedColumnFormula>
    </tableColumn>
    <tableColumn id="5" xr3:uid="{499E6BC0-358D-4510-9401-9C663723EA64}" name="Upper Confidence Bound(SL-HMIS)" dataDxfId="0" dataCellStyle="Percent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7B0DDF-17A1-4152-85CD-1BF396B72D57}" name="Table8" displayName="Table8" ref="H19:I26" totalsRowShown="0">
  <autoFilter ref="H19:I26" xr:uid="{B7640A04-5BDB-4CD6-B9A2-7DBB171A63F6}"/>
  <tableColumns count="2">
    <tableColumn id="1" xr3:uid="{668B5E50-2C5F-4FB4-9E73-E148DFFAA458}" name="Statistic"/>
    <tableColumn id="2" xr3:uid="{0F4D89B6-3501-46B0-A1CF-95377DD5B1DB}" name="Value" dataDxfId="200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814B1177-D1DE-4029-8733-FD1F762F5CCE}" name="Table85" displayName="Table85" ref="H22:I29" totalsRowShown="0">
  <autoFilter ref="H22:I29" xr:uid="{9F25F36C-117C-4685-81D3-B3A84CE2B026}"/>
  <tableColumns count="2">
    <tableColumn id="1" xr3:uid="{1763ACB2-8702-408A-98D7-09A82E374A67}" name="Statistic"/>
    <tableColumn id="2" xr3:uid="{813E86DD-2B01-4A07-B35F-A1060734A1A3}" name="Value" dataDxfId="25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4F380514-0DBD-4981-8D5A-5315ABF74F47}" name="Table86" displayName="Table86" ref="A1:E25" totalsRowShown="0">
  <autoFilter ref="A1:E25" xr:uid="{7E1A001B-C4FA-455E-96D1-0BF18880B8C9}"/>
  <tableColumns count="5">
    <tableColumn id="1" xr3:uid="{CB832883-EA86-4F87-A211-94C55E068449}" name="Date" dataDxfId="24"/>
    <tableColumn id="2" xr3:uid="{2577313F-C5EC-4B42-9E53-5213B0C8988A}" name="Smartacare task completion rate"/>
    <tableColumn id="3" xr3:uid="{2B44429C-3D08-485E-B994-017B168FBE45}" name="Forecast(Smartacare)" dataDxfId="23">
      <calculatedColumnFormula>_xlfn.FORECAST.ETS(A2,$B$2:$B$7,$A$2:$A$7,1,1)</calculatedColumnFormula>
    </tableColumn>
    <tableColumn id="4" xr3:uid="{D48E9E7D-C734-4508-8AB8-B08992BAEDC6}" name="Lower Confidence Bound(Smartacare)" dataDxfId="22">
      <calculatedColumnFormula>C2-_xlfn.FORECAST.ETS.CONFINT(A2,$B$2:$B$7,$A$2:$A$7,0.95,1,1)</calculatedColumnFormula>
    </tableColumn>
    <tableColumn id="5" xr3:uid="{C3D7CCA8-6E45-4872-B237-F09AAC2F5D91}" name="Upper Confidence Bound(Smartacare)" dataDxfId="21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276A465B-CB6A-4E20-81AA-E14B4B326B48}" name="Table87" displayName="Table87" ref="H21:I28" totalsRowShown="0">
  <autoFilter ref="H21:I28" xr:uid="{846B400A-09F8-4625-BDC5-D498FC605204}"/>
  <tableColumns count="2">
    <tableColumn id="1" xr3:uid="{F7017A9D-488E-41E3-98BF-F61125B9AD82}" name="Statistic"/>
    <tableColumn id="2" xr3:uid="{544E4718-72EC-47E3-9B6A-0CE4D66B4801}" name="Value" dataDxfId="20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1CF136F7-5E38-4FC6-B5BD-D13E67A54AB4}" name="Table88" displayName="Table88" ref="A1:E25" totalsRowShown="0">
  <autoFilter ref="A1:E25" xr:uid="{EE73F2FA-5FCF-432D-B120-CB2F6530388E}"/>
  <tableColumns count="5">
    <tableColumn id="1" xr3:uid="{955B5AA3-78B3-46D5-BF58-A940A1F1FE8A}" name="Date" dataDxfId="19"/>
    <tableColumn id="2" xr3:uid="{CB8B097C-9E1F-4409-BBCA-FFC2138238D3}" name="Virtual Reality task completion rate"/>
    <tableColumn id="3" xr3:uid="{4B6899EE-4678-4AA2-BA72-34AF6CC0AB61}" name="Forecast(Virtual Reality)" dataDxfId="18">
      <calculatedColumnFormula>_xlfn.FORECAST.ETS(A2,$B$2:$B$7,$A$2:$A$7,1,1)</calculatedColumnFormula>
    </tableColumn>
    <tableColumn id="4" xr3:uid="{6EC850E1-142F-45F2-8B8A-B90157804462}" name="Lower Confidence Bound(Virtual Reality)" dataDxfId="17">
      <calculatedColumnFormula>C2-_xlfn.FORECAST.ETS.CONFINT(A2,$B$2:$B$7,$A$2:$A$7,0.95,1,1)</calculatedColumnFormula>
    </tableColumn>
    <tableColumn id="5" xr3:uid="{F832AAE5-6063-4D91-9681-9F568A921ADB}" name="Upper Confidence Bound(Virtual Reality)" dataDxfId="16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4B1541D-5C40-4B1F-936D-BAB62CA054CC}" name="Table89" displayName="Table89" ref="H21:I28" totalsRowShown="0">
  <autoFilter ref="H21:I28" xr:uid="{B31CD148-9B1D-4683-B594-C5A08531F4C6}"/>
  <tableColumns count="2">
    <tableColumn id="1" xr3:uid="{8D1F369B-AF8A-49F5-A8B4-C93E788BBEAA}" name="Statistic"/>
    <tableColumn id="2" xr3:uid="{D973B64A-7D27-4777-8B3B-AE861CA4E6C3}" name="Value" dataDxfId="15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6845BE8F-C05E-4AD2-855F-63B355079180}" name="Table90" displayName="Table90" ref="A1:E25" totalsRowShown="0">
  <autoFilter ref="A1:E25" xr:uid="{743E2589-09ED-482F-BAF5-85FF7F5DB697}"/>
  <tableColumns count="5">
    <tableColumn id="1" xr3:uid="{22EB47BB-806A-47E3-AA4B-A0B154F57263}" name="Date" dataDxfId="14"/>
    <tableColumn id="2" xr3:uid="{CE4A41E3-3543-43E9-AC5A-37A68F371EF8}" name="WHO-MPD-4-QED task completion rate"/>
    <tableColumn id="3" xr3:uid="{AF2CBD67-3A5F-4971-8D80-52DE341E5F03}" name="Forecast(WHO-MPD-4-QED)" dataDxfId="13">
      <calculatedColumnFormula>_xlfn.FORECAST.ETS(A2,$B$2:$B$7,$A$2:$A$7,1,1)</calculatedColumnFormula>
    </tableColumn>
    <tableColumn id="4" xr3:uid="{1829D01A-816D-4D6D-B950-675B5ADF5CCA}" name="Lower Confidence Bound(WHO-MPD-4-QED)" dataDxfId="12">
      <calculatedColumnFormula>C2-_xlfn.FORECAST.ETS.CONFINT(A2,$B$2:$B$7,$A$2:$A$7,0.95,1,1)</calculatedColumnFormula>
    </tableColumn>
    <tableColumn id="5" xr3:uid="{769CB974-76B6-48B7-9CB6-A552B856699B}" name="Upper Confidence Bound(WHO-MPD-4-QED)" dataDxfId="11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A8DAC149-4322-429D-8A78-ECF4208A949D}" name="Table91" displayName="Table91" ref="H21:I28" totalsRowShown="0">
  <autoFilter ref="H21:I28" xr:uid="{6ABBFA3D-A4D8-46AC-8610-AB97ED87FCDD}"/>
  <tableColumns count="2">
    <tableColumn id="1" xr3:uid="{74DBB04C-3975-43F3-AC75-B9D5E716A8BA}" name="Statistic"/>
    <tableColumn id="2" xr3:uid="{55438A62-6D63-432E-AE78-B88EED88DE9E}" name="Value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839033E-8C83-409A-BFDF-11D071C14FC7}" name="Table9" displayName="Table9" ref="A1:E25" totalsRowShown="0">
  <autoFilter ref="A1:E25" xr:uid="{23C60B58-5BFC-40F3-91F0-46442813B192}"/>
  <tableColumns count="5">
    <tableColumn id="1" xr3:uid="{9EE9BFA8-642C-4A40-8548-18947268A3BC}" name="Date" dataDxfId="199"/>
    <tableColumn id="2" xr3:uid="{37A6BE0C-C843-4BC2-AB1A-93DE4AFB93C9}" name="DACISSH OUTCOME 2"/>
    <tableColumn id="3" xr3:uid="{D9589CD3-8FF3-4B27-B614-60431CEDBEA4}" name="Forecast(DACISSH OUTCOME 2)" dataDxfId="198">
      <calculatedColumnFormula>_xlfn.FORECAST.ETS(A2,$B$2:$B$7,$A$2:$A$7,1,1)</calculatedColumnFormula>
    </tableColumn>
    <tableColumn id="4" xr3:uid="{4686C364-18AE-4065-A6A7-5BB8C6BB736E}" name="Lower Confidence Bound(DACISSH OUTCOME 2)" dataDxfId="197">
      <calculatedColumnFormula>C2-_xlfn.FORECAST.ETS.CONFINT(A2,$B$2:$B$7,$A$2:$A$7,0.95,1,1)</calculatedColumnFormula>
    </tableColumn>
    <tableColumn id="5" xr3:uid="{4108E44D-6FBF-4C14-BCB1-E1EFDE53293C}" name="Upper Confidence Bound(DACISSH OUTCOME 2)" dataDxfId="196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table" Target="../tables/table53.x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2" Type="http://schemas.openxmlformats.org/officeDocument/2006/relationships/table" Target="../tables/table55.xml"/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8.xml"/><Relationship Id="rId2" Type="http://schemas.openxmlformats.org/officeDocument/2006/relationships/table" Target="../tables/table57.xml"/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0.xml"/><Relationship Id="rId2" Type="http://schemas.openxmlformats.org/officeDocument/2006/relationships/table" Target="../tables/table59.xml"/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4.xml"/><Relationship Id="rId2" Type="http://schemas.openxmlformats.org/officeDocument/2006/relationships/table" Target="../tables/table63.xml"/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8.xml"/><Relationship Id="rId2" Type="http://schemas.openxmlformats.org/officeDocument/2006/relationships/table" Target="../tables/table67.xml"/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0.xml"/><Relationship Id="rId2" Type="http://schemas.openxmlformats.org/officeDocument/2006/relationships/table" Target="../tables/table69.xml"/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2.xml"/><Relationship Id="rId2" Type="http://schemas.openxmlformats.org/officeDocument/2006/relationships/table" Target="../tables/table71.xml"/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table" Target="../tables/table73.xml"/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6.xml"/><Relationship Id="rId2" Type="http://schemas.openxmlformats.org/officeDocument/2006/relationships/table" Target="../tables/table75.xml"/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table" Target="../tables/table77.xml"/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0.xml"/><Relationship Id="rId2" Type="http://schemas.openxmlformats.org/officeDocument/2006/relationships/table" Target="../tables/table79.xml"/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table" Target="../tables/table81.xml"/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4.xml"/><Relationship Id="rId2" Type="http://schemas.openxmlformats.org/officeDocument/2006/relationships/table" Target="../tables/table83.xml"/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" Type="http://schemas.openxmlformats.org/officeDocument/2006/relationships/drawing" Target="../drawings/drawing4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63F8-0786-4F68-8C2D-2F5BF4F9F6A9}">
  <dimension ref="A1:AU7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4" max="4" width="11" customWidth="1"/>
    <col min="5" max="5" width="12.42578125" customWidth="1"/>
    <col min="6" max="6" width="11.7109375" customWidth="1"/>
    <col min="7" max="7" width="11.28515625" customWidth="1"/>
    <col min="8" max="8" width="11.140625" customWidth="1"/>
    <col min="9" max="9" width="11" customWidth="1"/>
    <col min="10" max="10" width="9.42578125" customWidth="1"/>
    <col min="11" max="11" width="14.42578125" customWidth="1"/>
    <col min="12" max="12" width="12" customWidth="1"/>
    <col min="13" max="13" width="10.7109375" customWidth="1"/>
    <col min="14" max="14" width="11.5703125" customWidth="1"/>
    <col min="16" max="16" width="12.140625" customWidth="1"/>
    <col min="17" max="17" width="12" customWidth="1"/>
    <col min="19" max="19" width="12.7109375" customWidth="1"/>
    <col min="20" max="20" width="11.42578125" customWidth="1"/>
    <col min="21" max="21" width="12.7109375" customWidth="1"/>
    <col min="23" max="23" width="12.42578125" customWidth="1"/>
    <col min="25" max="25" width="11.7109375" customWidth="1"/>
    <col min="26" max="27" width="11.28515625" customWidth="1"/>
    <col min="28" max="28" width="11.42578125" customWidth="1"/>
    <col min="29" max="29" width="11.5703125" customWidth="1"/>
    <col min="30" max="30" width="11.140625" customWidth="1"/>
    <col min="35" max="35" width="11.140625" customWidth="1"/>
    <col min="36" max="36" width="11" customWidth="1"/>
    <col min="38" max="38" width="11.28515625" customWidth="1"/>
    <col min="39" max="39" width="12.42578125" customWidth="1"/>
    <col min="40" max="40" width="11.140625" customWidth="1"/>
    <col min="41" max="41" width="11.85546875" customWidth="1"/>
    <col min="45" max="45" width="11.28515625" customWidth="1"/>
    <col min="46" max="46" width="11.5703125" customWidth="1"/>
    <col min="47" max="47" width="11" customWidth="1"/>
  </cols>
  <sheetData>
    <row r="1" spans="1:47" s="8" customFormat="1" ht="72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43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41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9" t="s">
        <v>32</v>
      </c>
      <c r="AJ1" s="9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44</v>
      </c>
      <c r="AP1" s="8" t="s">
        <v>45</v>
      </c>
      <c r="AQ1" s="8" t="s">
        <v>40</v>
      </c>
      <c r="AR1" s="8" t="s">
        <v>42</v>
      </c>
      <c r="AS1" s="8" t="s">
        <v>39</v>
      </c>
      <c r="AT1" s="8" t="s">
        <v>46</v>
      </c>
      <c r="AU1" s="10" t="s">
        <v>38</v>
      </c>
    </row>
    <row r="2" spans="1:47" ht="15.75" thickBot="1" x14ac:dyDescent="0.3">
      <c r="A2" s="2">
        <v>44121</v>
      </c>
      <c r="B2" s="3">
        <v>0.60909999999999997</v>
      </c>
      <c r="C2" s="3">
        <v>0.78129999999999999</v>
      </c>
      <c r="E2" s="3">
        <v>0.24</v>
      </c>
      <c r="F2" s="3">
        <v>0.52049999999999996</v>
      </c>
      <c r="G2" s="3">
        <v>0.33329999999999999</v>
      </c>
      <c r="H2" s="3">
        <v>0.4335</v>
      </c>
      <c r="I2" s="3">
        <v>0.27589999999999998</v>
      </c>
      <c r="J2" s="3">
        <v>0.4143</v>
      </c>
      <c r="K2" s="3">
        <v>0.33329999999999999</v>
      </c>
      <c r="L2" s="3">
        <v>0.51970000000000005</v>
      </c>
      <c r="M2" s="3">
        <v>0.51970000000000005</v>
      </c>
      <c r="N2" s="3">
        <v>0.33329999999999999</v>
      </c>
      <c r="O2" s="3">
        <v>0.12</v>
      </c>
      <c r="P2" s="3">
        <v>0.4516</v>
      </c>
      <c r="Q2" s="3">
        <v>0.53969999999999996</v>
      </c>
      <c r="R2" s="3">
        <v>0.49020000000000002</v>
      </c>
      <c r="S2" s="3">
        <v>0.63329999999999997</v>
      </c>
      <c r="T2" s="3">
        <v>0.75680000000000003</v>
      </c>
      <c r="V2" s="3">
        <v>0.32469999999999999</v>
      </c>
      <c r="X2" s="3">
        <v>0.39169999999999999</v>
      </c>
      <c r="Y2" s="3">
        <v>0.5</v>
      </c>
      <c r="Z2" s="3">
        <v>0.56000000000000005</v>
      </c>
      <c r="AA2" s="3">
        <v>0.75</v>
      </c>
      <c r="AB2" s="3">
        <v>0.24</v>
      </c>
      <c r="AC2" s="3">
        <v>0.55620000000000003</v>
      </c>
      <c r="AD2" s="3">
        <v>0.92310000000000003</v>
      </c>
      <c r="AE2" s="3">
        <v>0.32050000000000001</v>
      </c>
      <c r="AF2" s="3">
        <v>0.42859999999999998</v>
      </c>
      <c r="AG2" s="3">
        <v>0.3548</v>
      </c>
      <c r="AH2" s="3">
        <v>0.28570000000000001</v>
      </c>
      <c r="AI2" s="3">
        <v>0.29730000000000001</v>
      </c>
      <c r="AJ2" s="3">
        <v>1</v>
      </c>
      <c r="AK2" s="3">
        <v>1</v>
      </c>
      <c r="AL2" s="3">
        <v>0.5</v>
      </c>
      <c r="AM2" s="3">
        <v>0.87229999999999996</v>
      </c>
      <c r="AN2" s="3">
        <v>0.24060000000000001</v>
      </c>
      <c r="AO2" s="3">
        <v>0.5</v>
      </c>
      <c r="AP2" s="3">
        <v>0.23530000000000001</v>
      </c>
      <c r="AQ2" s="3">
        <v>7.1400000000000005E-2</v>
      </c>
      <c r="AS2" s="3">
        <v>0.377</v>
      </c>
      <c r="AT2" s="3">
        <v>0.4909</v>
      </c>
      <c r="AU2" s="3">
        <v>0.71879999999999999</v>
      </c>
    </row>
    <row r="3" spans="1:47" ht="15.75" thickBot="1" x14ac:dyDescent="0.3">
      <c r="A3" s="2">
        <v>44128</v>
      </c>
      <c r="B3" s="3">
        <v>0.60909999999999997</v>
      </c>
      <c r="C3" s="3">
        <v>0.82350000000000001</v>
      </c>
      <c r="D3" s="3">
        <v>0.42859999999999998</v>
      </c>
      <c r="E3" s="3">
        <v>0.246</v>
      </c>
      <c r="F3" s="3">
        <v>0.52049999999999996</v>
      </c>
      <c r="G3" s="3">
        <v>0.15790000000000001</v>
      </c>
      <c r="H3" s="3">
        <v>0.4335</v>
      </c>
      <c r="I3" s="3">
        <v>0.3659</v>
      </c>
      <c r="J3" s="3">
        <v>0.4143</v>
      </c>
      <c r="K3" s="3">
        <v>0.41670000000000001</v>
      </c>
      <c r="L3" s="3">
        <v>0.61339999999999995</v>
      </c>
      <c r="M3" s="3">
        <v>0.61339999999999995</v>
      </c>
      <c r="N3" s="3">
        <v>0.33329999999999999</v>
      </c>
      <c r="O3" s="3">
        <v>0.12</v>
      </c>
      <c r="P3" s="3">
        <v>0.47070000000000001</v>
      </c>
      <c r="Q3" s="3">
        <v>0.58730000000000004</v>
      </c>
      <c r="R3" s="3">
        <v>0</v>
      </c>
      <c r="S3" s="3">
        <v>0.63329999999999997</v>
      </c>
      <c r="T3" s="3">
        <v>0.75680000000000003</v>
      </c>
      <c r="V3" s="3">
        <v>0.32300000000000001</v>
      </c>
      <c r="X3" s="3">
        <v>0.39169999999999999</v>
      </c>
      <c r="Y3" s="3">
        <v>0.5</v>
      </c>
      <c r="Z3" s="3">
        <v>0.56000000000000005</v>
      </c>
      <c r="AA3" s="3">
        <v>0.75</v>
      </c>
      <c r="AB3" s="3">
        <v>0.24</v>
      </c>
      <c r="AC3" s="3">
        <v>0.55230000000000001</v>
      </c>
      <c r="AD3" s="3">
        <v>0.88890000000000002</v>
      </c>
      <c r="AE3" s="3">
        <v>0.32890000000000003</v>
      </c>
      <c r="AF3" s="3">
        <v>0.42859999999999998</v>
      </c>
      <c r="AG3" s="3">
        <v>0.3548</v>
      </c>
      <c r="AH3" s="3">
        <v>0.28570000000000001</v>
      </c>
      <c r="AI3" s="3">
        <v>0.29730000000000001</v>
      </c>
      <c r="AJ3" s="3">
        <v>1</v>
      </c>
      <c r="AK3" s="3">
        <v>0.4133</v>
      </c>
      <c r="AL3" s="3">
        <v>0.5</v>
      </c>
      <c r="AM3" s="3">
        <v>0.87370000000000003</v>
      </c>
      <c r="AN3" s="3">
        <v>0.24060000000000001</v>
      </c>
      <c r="AO3" s="3">
        <v>0.5</v>
      </c>
      <c r="AP3" s="3">
        <v>0.23530000000000001</v>
      </c>
      <c r="AQ3" s="3">
        <v>7.1400000000000005E-2</v>
      </c>
      <c r="AR3" s="3">
        <v>0.875</v>
      </c>
      <c r="AS3" s="3">
        <v>0.38100000000000001</v>
      </c>
      <c r="AT3" s="3">
        <v>0.50939999999999996</v>
      </c>
      <c r="AU3" s="3">
        <v>0.72919999999999996</v>
      </c>
    </row>
    <row r="4" spans="1:47" ht="15.75" thickBot="1" x14ac:dyDescent="0.3">
      <c r="A4" s="2">
        <v>44135</v>
      </c>
      <c r="B4" s="3">
        <v>0.60360000000000003</v>
      </c>
      <c r="C4" s="3">
        <v>0.82350000000000001</v>
      </c>
      <c r="D4" s="3">
        <v>0.38640000000000002</v>
      </c>
      <c r="E4" s="3">
        <v>0.246</v>
      </c>
      <c r="F4" s="3">
        <v>0.53420000000000001</v>
      </c>
      <c r="G4" s="3">
        <v>0.15790000000000001</v>
      </c>
      <c r="H4" s="3">
        <v>0.4335</v>
      </c>
      <c r="I4" s="3">
        <v>0.4133</v>
      </c>
      <c r="J4" s="3">
        <v>0.42249999999999999</v>
      </c>
      <c r="K4" s="3">
        <v>0.5625</v>
      </c>
      <c r="L4" s="3">
        <v>0.62390000000000001</v>
      </c>
      <c r="M4" s="3">
        <v>0.62390000000000001</v>
      </c>
      <c r="N4" s="3">
        <v>0.33329999999999999</v>
      </c>
      <c r="O4" s="3">
        <v>0.12</v>
      </c>
      <c r="P4" s="3">
        <v>0.47960000000000003</v>
      </c>
      <c r="Q4" s="3">
        <v>0.54410000000000003</v>
      </c>
      <c r="R4" s="3">
        <v>0</v>
      </c>
      <c r="S4" s="3">
        <v>0.6875</v>
      </c>
      <c r="T4" s="3">
        <v>0.74670000000000003</v>
      </c>
      <c r="U4" s="3">
        <v>4.5499999999999999E-2</v>
      </c>
      <c r="V4" s="3">
        <v>0.33539999999999998</v>
      </c>
      <c r="W4" s="3">
        <v>4.7600000000000003E-2</v>
      </c>
      <c r="X4" s="3">
        <v>0.39169999999999999</v>
      </c>
      <c r="Y4" s="3">
        <v>0.6</v>
      </c>
      <c r="Z4" s="3">
        <v>0.56000000000000005</v>
      </c>
      <c r="AA4" s="3">
        <v>0.75</v>
      </c>
      <c r="AB4" s="3">
        <v>0.24</v>
      </c>
      <c r="AC4" s="3">
        <v>0.55230000000000001</v>
      </c>
      <c r="AD4" s="3">
        <v>0.88890000000000002</v>
      </c>
      <c r="AE4" s="3">
        <v>0.32890000000000003</v>
      </c>
      <c r="AF4" s="3">
        <v>0.4531</v>
      </c>
      <c r="AG4" s="3">
        <v>0.3548</v>
      </c>
      <c r="AH4" s="3">
        <v>0.28570000000000001</v>
      </c>
      <c r="AI4" s="3">
        <v>0.29730000000000001</v>
      </c>
      <c r="AJ4" s="3">
        <v>1</v>
      </c>
      <c r="AK4" s="3">
        <v>0.44</v>
      </c>
      <c r="AL4" s="3">
        <v>0.33329999999999999</v>
      </c>
      <c r="AM4" s="3">
        <v>0.87370000000000003</v>
      </c>
      <c r="AN4" s="3">
        <v>0.24060000000000001</v>
      </c>
      <c r="AO4" s="3">
        <v>0.5</v>
      </c>
      <c r="AP4" s="3">
        <v>0.23530000000000001</v>
      </c>
      <c r="AQ4" s="3">
        <v>7.1400000000000005E-2</v>
      </c>
      <c r="AR4" s="3">
        <v>0.875</v>
      </c>
      <c r="AS4" s="3">
        <v>0.4138</v>
      </c>
      <c r="AT4" s="3">
        <v>0.46550000000000002</v>
      </c>
      <c r="AU4" s="3">
        <v>0.73960000000000004</v>
      </c>
    </row>
    <row r="5" spans="1:47" ht="15.75" thickBot="1" x14ac:dyDescent="0.3">
      <c r="A5" s="2">
        <v>44142</v>
      </c>
      <c r="B5" s="3">
        <v>0.61260000000000003</v>
      </c>
      <c r="C5" s="3">
        <v>0.82350000000000001</v>
      </c>
      <c r="D5" s="3">
        <v>0.38640000000000002</v>
      </c>
      <c r="E5" s="3">
        <v>0.246</v>
      </c>
      <c r="F5" s="3">
        <v>0.53420000000000001</v>
      </c>
      <c r="G5" s="3">
        <v>0.15790000000000001</v>
      </c>
      <c r="H5" s="3">
        <v>0.4914</v>
      </c>
      <c r="I5" s="3">
        <v>0.41889999999999999</v>
      </c>
      <c r="J5" s="3">
        <v>0.42249999999999999</v>
      </c>
      <c r="K5" s="3">
        <v>0.5625</v>
      </c>
      <c r="L5" s="3">
        <v>0.62390000000000001</v>
      </c>
      <c r="M5" s="3">
        <v>0.62390000000000001</v>
      </c>
      <c r="N5" s="3">
        <v>0.33329999999999999</v>
      </c>
      <c r="O5" s="3">
        <v>0.12</v>
      </c>
      <c r="P5" s="3">
        <v>0.49769999999999998</v>
      </c>
      <c r="Q5" s="3">
        <v>0.54410000000000003</v>
      </c>
      <c r="R5" s="3">
        <v>0</v>
      </c>
      <c r="S5" s="3">
        <v>0.6875</v>
      </c>
      <c r="T5" s="3">
        <v>0.77329999999999999</v>
      </c>
      <c r="U5" s="3">
        <v>9.0899999999999995E-2</v>
      </c>
      <c r="V5" s="3">
        <v>0.41089999999999999</v>
      </c>
      <c r="W5" s="3">
        <v>4.5499999999999999E-2</v>
      </c>
      <c r="X5" s="3">
        <v>0.39169999999999999</v>
      </c>
      <c r="Y5" s="3">
        <v>0.7</v>
      </c>
      <c r="Z5" s="3">
        <v>0.56000000000000005</v>
      </c>
      <c r="AA5" s="3">
        <v>0.75</v>
      </c>
      <c r="AB5" s="3">
        <v>0.24</v>
      </c>
      <c r="AC5" s="3">
        <v>0.55489999999999995</v>
      </c>
      <c r="AD5" s="3">
        <v>0.88890000000000002</v>
      </c>
      <c r="AE5" s="3">
        <v>0.32890000000000003</v>
      </c>
      <c r="AF5" s="3">
        <v>0.4531</v>
      </c>
      <c r="AG5" s="3">
        <v>0.3548</v>
      </c>
      <c r="AH5" s="3">
        <v>0.28570000000000001</v>
      </c>
      <c r="AI5" s="3">
        <v>0.29730000000000001</v>
      </c>
      <c r="AJ5" s="3">
        <v>1</v>
      </c>
      <c r="AK5" s="3">
        <v>0.44</v>
      </c>
      <c r="AL5" s="3">
        <v>0.5</v>
      </c>
      <c r="AM5" s="3">
        <v>0.87370000000000003</v>
      </c>
      <c r="AN5" s="3">
        <v>0.2782</v>
      </c>
      <c r="AO5" s="3">
        <v>0.5</v>
      </c>
      <c r="AP5" s="3">
        <v>0.23530000000000001</v>
      </c>
      <c r="AQ5" s="3">
        <v>7.1400000000000005E-2</v>
      </c>
      <c r="AR5" s="3">
        <v>0.88460000000000005</v>
      </c>
      <c r="AS5" s="3">
        <v>0.43099999999999999</v>
      </c>
      <c r="AT5" s="3">
        <v>0.46550000000000002</v>
      </c>
      <c r="AU5" s="3">
        <v>0.75</v>
      </c>
    </row>
    <row r="6" spans="1:47" ht="15.75" thickBot="1" x14ac:dyDescent="0.3">
      <c r="A6" s="2">
        <v>44149</v>
      </c>
      <c r="B6" s="3">
        <v>0.60909999999999997</v>
      </c>
      <c r="C6" s="3">
        <v>0.82350000000000001</v>
      </c>
      <c r="D6" s="3">
        <v>0.38640000000000002</v>
      </c>
      <c r="E6" s="3">
        <v>0.246</v>
      </c>
      <c r="F6" s="3">
        <v>0.52449999999999997</v>
      </c>
      <c r="G6" s="3">
        <v>0.15790000000000001</v>
      </c>
      <c r="H6" s="3">
        <v>0.49709999999999999</v>
      </c>
      <c r="I6" s="3">
        <v>0.40789999999999998</v>
      </c>
      <c r="J6" s="3">
        <v>0.42249999999999999</v>
      </c>
      <c r="K6" s="3">
        <v>0.5625</v>
      </c>
      <c r="L6" s="3">
        <v>0.64959999999999996</v>
      </c>
      <c r="M6" s="3">
        <v>0.64959999999999996</v>
      </c>
      <c r="N6" s="3">
        <v>0.33329999999999999</v>
      </c>
      <c r="O6" s="3">
        <v>0.12</v>
      </c>
      <c r="P6" s="3">
        <v>0.50460000000000005</v>
      </c>
      <c r="Q6" s="3">
        <v>0.56520000000000004</v>
      </c>
      <c r="R6" s="3">
        <v>0</v>
      </c>
      <c r="S6" s="3">
        <v>0.6875</v>
      </c>
      <c r="T6" s="3">
        <v>0.81820000000000004</v>
      </c>
      <c r="U6" s="3">
        <v>9.0899999999999995E-2</v>
      </c>
      <c r="V6" s="3">
        <v>0.41539999999999999</v>
      </c>
      <c r="W6" s="3">
        <v>1</v>
      </c>
      <c r="X6" s="3">
        <v>0.39169999999999999</v>
      </c>
      <c r="Y6" s="3">
        <v>0.7</v>
      </c>
      <c r="Z6" s="3">
        <v>0.6</v>
      </c>
      <c r="AA6" s="3">
        <v>0.75</v>
      </c>
      <c r="AB6" s="3">
        <v>0.24</v>
      </c>
      <c r="AC6" s="3">
        <v>0.55169999999999997</v>
      </c>
      <c r="AD6" s="3">
        <v>0.96150000000000002</v>
      </c>
      <c r="AE6" s="3">
        <v>0.36840000000000001</v>
      </c>
      <c r="AF6" s="3">
        <v>0.4531</v>
      </c>
      <c r="AG6" s="3">
        <v>0.3548</v>
      </c>
      <c r="AH6" s="3">
        <v>0.28570000000000001</v>
      </c>
      <c r="AI6" s="3">
        <v>0.29730000000000001</v>
      </c>
      <c r="AJ6" s="3">
        <v>1</v>
      </c>
      <c r="AK6" s="3">
        <v>0.55069999999999997</v>
      </c>
      <c r="AL6" s="3">
        <v>0.5</v>
      </c>
      <c r="AM6" s="3">
        <v>0.88419999999999999</v>
      </c>
      <c r="AN6" s="3">
        <v>0.29320000000000002</v>
      </c>
      <c r="AO6" s="3">
        <v>0.8</v>
      </c>
      <c r="AP6" s="3">
        <v>0.23530000000000001</v>
      </c>
      <c r="AQ6" s="3">
        <v>7.1400000000000005E-2</v>
      </c>
      <c r="AR6" s="3">
        <v>0.88460000000000005</v>
      </c>
      <c r="AS6" s="3">
        <v>0.44829999999999998</v>
      </c>
      <c r="AT6" s="3">
        <v>0.48280000000000001</v>
      </c>
      <c r="AU6" s="3">
        <v>0.79379999999999995</v>
      </c>
    </row>
    <row r="7" spans="1:47" ht="15.75" thickBot="1" x14ac:dyDescent="0.3">
      <c r="A7" s="1">
        <v>44156</v>
      </c>
      <c r="B7" s="3">
        <v>0.66359999999999997</v>
      </c>
      <c r="C7" s="3">
        <v>0.82350000000000001</v>
      </c>
      <c r="D7" s="3">
        <v>0.42220000000000002</v>
      </c>
      <c r="E7" s="3">
        <v>0.30399999999999999</v>
      </c>
      <c r="F7" s="3">
        <v>0.5282</v>
      </c>
      <c r="G7" s="3">
        <v>0.15790000000000001</v>
      </c>
      <c r="H7" s="3">
        <v>0.49719999999999998</v>
      </c>
      <c r="I7" s="3">
        <v>0.42670000000000002</v>
      </c>
      <c r="J7" s="3">
        <v>0.42249999999999999</v>
      </c>
      <c r="K7" s="3">
        <v>0.5625</v>
      </c>
      <c r="L7" s="3">
        <v>0.65810000000000002</v>
      </c>
      <c r="M7" s="3">
        <v>0.65810000000000002</v>
      </c>
      <c r="N7" s="3">
        <v>0.36109999999999998</v>
      </c>
      <c r="O7" s="3">
        <v>0.125</v>
      </c>
      <c r="P7" s="3">
        <v>0.50870000000000004</v>
      </c>
      <c r="Q7" s="3">
        <v>0.59419999999999995</v>
      </c>
      <c r="S7" s="3">
        <v>0.74239999999999995</v>
      </c>
      <c r="T7" s="3">
        <v>0.81820000000000004</v>
      </c>
      <c r="U7" s="3">
        <v>9.0899999999999995E-2</v>
      </c>
      <c r="V7" s="3">
        <v>0.41539999999999999</v>
      </c>
      <c r="W7" s="3">
        <v>1</v>
      </c>
      <c r="X7" s="3">
        <v>0.41670000000000001</v>
      </c>
      <c r="Y7" s="3">
        <v>0.7</v>
      </c>
      <c r="Z7" s="3">
        <v>0.6</v>
      </c>
      <c r="AA7" s="3">
        <v>0.75</v>
      </c>
      <c r="AB7" s="3">
        <v>0.28000000000000003</v>
      </c>
      <c r="AC7" s="3">
        <v>0.59199999999999997</v>
      </c>
      <c r="AD7" s="3">
        <v>0.96150000000000002</v>
      </c>
      <c r="AE7" s="3">
        <v>0.37330000000000002</v>
      </c>
      <c r="AF7" s="3">
        <v>0.46879999999999999</v>
      </c>
      <c r="AG7" s="3">
        <v>0.3548</v>
      </c>
      <c r="AH7" s="3">
        <v>0.28570000000000001</v>
      </c>
      <c r="AI7" s="3">
        <v>0.32429999999999998</v>
      </c>
      <c r="AJ7" s="3">
        <v>1</v>
      </c>
      <c r="AK7" s="3">
        <v>0.57350000000000001</v>
      </c>
      <c r="AM7" s="3">
        <v>0.88419999999999999</v>
      </c>
      <c r="AN7" s="3">
        <v>0.30080000000000001</v>
      </c>
      <c r="AO7" s="3">
        <v>0.8</v>
      </c>
      <c r="AP7" s="3">
        <v>0.26669999999999999</v>
      </c>
      <c r="AQ7" s="3">
        <v>0.25</v>
      </c>
      <c r="AR7" s="3">
        <v>0.89290000000000003</v>
      </c>
      <c r="AS7" s="3">
        <v>0.46029999999999999</v>
      </c>
      <c r="AT7" s="3">
        <v>0.48280000000000001</v>
      </c>
      <c r="AU7" s="3">
        <v>0.82289999999999996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EA0E-FFAB-406E-A2E9-662A61262B00}">
  <dimension ref="A1:I26"/>
  <sheetViews>
    <sheetView showGridLines="0" workbookViewId="0">
      <selection activeCell="N19" sqref="N19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5.140625" customWidth="1"/>
    <col min="4" max="4" width="19.42578125" customWidth="1"/>
    <col min="5" max="5" width="17.28515625" customWidth="1"/>
    <col min="7" max="7" width="10.140625" customWidth="1"/>
    <col min="8" max="8" width="12.28515625" customWidth="1"/>
  </cols>
  <sheetData>
    <row r="1" spans="1:5" x14ac:dyDescent="0.25">
      <c r="A1" t="s">
        <v>0</v>
      </c>
      <c r="B1" t="s">
        <v>8</v>
      </c>
      <c r="C1" t="s">
        <v>81</v>
      </c>
      <c r="D1" t="s">
        <v>82</v>
      </c>
      <c r="E1" t="s">
        <v>83</v>
      </c>
    </row>
    <row r="2" spans="1:5" x14ac:dyDescent="0.25">
      <c r="A2" s="1">
        <v>44121</v>
      </c>
      <c r="B2" s="5">
        <v>0.4143</v>
      </c>
    </row>
    <row r="3" spans="1:5" x14ac:dyDescent="0.25">
      <c r="A3" s="1">
        <v>44128</v>
      </c>
      <c r="B3" s="5">
        <v>0.4143</v>
      </c>
    </row>
    <row r="4" spans="1:5" x14ac:dyDescent="0.25">
      <c r="A4" s="1">
        <v>44135</v>
      </c>
      <c r="B4" s="5">
        <v>0.42249999999999999</v>
      </c>
    </row>
    <row r="5" spans="1:5" x14ac:dyDescent="0.25">
      <c r="A5" s="1">
        <v>44142</v>
      </c>
      <c r="B5" s="5">
        <v>0.42249999999999999</v>
      </c>
    </row>
    <row r="6" spans="1:5" x14ac:dyDescent="0.25">
      <c r="A6" s="1">
        <v>44149</v>
      </c>
      <c r="B6" s="5">
        <v>0.42249999999999999</v>
      </c>
    </row>
    <row r="7" spans="1:5" x14ac:dyDescent="0.25">
      <c r="A7" s="1">
        <v>44156</v>
      </c>
      <c r="B7" s="5">
        <v>0.42249999999999999</v>
      </c>
      <c r="C7" s="5">
        <v>0.42249999999999999</v>
      </c>
      <c r="D7" s="5">
        <v>0.42249999999999999</v>
      </c>
      <c r="E7" s="5">
        <v>0.42249999999999999</v>
      </c>
    </row>
    <row r="8" spans="1:5" x14ac:dyDescent="0.25">
      <c r="A8" s="1">
        <v>44163</v>
      </c>
      <c r="C8" s="5">
        <f t="shared" ref="C8:C25" si="0">_xlfn.FORECAST.ETS(A8,$B$2:$B$7,$A$2:$A$7,1,1)</f>
        <v>0.42507473015845532</v>
      </c>
      <c r="D8" s="5">
        <f t="shared" ref="D8:D25" si="1">C8-_xlfn.FORECAST.ETS.CONFINT(A8,$B$2:$B$7,$A$2:$A$7,0.95,1,1)</f>
        <v>0.4203955746576975</v>
      </c>
      <c r="E8" s="5">
        <f t="shared" ref="E8:E25" si="2">C8+_xlfn.FORECAST.ETS.CONFINT(A8,$B$2:$B$7,$A$2:$A$7,0.95,1,1)</f>
        <v>0.42975388565921313</v>
      </c>
    </row>
    <row r="9" spans="1:5" x14ac:dyDescent="0.25">
      <c r="A9" s="1">
        <v>44170</v>
      </c>
      <c r="C9" s="5">
        <f t="shared" si="0"/>
        <v>0.42687123715212971</v>
      </c>
      <c r="D9" s="5">
        <f t="shared" si="1"/>
        <v>0.42219206059521952</v>
      </c>
      <c r="E9" s="5">
        <f t="shared" si="2"/>
        <v>0.4315504137090399</v>
      </c>
    </row>
    <row r="10" spans="1:5" x14ac:dyDescent="0.25">
      <c r="A10" s="1">
        <v>44177</v>
      </c>
      <c r="C10" s="5">
        <f t="shared" si="0"/>
        <v>0.42866774414580416</v>
      </c>
      <c r="D10" s="5">
        <f t="shared" si="1"/>
        <v>0.42398853015596816</v>
      </c>
      <c r="E10" s="5">
        <f t="shared" si="2"/>
        <v>0.43334695813564017</v>
      </c>
    </row>
    <row r="11" spans="1:5" x14ac:dyDescent="0.25">
      <c r="A11" s="1">
        <v>44184</v>
      </c>
      <c r="C11" s="5">
        <f t="shared" si="0"/>
        <v>0.43046425113947862</v>
      </c>
      <c r="D11" s="5">
        <f t="shared" si="1"/>
        <v>0.4257849786612955</v>
      </c>
      <c r="E11" s="5">
        <f t="shared" si="2"/>
        <v>0.43514352361766173</v>
      </c>
    </row>
    <row r="12" spans="1:5" x14ac:dyDescent="0.25">
      <c r="A12" s="1">
        <v>44191</v>
      </c>
      <c r="C12" s="5">
        <f t="shared" si="0"/>
        <v>0.43226075813315301</v>
      </c>
      <c r="D12" s="5">
        <f t="shared" si="1"/>
        <v>0.42758140143303436</v>
      </c>
      <c r="E12" s="5">
        <f t="shared" si="2"/>
        <v>0.43694011483327166</v>
      </c>
    </row>
    <row r="13" spans="1:5" x14ac:dyDescent="0.25">
      <c r="A13" s="1">
        <v>44198</v>
      </c>
      <c r="C13" s="5">
        <f t="shared" si="0"/>
        <v>0.43405726512682746</v>
      </c>
      <c r="D13" s="5">
        <f t="shared" si="1"/>
        <v>0.42937779379373231</v>
      </c>
      <c r="E13" s="5">
        <f t="shared" si="2"/>
        <v>0.43873673645992262</v>
      </c>
    </row>
    <row r="14" spans="1:5" x14ac:dyDescent="0.25">
      <c r="A14" s="1">
        <v>44205</v>
      </c>
      <c r="C14" s="5">
        <f t="shared" si="0"/>
        <v>0.43585377212050191</v>
      </c>
      <c r="D14" s="5">
        <f t="shared" si="1"/>
        <v>0.43117415106693185</v>
      </c>
      <c r="E14" s="5">
        <f t="shared" si="2"/>
        <v>0.44053339317407197</v>
      </c>
    </row>
    <row r="15" spans="1:5" x14ac:dyDescent="0.25">
      <c r="A15" s="1">
        <v>44212</v>
      </c>
      <c r="C15" s="5">
        <f t="shared" si="0"/>
        <v>0.43765027911417637</v>
      </c>
      <c r="D15" s="5">
        <f t="shared" si="1"/>
        <v>0.43297046857749777</v>
      </c>
      <c r="E15" s="5">
        <f t="shared" si="2"/>
        <v>0.44233008965085496</v>
      </c>
    </row>
    <row r="16" spans="1:5" x14ac:dyDescent="0.25">
      <c r="A16" s="1">
        <v>44219</v>
      </c>
      <c r="C16" s="5">
        <f t="shared" si="0"/>
        <v>0.43944678610785076</v>
      </c>
      <c r="D16" s="5">
        <f t="shared" si="1"/>
        <v>0.43476674165199053</v>
      </c>
      <c r="E16" s="5">
        <f t="shared" si="2"/>
        <v>0.44412683056371099</v>
      </c>
    </row>
    <row r="17" spans="1:9" x14ac:dyDescent="0.25">
      <c r="A17" s="1">
        <v>44226</v>
      </c>
      <c r="C17" s="5">
        <f t="shared" si="0"/>
        <v>0.44124329310152521</v>
      </c>
      <c r="D17" s="5">
        <f t="shared" si="1"/>
        <v>0.43656296561908675</v>
      </c>
      <c r="E17" s="5">
        <f t="shared" si="2"/>
        <v>0.44592362058396368</v>
      </c>
    </row>
    <row r="18" spans="1:9" x14ac:dyDescent="0.25">
      <c r="A18" s="1">
        <v>44233</v>
      </c>
      <c r="C18" s="5">
        <f t="shared" si="0"/>
        <v>0.44303980009519967</v>
      </c>
      <c r="D18" s="5">
        <f t="shared" si="1"/>
        <v>0.4383591358100451</v>
      </c>
      <c r="E18" s="5">
        <f t="shared" si="2"/>
        <v>0.44772046438035423</v>
      </c>
    </row>
    <row r="19" spans="1:9" x14ac:dyDescent="0.25">
      <c r="A19" s="1">
        <v>44240</v>
      </c>
      <c r="C19" s="5">
        <f t="shared" si="0"/>
        <v>0.44483630708887406</v>
      </c>
      <c r="D19" s="5">
        <f t="shared" si="1"/>
        <v>0.44015524755921848</v>
      </c>
      <c r="E19" s="5">
        <f t="shared" si="2"/>
        <v>0.44951736661852965</v>
      </c>
      <c r="H19" t="s">
        <v>50</v>
      </c>
      <c r="I19" t="s">
        <v>51</v>
      </c>
    </row>
    <row r="20" spans="1:9" x14ac:dyDescent="0.25">
      <c r="A20" s="1">
        <v>44247</v>
      </c>
      <c r="C20" s="5">
        <f t="shared" si="0"/>
        <v>0.44663281408254851</v>
      </c>
      <c r="D20" s="5">
        <f t="shared" si="1"/>
        <v>0.44195129620461249</v>
      </c>
      <c r="E20" s="5">
        <f t="shared" si="2"/>
        <v>0.45131433196048454</v>
      </c>
      <c r="H20" t="s">
        <v>52</v>
      </c>
      <c r="I20" s="6">
        <f>_xlfn.FORECAST.ETS.STAT($B$2:$B$7,$A$2:$A$7,1,1,1)</f>
        <v>2E-3</v>
      </c>
    </row>
    <row r="21" spans="1:9" x14ac:dyDescent="0.25">
      <c r="A21" s="1">
        <v>44254</v>
      </c>
      <c r="C21" s="5">
        <f t="shared" si="0"/>
        <v>0.44842932107622296</v>
      </c>
      <c r="D21" s="5">
        <f t="shared" si="1"/>
        <v>0.4437472770884886</v>
      </c>
      <c r="E21" s="5">
        <f t="shared" si="2"/>
        <v>0.45311136506395733</v>
      </c>
      <c r="H21" t="s">
        <v>53</v>
      </c>
      <c r="I21" s="6">
        <f>_xlfn.FORECAST.ETS.STAT($B$2:$B$7,$A$2:$A$7,2,1,1)</f>
        <v>1E-3</v>
      </c>
    </row>
    <row r="22" spans="1:9" x14ac:dyDescent="0.25">
      <c r="A22" s="1">
        <v>44261</v>
      </c>
      <c r="C22" s="5">
        <f t="shared" si="0"/>
        <v>0.45022582806989736</v>
      </c>
      <c r="D22" s="5">
        <f t="shared" si="1"/>
        <v>0.44554318555801298</v>
      </c>
      <c r="E22" s="5">
        <f t="shared" si="2"/>
        <v>0.45490847058178174</v>
      </c>
      <c r="H22" t="s">
        <v>54</v>
      </c>
      <c r="I22" s="6">
        <f>_xlfn.FORECAST.ETS.STAT($B$2:$B$7,$A$2:$A$7,3,1,1)</f>
        <v>2.2204460492503131E-16</v>
      </c>
    </row>
    <row r="23" spans="1:9" x14ac:dyDescent="0.25">
      <c r="A23" s="1">
        <v>44268</v>
      </c>
      <c r="C23" s="5">
        <f t="shared" si="0"/>
        <v>0.45202233506357181</v>
      </c>
      <c r="D23" s="5">
        <f t="shared" si="1"/>
        <v>0.44733901696595035</v>
      </c>
      <c r="E23" s="5">
        <f t="shared" si="2"/>
        <v>0.45670565316119327</v>
      </c>
      <c r="H23" t="s">
        <v>55</v>
      </c>
      <c r="I23" s="6">
        <f>_xlfn.FORECAST.ETS.STAT($B$2:$B$7,$A$2:$A$7,4,1,1)</f>
        <v>1.1214978380844651</v>
      </c>
    </row>
    <row r="24" spans="1:9" x14ac:dyDescent="0.25">
      <c r="A24" s="1">
        <v>44275</v>
      </c>
      <c r="C24" s="5">
        <f t="shared" si="0"/>
        <v>0.45381884205724626</v>
      </c>
      <c r="D24" s="5">
        <f t="shared" si="1"/>
        <v>0.4491347666714014</v>
      </c>
      <c r="E24" s="5">
        <f t="shared" si="2"/>
        <v>0.45850291744309113</v>
      </c>
      <c r="H24" t="s">
        <v>56</v>
      </c>
      <c r="I24" s="6">
        <f>_xlfn.FORECAST.ETS.STAT($B$2:$B$7,$A$2:$A$7,5,1,1)</f>
        <v>4.3796650908793835E-3</v>
      </c>
    </row>
    <row r="25" spans="1:9" x14ac:dyDescent="0.25">
      <c r="A25" s="1">
        <v>44282</v>
      </c>
      <c r="C25" s="5">
        <f t="shared" si="0"/>
        <v>0.45561534905092071</v>
      </c>
      <c r="D25" s="5">
        <f t="shared" si="1"/>
        <v>0.45093043004058492</v>
      </c>
      <c r="E25" s="5">
        <f t="shared" si="2"/>
        <v>0.46030026806125651</v>
      </c>
      <c r="H25" t="s">
        <v>57</v>
      </c>
      <c r="I25" s="6">
        <f>_xlfn.FORECAST.ETS.STAT($B$2:$B$7,$A$2:$A$7,6,1,1)</f>
        <v>1.8392564544585193E-3</v>
      </c>
    </row>
    <row r="26" spans="1:9" x14ac:dyDescent="0.25">
      <c r="H26" t="s">
        <v>58</v>
      </c>
      <c r="I26" s="6">
        <f>_xlfn.FORECAST.ETS.STAT($B$2:$B$7,$A$2:$A$7,7,1,1)</f>
        <v>2.3873681035296583E-3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E1E4-64C4-4EC0-8744-C48662A87917}">
  <dimension ref="A1:I26"/>
  <sheetViews>
    <sheetView showGridLines="0" workbookViewId="0">
      <selection activeCell="I28" sqref="I28"/>
    </sheetView>
  </sheetViews>
  <sheetFormatPr defaultRowHeight="15" x14ac:dyDescent="0.25"/>
  <cols>
    <col min="1" max="1" width="10.7109375" bestFit="1" customWidth="1"/>
    <col min="2" max="2" width="22" customWidth="1"/>
    <col min="3" max="3" width="30.140625" customWidth="1"/>
    <col min="4" max="4" width="8.28515625" customWidth="1"/>
    <col min="5" max="5" width="8.7109375" customWidth="1"/>
    <col min="7" max="8" width="10.140625" customWidth="1"/>
  </cols>
  <sheetData>
    <row r="1" spans="1:5" x14ac:dyDescent="0.25">
      <c r="A1" t="s">
        <v>0</v>
      </c>
      <c r="B1" t="s">
        <v>9</v>
      </c>
      <c r="C1" t="s">
        <v>84</v>
      </c>
      <c r="D1" t="s">
        <v>85</v>
      </c>
      <c r="E1" t="s">
        <v>86</v>
      </c>
    </row>
    <row r="2" spans="1:5" x14ac:dyDescent="0.25">
      <c r="A2" s="1">
        <v>44121</v>
      </c>
      <c r="B2" s="5">
        <v>0.33329999999999999</v>
      </c>
    </row>
    <row r="3" spans="1:5" x14ac:dyDescent="0.25">
      <c r="A3" s="1">
        <v>44128</v>
      </c>
      <c r="B3" s="5">
        <v>0.41670000000000001</v>
      </c>
    </row>
    <row r="4" spans="1:5" x14ac:dyDescent="0.25">
      <c r="A4" s="1">
        <v>44135</v>
      </c>
      <c r="B4" s="5">
        <v>0.5625</v>
      </c>
    </row>
    <row r="5" spans="1:5" x14ac:dyDescent="0.25">
      <c r="A5" s="1">
        <v>44142</v>
      </c>
      <c r="B5" s="5">
        <v>0.5625</v>
      </c>
    </row>
    <row r="6" spans="1:5" x14ac:dyDescent="0.25">
      <c r="A6" s="1">
        <v>44149</v>
      </c>
      <c r="B6" s="5">
        <v>0.5625</v>
      </c>
    </row>
    <row r="7" spans="1:5" x14ac:dyDescent="0.25">
      <c r="A7" s="1">
        <v>44156</v>
      </c>
      <c r="B7" s="5">
        <v>0.5625</v>
      </c>
      <c r="C7" s="5">
        <v>0.5625</v>
      </c>
      <c r="D7" s="5">
        <v>0.5625</v>
      </c>
      <c r="E7" s="5">
        <v>0.5625</v>
      </c>
    </row>
    <row r="8" spans="1:5" x14ac:dyDescent="0.25">
      <c r="A8" s="1">
        <v>44163</v>
      </c>
      <c r="C8" s="5">
        <f t="shared" ref="C8:C25" si="0">_xlfn.FORECAST.ETS(A8,$B$2:$B$7,$A$2:$A$7,1,1)</f>
        <v>0.60641967808571962</v>
      </c>
      <c r="D8" s="5">
        <f t="shared" ref="D8:D25" si="1">C8-_xlfn.FORECAST.ETS.CONFINT(A8,$B$2:$B$7,$A$2:$A$7,0.95,1,1)</f>
        <v>0.49696080782090724</v>
      </c>
      <c r="E8" s="5">
        <f t="shared" ref="E8:E25" si="2">C8+_xlfn.FORECAST.ETS.CONFINT(A8,$B$2:$B$7,$A$2:$A$7,0.95,1,1)</f>
        <v>0.715878548350532</v>
      </c>
    </row>
    <row r="9" spans="1:5" x14ac:dyDescent="0.25">
      <c r="A9" s="1">
        <v>44170</v>
      </c>
      <c r="C9" s="5">
        <f t="shared" si="0"/>
        <v>0.6459564756788464</v>
      </c>
      <c r="D9" s="5">
        <f t="shared" si="1"/>
        <v>0.49862138017505142</v>
      </c>
      <c r="E9" s="5">
        <f t="shared" si="2"/>
        <v>0.79329157118264138</v>
      </c>
    </row>
    <row r="10" spans="1:5" x14ac:dyDescent="0.25">
      <c r="A10" s="1">
        <v>44177</v>
      </c>
      <c r="C10" s="5">
        <f t="shared" si="0"/>
        <v>0.68549327327197318</v>
      </c>
      <c r="D10" s="5">
        <f t="shared" si="1"/>
        <v>0.50813595417289581</v>
      </c>
      <c r="E10" s="5">
        <f t="shared" si="2"/>
        <v>0.86285059237105055</v>
      </c>
    </row>
    <row r="11" spans="1:5" x14ac:dyDescent="0.25">
      <c r="A11" s="1">
        <v>44184</v>
      </c>
      <c r="C11" s="5">
        <f t="shared" si="0"/>
        <v>0.72503007086510007</v>
      </c>
      <c r="D11" s="5">
        <f t="shared" si="1"/>
        <v>0.52199009190815604</v>
      </c>
      <c r="E11" s="5">
        <f t="shared" si="2"/>
        <v>0.92807004982204411</v>
      </c>
    </row>
    <row r="12" spans="1:5" x14ac:dyDescent="0.25">
      <c r="A12" s="1">
        <v>44191</v>
      </c>
      <c r="C12" s="5">
        <f t="shared" si="0"/>
        <v>0.76456686845822674</v>
      </c>
      <c r="D12" s="5">
        <f t="shared" si="1"/>
        <v>0.5386985493426989</v>
      </c>
      <c r="E12" s="5">
        <f t="shared" si="2"/>
        <v>0.99043518757375459</v>
      </c>
    </row>
    <row r="13" spans="1:5" x14ac:dyDescent="0.25">
      <c r="A13" s="1">
        <v>44198</v>
      </c>
      <c r="C13" s="5">
        <f t="shared" si="0"/>
        <v>0.80410366605135364</v>
      </c>
      <c r="D13" s="5">
        <f t="shared" si="1"/>
        <v>0.55746742342628142</v>
      </c>
      <c r="E13" s="5">
        <f t="shared" si="2"/>
        <v>1.0507399086764257</v>
      </c>
    </row>
    <row r="14" spans="1:5" x14ac:dyDescent="0.25">
      <c r="A14" s="1">
        <v>44205</v>
      </c>
      <c r="C14" s="5">
        <f t="shared" si="0"/>
        <v>0.84364046364448042</v>
      </c>
      <c r="D14" s="5">
        <f t="shared" si="1"/>
        <v>0.57781331528347601</v>
      </c>
      <c r="E14" s="5">
        <f t="shared" si="2"/>
        <v>1.1094676120054849</v>
      </c>
    </row>
    <row r="15" spans="1:5" x14ac:dyDescent="0.25">
      <c r="A15" s="1">
        <v>44212</v>
      </c>
      <c r="C15" s="5">
        <f t="shared" si="0"/>
        <v>0.8831772612376072</v>
      </c>
      <c r="D15" s="5">
        <f t="shared" si="1"/>
        <v>0.59941603867336668</v>
      </c>
      <c r="E15" s="5">
        <f t="shared" si="2"/>
        <v>1.1669384838018477</v>
      </c>
    </row>
    <row r="16" spans="1:5" x14ac:dyDescent="0.25">
      <c r="A16" s="1">
        <v>44219</v>
      </c>
      <c r="C16" s="5">
        <f t="shared" si="0"/>
        <v>0.92271405883073399</v>
      </c>
      <c r="D16" s="5">
        <f t="shared" si="1"/>
        <v>0.62205056584409113</v>
      </c>
      <c r="E16" s="5">
        <f t="shared" si="2"/>
        <v>1.2233775518173768</v>
      </c>
    </row>
    <row r="17" spans="1:9" x14ac:dyDescent="0.25">
      <c r="A17" s="1">
        <v>44226</v>
      </c>
      <c r="C17" s="5">
        <f t="shared" si="0"/>
        <v>0.96225085642386077</v>
      </c>
      <c r="D17" s="5">
        <f t="shared" si="1"/>
        <v>0.6455516134194581</v>
      </c>
      <c r="E17" s="5">
        <f t="shared" si="2"/>
        <v>1.2789500994282634</v>
      </c>
    </row>
    <row r="18" spans="1:9" x14ac:dyDescent="0.25">
      <c r="A18" s="1">
        <v>44233</v>
      </c>
      <c r="C18" s="5">
        <f t="shared" si="0"/>
        <v>1.0017876540169877</v>
      </c>
      <c r="D18" s="5">
        <f t="shared" si="1"/>
        <v>0.66979355932923723</v>
      </c>
      <c r="E18" s="5">
        <f t="shared" si="2"/>
        <v>1.3337817487047381</v>
      </c>
    </row>
    <row r="19" spans="1:9" x14ac:dyDescent="0.25">
      <c r="A19" s="1">
        <v>44240</v>
      </c>
      <c r="C19" s="5">
        <f t="shared" si="0"/>
        <v>1.0413244516101143</v>
      </c>
      <c r="D19" s="5">
        <f t="shared" si="1"/>
        <v>0.69467828454440217</v>
      </c>
      <c r="E19" s="5">
        <f t="shared" si="2"/>
        <v>1.3879706186758265</v>
      </c>
      <c r="H19" t="s">
        <v>50</v>
      </c>
      <c r="I19" t="s">
        <v>51</v>
      </c>
    </row>
    <row r="20" spans="1:9" x14ac:dyDescent="0.25">
      <c r="A20" s="1">
        <v>44247</v>
      </c>
      <c r="C20" s="5">
        <f t="shared" si="0"/>
        <v>1.0808612492032412</v>
      </c>
      <c r="D20" s="5">
        <f t="shared" si="1"/>
        <v>0.72012742325468659</v>
      </c>
      <c r="E20" s="5">
        <f t="shared" si="2"/>
        <v>1.4415950751517959</v>
      </c>
      <c r="H20" t="s">
        <v>52</v>
      </c>
      <c r="I20" s="6">
        <f>_xlfn.FORECAST.ETS.STAT($B$2:$B$7,$A$2:$A$7,1,1,1)</f>
        <v>0.9</v>
      </c>
    </row>
    <row r="21" spans="1:9" x14ac:dyDescent="0.25">
      <c r="A21" s="1">
        <v>44254</v>
      </c>
      <c r="C21" s="5">
        <f t="shared" si="0"/>
        <v>1.1203980467963679</v>
      </c>
      <c r="D21" s="5">
        <f t="shared" si="1"/>
        <v>0.7460772124891859</v>
      </c>
      <c r="E21" s="5">
        <f t="shared" si="2"/>
        <v>1.4947188811035499</v>
      </c>
      <c r="H21" t="s">
        <v>53</v>
      </c>
      <c r="I21" s="6">
        <f>_xlfn.FORECAST.ETS.STAT($B$2:$B$7,$A$2:$A$7,2,1,1)</f>
        <v>1E-3</v>
      </c>
    </row>
    <row r="22" spans="1:9" x14ac:dyDescent="0.25">
      <c r="A22" s="1">
        <v>44261</v>
      </c>
      <c r="C22" s="5">
        <f t="shared" si="0"/>
        <v>1.1599348443894948</v>
      </c>
      <c r="D22" s="5">
        <f t="shared" si="1"/>
        <v>0.77247494899041413</v>
      </c>
      <c r="E22" s="5">
        <f t="shared" si="2"/>
        <v>1.5473947397885754</v>
      </c>
      <c r="H22" t="s">
        <v>54</v>
      </c>
      <c r="I22" s="6">
        <f>_xlfn.FORECAST.ETS.STAT($B$2:$B$7,$A$2:$A$7,3,1,1)</f>
        <v>2.2204460492503131E-16</v>
      </c>
    </row>
    <row r="23" spans="1:9" x14ac:dyDescent="0.25">
      <c r="A23" s="1">
        <v>44268</v>
      </c>
      <c r="C23" s="5">
        <f t="shared" si="0"/>
        <v>1.1994716419826217</v>
      </c>
      <c r="D23" s="5">
        <f t="shared" si="1"/>
        <v>0.79927647986206862</v>
      </c>
      <c r="E23" s="5">
        <f t="shared" si="2"/>
        <v>1.5996668041031747</v>
      </c>
      <c r="H23" t="s">
        <v>55</v>
      </c>
      <c r="I23" s="6">
        <f>_xlfn.FORECAST.ETS.STAT($B$2:$B$7,$A$2:$A$7,4,1,1)</f>
        <v>0.97967371401189429</v>
      </c>
    </row>
    <row r="24" spans="1:9" x14ac:dyDescent="0.25">
      <c r="A24" s="1">
        <v>44275</v>
      </c>
      <c r="C24" s="5">
        <f t="shared" si="0"/>
        <v>1.2390084395757484</v>
      </c>
      <c r="D24" s="5">
        <f t="shared" si="1"/>
        <v>0.82644438068913029</v>
      </c>
      <c r="E24" s="5">
        <f t="shared" si="2"/>
        <v>1.6515724984623663</v>
      </c>
      <c r="H24" t="s">
        <v>56</v>
      </c>
      <c r="I24" s="6">
        <f>_xlfn.FORECAST.ETS.STAT($B$2:$B$7,$A$2:$A$7,5,1,1)</f>
        <v>8.7786266407759272E-2</v>
      </c>
    </row>
    <row r="25" spans="1:9" x14ac:dyDescent="0.25">
      <c r="A25" s="1">
        <v>44282</v>
      </c>
      <c r="C25" s="5">
        <f t="shared" si="0"/>
        <v>1.278545237168875</v>
      </c>
      <c r="D25" s="5">
        <f t="shared" si="1"/>
        <v>0.85394660409751122</v>
      </c>
      <c r="E25" s="5">
        <f t="shared" si="2"/>
        <v>1.7031438702402388</v>
      </c>
      <c r="H25" t="s">
        <v>57</v>
      </c>
      <c r="I25" s="6">
        <f>_xlfn.FORECAST.ETS.STAT($B$2:$B$7,$A$2:$A$7,6,1,1)</f>
        <v>4.490824305030524E-2</v>
      </c>
    </row>
    <row r="26" spans="1:9" x14ac:dyDescent="0.25">
      <c r="H26" t="s">
        <v>58</v>
      </c>
      <c r="I26" s="6">
        <f>_xlfn.FORECAST.ETS.STAT($B$2:$B$7,$A$2:$A$7,7,1,1)</f>
        <v>5.5847388588877139E-2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F81C2-A709-4182-B5C7-F140F576F612}">
  <dimension ref="A1:J27"/>
  <sheetViews>
    <sheetView showGridLines="0" workbookViewId="0">
      <selection activeCell="G26" sqref="G26"/>
    </sheetView>
  </sheetViews>
  <sheetFormatPr defaultRowHeight="15" x14ac:dyDescent="0.25"/>
  <cols>
    <col min="1" max="1" width="10.7109375" bestFit="1" customWidth="1"/>
    <col min="2" max="2" width="17.5703125" customWidth="1"/>
    <col min="3" max="3" width="26.28515625" customWidth="1"/>
    <col min="4" max="4" width="8.85546875" customWidth="1"/>
    <col min="5" max="5" width="9.140625" customWidth="1"/>
    <col min="7" max="7" width="10.140625" customWidth="1"/>
    <col min="8" max="8" width="8.28515625" customWidth="1"/>
  </cols>
  <sheetData>
    <row r="1" spans="1:5" x14ac:dyDescent="0.25">
      <c r="A1" t="s">
        <v>0</v>
      </c>
      <c r="B1" t="s">
        <v>11</v>
      </c>
      <c r="C1" t="s">
        <v>87</v>
      </c>
      <c r="D1" t="s">
        <v>88</v>
      </c>
      <c r="E1" t="s">
        <v>89</v>
      </c>
    </row>
    <row r="2" spans="1:5" x14ac:dyDescent="0.25">
      <c r="A2" s="1">
        <v>44121</v>
      </c>
      <c r="B2" s="5">
        <v>0.51970000000000005</v>
      </c>
    </row>
    <row r="3" spans="1:5" x14ac:dyDescent="0.25">
      <c r="A3" s="1">
        <v>44128</v>
      </c>
      <c r="B3" s="5">
        <v>0.61339999999999995</v>
      </c>
    </row>
    <row r="4" spans="1:5" x14ac:dyDescent="0.25">
      <c r="A4" s="1">
        <v>44135</v>
      </c>
      <c r="B4" s="5">
        <v>0.62390000000000001</v>
      </c>
    </row>
    <row r="5" spans="1:5" x14ac:dyDescent="0.25">
      <c r="A5" s="1">
        <v>44142</v>
      </c>
      <c r="B5" s="5">
        <v>0.62390000000000001</v>
      </c>
    </row>
    <row r="6" spans="1:5" x14ac:dyDescent="0.25">
      <c r="A6" s="1">
        <v>44149</v>
      </c>
      <c r="B6" s="5">
        <v>0.64959999999999996</v>
      </c>
    </row>
    <row r="7" spans="1:5" x14ac:dyDescent="0.25">
      <c r="A7" s="1">
        <v>44156</v>
      </c>
      <c r="B7" s="5">
        <v>0.65810000000000002</v>
      </c>
      <c r="C7" s="5">
        <v>0.65810000000000002</v>
      </c>
      <c r="D7" s="5">
        <v>0.65810000000000002</v>
      </c>
      <c r="E7" s="5">
        <v>0.65810000000000002</v>
      </c>
    </row>
    <row r="8" spans="1:5" x14ac:dyDescent="0.25">
      <c r="A8" s="1">
        <v>44163</v>
      </c>
      <c r="C8" s="5">
        <f t="shared" ref="C8:C25" si="0">_xlfn.FORECAST.ETS(A8,$B$2:$B$7,$A$2:$A$7,1,1)</f>
        <v>0.67795390434003144</v>
      </c>
      <c r="D8" s="5">
        <f t="shared" ref="D8:D25" si="1">C8-_xlfn.FORECAST.ETS.CONFINT(A8,$B$2:$B$7,$A$2:$A$7,0.95,1,1)</f>
        <v>0.61550770286837519</v>
      </c>
      <c r="E8" s="5">
        <f t="shared" ref="E8:E25" si="2">C8+_xlfn.FORECAST.ETS.CONFINT(A8,$B$2:$B$7,$A$2:$A$7,0.95,1,1)</f>
        <v>0.74040010581168769</v>
      </c>
    </row>
    <row r="9" spans="1:5" x14ac:dyDescent="0.25">
      <c r="A9" s="1">
        <v>44170</v>
      </c>
      <c r="C9" s="5">
        <f t="shared" si="0"/>
        <v>0.69681956811399548</v>
      </c>
      <c r="D9" s="5">
        <f t="shared" si="1"/>
        <v>0.61276500921514143</v>
      </c>
      <c r="E9" s="5">
        <f t="shared" si="2"/>
        <v>0.78087412701284953</v>
      </c>
    </row>
    <row r="10" spans="1:5" x14ac:dyDescent="0.25">
      <c r="A10" s="1">
        <v>44177</v>
      </c>
      <c r="C10" s="5">
        <f t="shared" si="0"/>
        <v>0.71568523188795963</v>
      </c>
      <c r="D10" s="5">
        <f t="shared" si="1"/>
        <v>0.61450301747135261</v>
      </c>
      <c r="E10" s="5">
        <f t="shared" si="2"/>
        <v>0.81686744630456665</v>
      </c>
    </row>
    <row r="11" spans="1:5" x14ac:dyDescent="0.25">
      <c r="A11" s="1">
        <v>44184</v>
      </c>
      <c r="C11" s="5">
        <f t="shared" si="0"/>
        <v>0.73455089566192378</v>
      </c>
      <c r="D11" s="5">
        <f t="shared" si="1"/>
        <v>0.61871674350895656</v>
      </c>
      <c r="E11" s="5">
        <f t="shared" si="2"/>
        <v>0.85038504781489099</v>
      </c>
    </row>
    <row r="12" spans="1:5" x14ac:dyDescent="0.25">
      <c r="A12" s="1">
        <v>44191</v>
      </c>
      <c r="C12" s="5">
        <f t="shared" si="0"/>
        <v>0.75341655943588781</v>
      </c>
      <c r="D12" s="5">
        <f t="shared" si="1"/>
        <v>0.62455885674418732</v>
      </c>
      <c r="E12" s="5">
        <f t="shared" si="2"/>
        <v>0.8822742621275883</v>
      </c>
    </row>
    <row r="13" spans="1:5" x14ac:dyDescent="0.25">
      <c r="A13" s="1">
        <v>44198</v>
      </c>
      <c r="C13" s="5">
        <f t="shared" si="0"/>
        <v>0.77228222320985196</v>
      </c>
      <c r="D13" s="5">
        <f t="shared" si="1"/>
        <v>0.63157643609623637</v>
      </c>
      <c r="E13" s="5">
        <f t="shared" si="2"/>
        <v>0.91298801032346755</v>
      </c>
    </row>
    <row r="14" spans="1:5" x14ac:dyDescent="0.25">
      <c r="A14" s="1">
        <v>44205</v>
      </c>
      <c r="C14" s="5">
        <f t="shared" si="0"/>
        <v>0.791147886983816</v>
      </c>
      <c r="D14" s="5">
        <f t="shared" si="1"/>
        <v>0.63949370287770169</v>
      </c>
      <c r="E14" s="5">
        <f t="shared" si="2"/>
        <v>0.9428020710899303</v>
      </c>
    </row>
    <row r="15" spans="1:5" x14ac:dyDescent="0.25">
      <c r="A15" s="1">
        <v>44212</v>
      </c>
      <c r="C15" s="5">
        <f t="shared" si="0"/>
        <v>0.81001355075778014</v>
      </c>
      <c r="D15" s="5">
        <f t="shared" si="1"/>
        <v>0.64812799108389751</v>
      </c>
      <c r="E15" s="5">
        <f t="shared" si="2"/>
        <v>0.97189911043166277</v>
      </c>
    </row>
    <row r="16" spans="1:5" x14ac:dyDescent="0.25">
      <c r="A16" s="1">
        <v>44219</v>
      </c>
      <c r="C16" s="5">
        <f t="shared" si="0"/>
        <v>0.82887921453174429</v>
      </c>
      <c r="D16" s="5">
        <f t="shared" si="1"/>
        <v>0.65735092255510508</v>
      </c>
      <c r="E16" s="5">
        <f t="shared" si="2"/>
        <v>1.0004075065083835</v>
      </c>
    </row>
    <row r="17" spans="1:10" x14ac:dyDescent="0.25">
      <c r="A17" s="1">
        <v>44226</v>
      </c>
      <c r="C17" s="5">
        <f t="shared" si="0"/>
        <v>0.84774487830570833</v>
      </c>
      <c r="D17" s="5">
        <f t="shared" si="1"/>
        <v>0.66706820325206917</v>
      </c>
      <c r="E17" s="5">
        <f t="shared" si="2"/>
        <v>1.0284215533593475</v>
      </c>
    </row>
    <row r="18" spans="1:10" x14ac:dyDescent="0.25">
      <c r="A18" s="1">
        <v>44233</v>
      </c>
      <c r="C18" s="5">
        <f t="shared" si="0"/>
        <v>0.86661054207967247</v>
      </c>
      <c r="D18" s="5">
        <f t="shared" si="1"/>
        <v>0.67720816588014388</v>
      </c>
      <c r="E18" s="5">
        <f t="shared" si="2"/>
        <v>1.0560129182792011</v>
      </c>
    </row>
    <row r="19" spans="1:10" x14ac:dyDescent="0.25">
      <c r="A19" s="1">
        <v>44240</v>
      </c>
      <c r="C19" s="5">
        <f t="shared" si="0"/>
        <v>0.88547620585363651</v>
      </c>
      <c r="D19" s="5">
        <f t="shared" si="1"/>
        <v>0.68771483360858032</v>
      </c>
      <c r="E19" s="5">
        <f t="shared" si="2"/>
        <v>1.0832375780986927</v>
      </c>
    </row>
    <row r="20" spans="1:10" x14ac:dyDescent="0.25">
      <c r="A20" s="1">
        <v>44247</v>
      </c>
      <c r="C20" s="5">
        <f t="shared" si="0"/>
        <v>0.90434186962760066</v>
      </c>
      <c r="D20" s="5">
        <f t="shared" si="1"/>
        <v>0.69854349880277067</v>
      </c>
      <c r="E20" s="5">
        <f t="shared" si="2"/>
        <v>1.1101402404524308</v>
      </c>
      <c r="I20" t="s">
        <v>50</v>
      </c>
      <c r="J20" t="s">
        <v>51</v>
      </c>
    </row>
    <row r="21" spans="1:10" x14ac:dyDescent="0.25">
      <c r="A21" s="1">
        <v>44254</v>
      </c>
      <c r="C21" s="5">
        <f t="shared" si="0"/>
        <v>0.92320753340156481</v>
      </c>
      <c r="D21" s="5">
        <f t="shared" si="1"/>
        <v>0.70965778473675467</v>
      </c>
      <c r="E21" s="5">
        <f t="shared" si="2"/>
        <v>1.1367572820663749</v>
      </c>
      <c r="I21" t="s">
        <v>52</v>
      </c>
      <c r="J21" s="6">
        <f>_xlfn.FORECAST.ETS.STAT($B$2:$B$7,$A$2:$A$7,1,1,1)</f>
        <v>0.9</v>
      </c>
    </row>
    <row r="22" spans="1:10" x14ac:dyDescent="0.25">
      <c r="A22" s="1">
        <v>44261</v>
      </c>
      <c r="C22" s="5">
        <f t="shared" si="0"/>
        <v>0.94207319717552895</v>
      </c>
      <c r="D22" s="5">
        <f t="shared" si="1"/>
        <v>0.72102762424258859</v>
      </c>
      <c r="E22" s="5">
        <f t="shared" si="2"/>
        <v>1.1631187701084693</v>
      </c>
      <c r="I22" t="s">
        <v>53</v>
      </c>
      <c r="J22" s="6">
        <f>_xlfn.FORECAST.ETS.STAT($B$2:$B$7,$A$2:$A$7,2,1,1)</f>
        <v>1E-3</v>
      </c>
    </row>
    <row r="23" spans="1:10" x14ac:dyDescent="0.25">
      <c r="A23" s="1">
        <v>44268</v>
      </c>
      <c r="C23" s="5">
        <f t="shared" si="0"/>
        <v>0.96093886094949299</v>
      </c>
      <c r="D23" s="5">
        <f t="shared" si="1"/>
        <v>0.73262782812682081</v>
      </c>
      <c r="E23" s="5">
        <f t="shared" si="2"/>
        <v>1.1892498937721652</v>
      </c>
      <c r="I23" t="s">
        <v>54</v>
      </c>
      <c r="J23" s="6">
        <f>_xlfn.FORECAST.ETS.STAT($B$2:$B$7,$A$2:$A$7,3,1,1)</f>
        <v>2.2204460492503131E-16</v>
      </c>
    </row>
    <row r="24" spans="1:10" x14ac:dyDescent="0.25">
      <c r="A24" s="1">
        <v>44275</v>
      </c>
      <c r="C24" s="5">
        <f t="shared" si="0"/>
        <v>0.97980452472345703</v>
      </c>
      <c r="D24" s="5">
        <f t="shared" si="1"/>
        <v>0.74443704578940828</v>
      </c>
      <c r="E24" s="5">
        <f t="shared" si="2"/>
        <v>1.2151720036575058</v>
      </c>
      <c r="I24" t="s">
        <v>55</v>
      </c>
      <c r="J24" s="6">
        <f>_xlfn.FORECAST.ETS.STAT($B$2:$B$7,$A$2:$A$7,4,1,1)</f>
        <v>0.65980284695894653</v>
      </c>
    </row>
    <row r="25" spans="1:10" x14ac:dyDescent="0.25">
      <c r="A25" s="1">
        <v>44282</v>
      </c>
      <c r="C25" s="5">
        <f t="shared" si="0"/>
        <v>0.99867018849742117</v>
      </c>
      <c r="D25" s="5">
        <f t="shared" si="1"/>
        <v>0.75643699422803135</v>
      </c>
      <c r="E25" s="5">
        <f t="shared" si="2"/>
        <v>1.240903382766811</v>
      </c>
      <c r="I25" t="s">
        <v>56</v>
      </c>
      <c r="J25" s="6">
        <f>_xlfn.FORECAST.ETS.STAT($B$2:$B$7,$A$2:$A$7,5,1,1)</f>
        <v>3.0658733450860551E-2</v>
      </c>
    </row>
    <row r="26" spans="1:10" x14ac:dyDescent="0.25">
      <c r="I26" t="s">
        <v>57</v>
      </c>
      <c r="J26" s="6">
        <f>_xlfn.FORECAST.ETS.STAT($B$2:$B$7,$A$2:$A$7,6,1,1)</f>
        <v>1.8263342803823635E-2</v>
      </c>
    </row>
    <row r="27" spans="1:10" x14ac:dyDescent="0.25">
      <c r="I27" t="s">
        <v>58</v>
      </c>
      <c r="J27" s="6">
        <f>_xlfn.FORECAST.ETS.STAT($B$2:$B$7,$A$2:$A$7,7,1,1)</f>
        <v>3.1860892324667149E-2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632E-CDAD-47C5-BC61-6F61F7FC1FCB}">
  <dimension ref="A1:J28"/>
  <sheetViews>
    <sheetView showGridLines="0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13.140625" customWidth="1"/>
    <col min="3" max="3" width="21.5703125" customWidth="1"/>
    <col min="4" max="4" width="19.85546875" customWidth="1"/>
    <col min="5" max="5" width="14.7109375" customWidth="1"/>
    <col min="7" max="7" width="10.140625" customWidth="1"/>
    <col min="8" max="8" width="8.28515625" customWidth="1"/>
    <col min="9" max="9" width="11.7109375" customWidth="1"/>
  </cols>
  <sheetData>
    <row r="1" spans="1:5" x14ac:dyDescent="0.25">
      <c r="A1" t="s">
        <v>0</v>
      </c>
      <c r="B1" t="s">
        <v>212</v>
      </c>
      <c r="C1" t="s">
        <v>90</v>
      </c>
      <c r="D1" t="s">
        <v>91</v>
      </c>
      <c r="E1" t="s">
        <v>92</v>
      </c>
    </row>
    <row r="2" spans="1:5" x14ac:dyDescent="0.25">
      <c r="A2" s="1">
        <v>44121</v>
      </c>
      <c r="B2" s="5">
        <v>0.51970000000000005</v>
      </c>
    </row>
    <row r="3" spans="1:5" x14ac:dyDescent="0.25">
      <c r="A3" s="1">
        <v>44128</v>
      </c>
      <c r="B3" s="5">
        <v>0.61339999999999995</v>
      </c>
    </row>
    <row r="4" spans="1:5" x14ac:dyDescent="0.25">
      <c r="A4" s="1">
        <v>44135</v>
      </c>
      <c r="B4" s="5">
        <v>0.62390000000000001</v>
      </c>
    </row>
    <row r="5" spans="1:5" x14ac:dyDescent="0.25">
      <c r="A5" s="1">
        <v>44142</v>
      </c>
      <c r="B5" s="5">
        <v>0.62390000000000001</v>
      </c>
    </row>
    <row r="6" spans="1:5" x14ac:dyDescent="0.25">
      <c r="A6" s="1">
        <v>44149</v>
      </c>
      <c r="B6" s="5">
        <v>0.64959999999999996</v>
      </c>
    </row>
    <row r="7" spans="1:5" x14ac:dyDescent="0.25">
      <c r="A7" s="1">
        <v>44156</v>
      </c>
      <c r="B7" s="5">
        <v>0.65810000000000002</v>
      </c>
      <c r="C7" s="5">
        <v>0.65810000000000002</v>
      </c>
      <c r="D7" s="5">
        <v>0.65810000000000002</v>
      </c>
      <c r="E7" s="5">
        <v>0.65810000000000002</v>
      </c>
    </row>
    <row r="8" spans="1:5" x14ac:dyDescent="0.25">
      <c r="A8" s="1">
        <v>44163</v>
      </c>
      <c r="C8" s="5">
        <f t="shared" ref="C8:C25" si="0">_xlfn.FORECAST.ETS(A8,$B$2:$B$7,$A$2:$A$7,1,1)</f>
        <v>0.67795390434003144</v>
      </c>
      <c r="D8" s="5">
        <f t="shared" ref="D8:D25" si="1">C8-_xlfn.FORECAST.ETS.CONFINT(A8,$B$2:$B$7,$A$2:$A$7,0.95,1,1)</f>
        <v>0.61550770286837519</v>
      </c>
      <c r="E8" s="5">
        <f t="shared" ref="E8:E25" si="2">C8+_xlfn.FORECAST.ETS.CONFINT(A8,$B$2:$B$7,$A$2:$A$7,0.95,1,1)</f>
        <v>0.74040010581168769</v>
      </c>
    </row>
    <row r="9" spans="1:5" x14ac:dyDescent="0.25">
      <c r="A9" s="1">
        <v>44170</v>
      </c>
      <c r="C9" s="5">
        <f t="shared" si="0"/>
        <v>0.69681956811399548</v>
      </c>
      <c r="D9" s="5">
        <f t="shared" si="1"/>
        <v>0.61276500921514143</v>
      </c>
      <c r="E9" s="5">
        <f t="shared" si="2"/>
        <v>0.78087412701284953</v>
      </c>
    </row>
    <row r="10" spans="1:5" x14ac:dyDescent="0.25">
      <c r="A10" s="1">
        <v>44177</v>
      </c>
      <c r="C10" s="5">
        <f t="shared" si="0"/>
        <v>0.71568523188795963</v>
      </c>
      <c r="D10" s="5">
        <f t="shared" si="1"/>
        <v>0.61450301747135261</v>
      </c>
      <c r="E10" s="5">
        <f t="shared" si="2"/>
        <v>0.81686744630456665</v>
      </c>
    </row>
    <row r="11" spans="1:5" x14ac:dyDescent="0.25">
      <c r="A11" s="1">
        <v>44184</v>
      </c>
      <c r="C11" s="5">
        <f t="shared" si="0"/>
        <v>0.73455089566192378</v>
      </c>
      <c r="D11" s="5">
        <f t="shared" si="1"/>
        <v>0.61871674350895656</v>
      </c>
      <c r="E11" s="5">
        <f t="shared" si="2"/>
        <v>0.85038504781489099</v>
      </c>
    </row>
    <row r="12" spans="1:5" x14ac:dyDescent="0.25">
      <c r="A12" s="1">
        <v>44191</v>
      </c>
      <c r="C12" s="5">
        <f t="shared" si="0"/>
        <v>0.75341655943588781</v>
      </c>
      <c r="D12" s="5">
        <f t="shared" si="1"/>
        <v>0.62455885674418732</v>
      </c>
      <c r="E12" s="5">
        <f t="shared" si="2"/>
        <v>0.8822742621275883</v>
      </c>
    </row>
    <row r="13" spans="1:5" x14ac:dyDescent="0.25">
      <c r="A13" s="1">
        <v>44198</v>
      </c>
      <c r="C13" s="5">
        <f t="shared" si="0"/>
        <v>0.77228222320985196</v>
      </c>
      <c r="D13" s="5">
        <f t="shared" si="1"/>
        <v>0.63157643609623637</v>
      </c>
      <c r="E13" s="5">
        <f t="shared" si="2"/>
        <v>0.91298801032346755</v>
      </c>
    </row>
    <row r="14" spans="1:5" x14ac:dyDescent="0.25">
      <c r="A14" s="1">
        <v>44205</v>
      </c>
      <c r="C14" s="5">
        <f t="shared" si="0"/>
        <v>0.791147886983816</v>
      </c>
      <c r="D14" s="5">
        <f t="shared" si="1"/>
        <v>0.63949370287770169</v>
      </c>
      <c r="E14" s="5">
        <f t="shared" si="2"/>
        <v>0.9428020710899303</v>
      </c>
    </row>
    <row r="15" spans="1:5" x14ac:dyDescent="0.25">
      <c r="A15" s="1">
        <v>44212</v>
      </c>
      <c r="C15" s="5">
        <f t="shared" si="0"/>
        <v>0.81001355075778014</v>
      </c>
      <c r="D15" s="5">
        <f t="shared" si="1"/>
        <v>0.64812799108389751</v>
      </c>
      <c r="E15" s="5">
        <f t="shared" si="2"/>
        <v>0.97189911043166277</v>
      </c>
    </row>
    <row r="16" spans="1:5" x14ac:dyDescent="0.25">
      <c r="A16" s="1">
        <v>44219</v>
      </c>
      <c r="C16" s="5">
        <f t="shared" si="0"/>
        <v>0.82887921453174429</v>
      </c>
      <c r="D16" s="5">
        <f t="shared" si="1"/>
        <v>0.65735092255510508</v>
      </c>
      <c r="E16" s="5">
        <f t="shared" si="2"/>
        <v>1.0004075065083835</v>
      </c>
    </row>
    <row r="17" spans="1:10" x14ac:dyDescent="0.25">
      <c r="A17" s="1">
        <v>44226</v>
      </c>
      <c r="C17" s="5">
        <f t="shared" si="0"/>
        <v>0.84774487830570833</v>
      </c>
      <c r="D17" s="5">
        <f t="shared" si="1"/>
        <v>0.66706820325206917</v>
      </c>
      <c r="E17" s="5">
        <f t="shared" si="2"/>
        <v>1.0284215533593475</v>
      </c>
    </row>
    <row r="18" spans="1:10" x14ac:dyDescent="0.25">
      <c r="A18" s="1">
        <v>44233</v>
      </c>
      <c r="C18" s="5">
        <f t="shared" si="0"/>
        <v>0.86661054207967247</v>
      </c>
      <c r="D18" s="5">
        <f t="shared" si="1"/>
        <v>0.67720816588014388</v>
      </c>
      <c r="E18" s="5">
        <f t="shared" si="2"/>
        <v>1.0560129182792011</v>
      </c>
    </row>
    <row r="19" spans="1:10" x14ac:dyDescent="0.25">
      <c r="A19" s="1">
        <v>44240</v>
      </c>
      <c r="C19" s="5">
        <f t="shared" si="0"/>
        <v>0.88547620585363651</v>
      </c>
      <c r="D19" s="5">
        <f t="shared" si="1"/>
        <v>0.68771483360858032</v>
      </c>
      <c r="E19" s="5">
        <f t="shared" si="2"/>
        <v>1.0832375780986927</v>
      </c>
    </row>
    <row r="20" spans="1:10" x14ac:dyDescent="0.25">
      <c r="A20" s="1">
        <v>44247</v>
      </c>
      <c r="C20" s="5">
        <f t="shared" si="0"/>
        <v>0.90434186962760066</v>
      </c>
      <c r="D20" s="5">
        <f t="shared" si="1"/>
        <v>0.69854349880277067</v>
      </c>
      <c r="E20" s="5">
        <f t="shared" si="2"/>
        <v>1.1101402404524308</v>
      </c>
    </row>
    <row r="21" spans="1:10" x14ac:dyDescent="0.25">
      <c r="A21" s="1">
        <v>44254</v>
      </c>
      <c r="C21" s="5">
        <f t="shared" si="0"/>
        <v>0.92320753340156481</v>
      </c>
      <c r="D21" s="5">
        <f t="shared" si="1"/>
        <v>0.70965778473675467</v>
      </c>
      <c r="E21" s="5">
        <f t="shared" si="2"/>
        <v>1.1367572820663749</v>
      </c>
      <c r="I21" t="s">
        <v>50</v>
      </c>
      <c r="J21" t="s">
        <v>51</v>
      </c>
    </row>
    <row r="22" spans="1:10" x14ac:dyDescent="0.25">
      <c r="A22" s="1">
        <v>44261</v>
      </c>
      <c r="C22" s="5">
        <f t="shared" si="0"/>
        <v>0.94207319717552895</v>
      </c>
      <c r="D22" s="5">
        <f t="shared" si="1"/>
        <v>0.72102762424258859</v>
      </c>
      <c r="E22" s="5">
        <f t="shared" si="2"/>
        <v>1.1631187701084693</v>
      </c>
      <c r="I22" t="s">
        <v>52</v>
      </c>
      <c r="J22" s="6">
        <f>_xlfn.FORECAST.ETS.STAT($B$2:$B$7,$A$2:$A$7,1,1,1)</f>
        <v>0.9</v>
      </c>
    </row>
    <row r="23" spans="1:10" x14ac:dyDescent="0.25">
      <c r="A23" s="1">
        <v>44268</v>
      </c>
      <c r="C23" s="5">
        <f t="shared" si="0"/>
        <v>0.96093886094949299</v>
      </c>
      <c r="D23" s="5">
        <f t="shared" si="1"/>
        <v>0.73262782812682081</v>
      </c>
      <c r="E23" s="5">
        <f t="shared" si="2"/>
        <v>1.1892498937721652</v>
      </c>
      <c r="I23" t="s">
        <v>53</v>
      </c>
      <c r="J23" s="6">
        <f>_xlfn.FORECAST.ETS.STAT($B$2:$B$7,$A$2:$A$7,2,1,1)</f>
        <v>1E-3</v>
      </c>
    </row>
    <row r="24" spans="1:10" x14ac:dyDescent="0.25">
      <c r="A24" s="1">
        <v>44275</v>
      </c>
      <c r="C24" s="5">
        <f t="shared" si="0"/>
        <v>0.97980452472345703</v>
      </c>
      <c r="D24" s="5">
        <f t="shared" si="1"/>
        <v>0.74443704578940828</v>
      </c>
      <c r="E24" s="5">
        <f t="shared" si="2"/>
        <v>1.2151720036575058</v>
      </c>
      <c r="I24" t="s">
        <v>54</v>
      </c>
      <c r="J24" s="6">
        <f>_xlfn.FORECAST.ETS.STAT($B$2:$B$7,$A$2:$A$7,3,1,1)</f>
        <v>2.2204460492503131E-16</v>
      </c>
    </row>
    <row r="25" spans="1:10" x14ac:dyDescent="0.25">
      <c r="A25" s="1">
        <v>44282</v>
      </c>
      <c r="C25" s="5">
        <f t="shared" si="0"/>
        <v>0.99867018849742117</v>
      </c>
      <c r="D25" s="5">
        <f t="shared" si="1"/>
        <v>0.75643699422803135</v>
      </c>
      <c r="E25" s="5">
        <f t="shared" si="2"/>
        <v>1.240903382766811</v>
      </c>
      <c r="I25" t="s">
        <v>55</v>
      </c>
      <c r="J25" s="6">
        <f>_xlfn.FORECAST.ETS.STAT($B$2:$B$7,$A$2:$A$7,4,1,1)</f>
        <v>0.65980284695894653</v>
      </c>
    </row>
    <row r="26" spans="1:10" x14ac:dyDescent="0.25">
      <c r="I26" t="s">
        <v>56</v>
      </c>
      <c r="J26" s="6">
        <f>_xlfn.FORECAST.ETS.STAT($B$2:$B$7,$A$2:$A$7,5,1,1)</f>
        <v>3.0658733450860551E-2</v>
      </c>
    </row>
    <row r="27" spans="1:10" x14ac:dyDescent="0.25">
      <c r="I27" t="s">
        <v>57</v>
      </c>
      <c r="J27" s="6">
        <f>_xlfn.FORECAST.ETS.STAT($B$2:$B$7,$A$2:$A$7,6,1,1)</f>
        <v>1.8263342803823635E-2</v>
      </c>
    </row>
    <row r="28" spans="1:10" x14ac:dyDescent="0.25">
      <c r="I28" t="s">
        <v>58</v>
      </c>
      <c r="J28" s="6">
        <f>_xlfn.FORECAST.ETS.STAT($B$2:$B$7,$A$2:$A$7,7,1,1)</f>
        <v>3.1860892324667149E-2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BAB4-FD4A-4C17-B1C1-6F7972A741E3}">
  <dimension ref="A1:J29"/>
  <sheetViews>
    <sheetView showGridLines="0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17.85546875" customWidth="1"/>
    <col min="3" max="3" width="26.42578125" customWidth="1"/>
    <col min="4" max="4" width="8.7109375" customWidth="1"/>
    <col min="5" max="5" width="9" customWidth="1"/>
    <col min="7" max="7" width="10.140625" customWidth="1"/>
    <col min="8" max="8" width="8.28515625" customWidth="1"/>
  </cols>
  <sheetData>
    <row r="1" spans="1:5" x14ac:dyDescent="0.25">
      <c r="A1" t="s">
        <v>0</v>
      </c>
      <c r="B1" t="s">
        <v>211</v>
      </c>
      <c r="C1" t="s">
        <v>93</v>
      </c>
      <c r="D1" t="s">
        <v>94</v>
      </c>
      <c r="E1" t="s">
        <v>95</v>
      </c>
    </row>
    <row r="2" spans="1:5" x14ac:dyDescent="0.25">
      <c r="A2" s="1">
        <v>44121</v>
      </c>
      <c r="B2" s="5">
        <v>0.33329999999999999</v>
      </c>
    </row>
    <row r="3" spans="1:5" x14ac:dyDescent="0.25">
      <c r="A3" s="1">
        <v>44128</v>
      </c>
      <c r="B3" s="5">
        <v>0.33329999999999999</v>
      </c>
    </row>
    <row r="4" spans="1:5" x14ac:dyDescent="0.25">
      <c r="A4" s="1">
        <v>44135</v>
      </c>
      <c r="B4" s="5">
        <v>0.33329999999999999</v>
      </c>
    </row>
    <row r="5" spans="1:5" x14ac:dyDescent="0.25">
      <c r="A5" s="1">
        <v>44142</v>
      </c>
      <c r="B5" s="5">
        <v>0.33329999999999999</v>
      </c>
    </row>
    <row r="6" spans="1:5" x14ac:dyDescent="0.25">
      <c r="A6" s="1">
        <v>44149</v>
      </c>
      <c r="B6" s="5">
        <v>0.33329999999999999</v>
      </c>
    </row>
    <row r="7" spans="1:5" x14ac:dyDescent="0.25">
      <c r="A7" s="1">
        <v>44156</v>
      </c>
      <c r="B7" s="5">
        <v>0.36109999999999998</v>
      </c>
      <c r="C7" s="5">
        <v>0.36109999999999998</v>
      </c>
      <c r="D7" s="5">
        <v>0.36109999999999998</v>
      </c>
      <c r="E7" s="5">
        <v>0.36109999999999998</v>
      </c>
    </row>
    <row r="8" spans="1:5" x14ac:dyDescent="0.25">
      <c r="A8" s="1">
        <v>44163</v>
      </c>
      <c r="C8" s="5">
        <f t="shared" ref="C8:C25" si="0">_xlfn.FORECAST.ETS(A8,$B$2:$B$7,$A$2:$A$7,1,1)</f>
        <v>0.35510645263384016</v>
      </c>
      <c r="D8" s="5">
        <f t="shared" ref="D8:D25" si="1">C8-_xlfn.FORECAST.ETS.CONFINT(A8,$B$2:$B$7,$A$2:$A$7,0.95,1,1)</f>
        <v>0.33646065989965146</v>
      </c>
      <c r="E8" s="5">
        <f t="shared" ref="E8:E25" si="2">C8+_xlfn.FORECAST.ETS.CONFINT(A8,$B$2:$B$7,$A$2:$A$7,0.95,1,1)</f>
        <v>0.37375224536802887</v>
      </c>
    </row>
    <row r="9" spans="1:5" x14ac:dyDescent="0.25">
      <c r="A9" s="1">
        <v>44170</v>
      </c>
      <c r="C9" s="5">
        <f t="shared" si="0"/>
        <v>0.35962390983946441</v>
      </c>
      <c r="D9" s="5">
        <f t="shared" si="1"/>
        <v>0.34039973583085875</v>
      </c>
      <c r="E9" s="5">
        <f t="shared" si="2"/>
        <v>0.37884808384807006</v>
      </c>
    </row>
    <row r="10" spans="1:5" x14ac:dyDescent="0.25">
      <c r="A10" s="1">
        <v>44177</v>
      </c>
      <c r="C10" s="5">
        <f t="shared" si="0"/>
        <v>0.36414136704508859</v>
      </c>
      <c r="D10" s="5">
        <f t="shared" si="1"/>
        <v>0.34435129322688168</v>
      </c>
      <c r="E10" s="5">
        <f t="shared" si="2"/>
        <v>0.3839314408632955</v>
      </c>
    </row>
    <row r="11" spans="1:5" x14ac:dyDescent="0.25">
      <c r="A11" s="1">
        <v>44184</v>
      </c>
      <c r="C11" s="5">
        <f t="shared" si="0"/>
        <v>0.36865882425071284</v>
      </c>
      <c r="D11" s="5">
        <f t="shared" si="1"/>
        <v>0.34831427342577981</v>
      </c>
      <c r="E11" s="5">
        <f t="shared" si="2"/>
        <v>0.38900337507564586</v>
      </c>
    </row>
    <row r="12" spans="1:5" x14ac:dyDescent="0.25">
      <c r="A12" s="1">
        <v>44191</v>
      </c>
      <c r="C12" s="5">
        <f t="shared" si="0"/>
        <v>0.37317628145633702</v>
      </c>
      <c r="D12" s="5">
        <f t="shared" si="1"/>
        <v>0.35228775012311642</v>
      </c>
      <c r="E12" s="5">
        <f t="shared" si="2"/>
        <v>0.39406481278955763</v>
      </c>
    </row>
    <row r="13" spans="1:5" x14ac:dyDescent="0.25">
      <c r="A13" s="1">
        <v>44198</v>
      </c>
      <c r="C13" s="5">
        <f t="shared" si="0"/>
        <v>0.37769373866196126</v>
      </c>
      <c r="D13" s="5">
        <f t="shared" si="1"/>
        <v>0.35627090747574275</v>
      </c>
      <c r="E13" s="5">
        <f t="shared" si="2"/>
        <v>0.39911656984817978</v>
      </c>
    </row>
    <row r="14" spans="1:5" x14ac:dyDescent="0.25">
      <c r="A14" s="1">
        <v>44205</v>
      </c>
      <c r="C14" s="5">
        <f t="shared" si="0"/>
        <v>0.38221119586758545</v>
      </c>
      <c r="D14" s="5">
        <f t="shared" si="1"/>
        <v>0.36026302264241039</v>
      </c>
      <c r="E14" s="5">
        <f t="shared" si="2"/>
        <v>0.40415936909276051</v>
      </c>
    </row>
    <row r="15" spans="1:5" x14ac:dyDescent="0.25">
      <c r="A15" s="1">
        <v>44212</v>
      </c>
      <c r="C15" s="5">
        <f t="shared" si="0"/>
        <v>0.38672865307320969</v>
      </c>
      <c r="D15" s="5">
        <f t="shared" si="1"/>
        <v>0.36426345171071717</v>
      </c>
      <c r="E15" s="5">
        <f t="shared" si="2"/>
        <v>0.40919385443570222</v>
      </c>
    </row>
    <row r="16" spans="1:5" x14ac:dyDescent="0.25">
      <c r="A16" s="1">
        <v>44219</v>
      </c>
      <c r="C16" s="5">
        <f t="shared" si="0"/>
        <v>0.39124611027883388</v>
      </c>
      <c r="D16" s="5">
        <f t="shared" si="1"/>
        <v>0.36827161824158688</v>
      </c>
      <c r="E16" s="5">
        <f t="shared" si="2"/>
        <v>0.41422060231608088</v>
      </c>
    </row>
    <row r="17" spans="1:10" x14ac:dyDescent="0.25">
      <c r="A17" s="1">
        <v>44226</v>
      </c>
      <c r="C17" s="5">
        <f t="shared" si="0"/>
        <v>0.39576356748445807</v>
      </c>
      <c r="D17" s="5">
        <f t="shared" si="1"/>
        <v>0.37228700386049407</v>
      </c>
      <c r="E17" s="5">
        <f t="shared" si="2"/>
        <v>0.41924013110842206</v>
      </c>
    </row>
    <row r="18" spans="1:10" x14ac:dyDescent="0.25">
      <c r="A18" s="1">
        <v>44233</v>
      </c>
      <c r="C18" s="5">
        <f t="shared" si="0"/>
        <v>0.40028102469008231</v>
      </c>
      <c r="D18" s="5">
        <f t="shared" si="1"/>
        <v>0.37630914046605801</v>
      </c>
      <c r="E18" s="5">
        <f t="shared" si="2"/>
        <v>0.42425290891410661</v>
      </c>
    </row>
    <row r="19" spans="1:10" x14ac:dyDescent="0.25">
      <c r="A19" s="1">
        <v>44240</v>
      </c>
      <c r="C19" s="5">
        <f t="shared" si="0"/>
        <v>0.40479848189570655</v>
      </c>
      <c r="D19" s="5">
        <f t="shared" si="1"/>
        <v>0.38033760372911807</v>
      </c>
      <c r="E19" s="5">
        <f t="shared" si="2"/>
        <v>0.42925936006229504</v>
      </c>
    </row>
    <row r="20" spans="1:10" x14ac:dyDescent="0.25">
      <c r="A20" s="1">
        <v>44247</v>
      </c>
      <c r="C20" s="5">
        <f t="shared" si="0"/>
        <v>0.40931593910133074</v>
      </c>
      <c r="D20" s="5">
        <f t="shared" si="1"/>
        <v>0.38437200763066676</v>
      </c>
      <c r="E20" s="5">
        <f t="shared" si="2"/>
        <v>0.43425987057199472</v>
      </c>
    </row>
    <row r="21" spans="1:10" x14ac:dyDescent="0.25">
      <c r="A21" s="1">
        <v>44254</v>
      </c>
      <c r="C21" s="5">
        <f t="shared" si="0"/>
        <v>0.41383339630695493</v>
      </c>
      <c r="D21" s="5">
        <f t="shared" si="1"/>
        <v>0.3884119998429782</v>
      </c>
      <c r="E21" s="5">
        <f t="shared" si="2"/>
        <v>0.43925479277093166</v>
      </c>
    </row>
    <row r="22" spans="1:10" x14ac:dyDescent="0.25">
      <c r="A22" s="1">
        <v>44261</v>
      </c>
      <c r="C22" s="5">
        <f t="shared" si="0"/>
        <v>0.41835085351257917</v>
      </c>
      <c r="D22" s="5">
        <f t="shared" si="1"/>
        <v>0.3924572578003499</v>
      </c>
      <c r="E22" s="5">
        <f t="shared" si="2"/>
        <v>0.44424444922480844</v>
      </c>
      <c r="I22" t="s">
        <v>50</v>
      </c>
      <c r="J22" t="s">
        <v>51</v>
      </c>
    </row>
    <row r="23" spans="1:10" x14ac:dyDescent="0.25">
      <c r="A23" s="1">
        <v>44268</v>
      </c>
      <c r="C23" s="5">
        <f t="shared" si="0"/>
        <v>0.42286831071820336</v>
      </c>
      <c r="D23" s="5">
        <f t="shared" si="1"/>
        <v>0.39650748533785107</v>
      </c>
      <c r="E23" s="5">
        <f t="shared" si="2"/>
        <v>0.44922913609855564</v>
      </c>
      <c r="I23" t="s">
        <v>52</v>
      </c>
      <c r="J23" s="6">
        <f>_xlfn.FORECAST.ETS.STAT($B$2:$B$7,$A$2:$A$7,1,1,1)</f>
        <v>0.25</v>
      </c>
    </row>
    <row r="24" spans="1:10" x14ac:dyDescent="0.25">
      <c r="A24" s="1">
        <v>44275</v>
      </c>
      <c r="C24" s="5">
        <f t="shared" si="0"/>
        <v>0.4273857679238276</v>
      </c>
      <c r="D24" s="5">
        <f t="shared" si="1"/>
        <v>0.40056240980100855</v>
      </c>
      <c r="E24" s="5">
        <f t="shared" si="2"/>
        <v>0.45420912604664665</v>
      </c>
      <c r="I24" t="s">
        <v>53</v>
      </c>
      <c r="J24" s="6">
        <f>_xlfn.FORECAST.ETS.STAT($B$2:$B$7,$A$2:$A$7,2,1,1)</f>
        <v>1E-3</v>
      </c>
    </row>
    <row r="25" spans="1:10" x14ac:dyDescent="0.25">
      <c r="A25" s="1">
        <v>44282</v>
      </c>
      <c r="C25" s="5">
        <f t="shared" si="0"/>
        <v>0.43190322512945178</v>
      </c>
      <c r="D25" s="5">
        <f t="shared" si="1"/>
        <v>0.4046217795483561</v>
      </c>
      <c r="E25" s="5">
        <f t="shared" si="2"/>
        <v>0.45918467071054747</v>
      </c>
      <c r="I25" t="s">
        <v>54</v>
      </c>
      <c r="J25" s="6">
        <f>_xlfn.FORECAST.ETS.STAT($B$2:$B$7,$A$2:$A$7,3,1,1)</f>
        <v>2.2204460492503131E-16</v>
      </c>
    </row>
    <row r="26" spans="1:10" x14ac:dyDescent="0.25">
      <c r="I26" t="s">
        <v>55</v>
      </c>
      <c r="J26" s="6">
        <f>_xlfn.FORECAST.ETS.STAT($B$2:$B$7,$A$2:$A$7,4,1,1)</f>
        <v>1.4792461062583868</v>
      </c>
    </row>
    <row r="27" spans="1:10" x14ac:dyDescent="0.25">
      <c r="I27" t="s">
        <v>56</v>
      </c>
      <c r="J27" s="6">
        <f>_xlfn.FORECAST.ETS.STAT($B$2:$B$7,$A$2:$A$7,5,1,1)</f>
        <v>2.4008794649935151E-2</v>
      </c>
    </row>
    <row r="28" spans="1:10" x14ac:dyDescent="0.25">
      <c r="I28" t="s">
        <v>57</v>
      </c>
      <c r="J28" s="6">
        <f>_xlfn.FORECAST.ETS.STAT($B$2:$B$7,$A$2:$A$7,6,1,1)</f>
        <v>8.2246083507966274E-3</v>
      </c>
    </row>
    <row r="29" spans="1:10" x14ac:dyDescent="0.25">
      <c r="I29" t="s">
        <v>58</v>
      </c>
      <c r="J29" s="6">
        <f>_xlfn.FORECAST.ETS.STAT($B$2:$B$7,$A$2:$A$7,7,1,1)</f>
        <v>9.5133343680110245E-3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04A4-94AD-493C-BD2D-8964DAC48238}">
  <dimension ref="A1:J27"/>
  <sheetViews>
    <sheetView showGridLines="0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85546875" customWidth="1"/>
    <col min="4" max="4" width="19.42578125" customWidth="1"/>
    <col min="5" max="5" width="18.7109375" customWidth="1"/>
    <col min="7" max="7" width="10.140625" customWidth="1"/>
    <col min="8" max="8" width="8.28515625" customWidth="1"/>
    <col min="9" max="9" width="10.7109375" customWidth="1"/>
  </cols>
  <sheetData>
    <row r="1" spans="1:5" x14ac:dyDescent="0.25">
      <c r="A1" t="s">
        <v>0</v>
      </c>
      <c r="B1" t="s">
        <v>210</v>
      </c>
      <c r="C1" t="s">
        <v>96</v>
      </c>
      <c r="D1" t="s">
        <v>97</v>
      </c>
      <c r="E1" t="s">
        <v>98</v>
      </c>
    </row>
    <row r="2" spans="1:5" x14ac:dyDescent="0.25">
      <c r="A2" s="1">
        <v>44121</v>
      </c>
      <c r="B2" s="5">
        <v>0.12</v>
      </c>
    </row>
    <row r="3" spans="1:5" x14ac:dyDescent="0.25">
      <c r="A3" s="1">
        <v>44128</v>
      </c>
      <c r="B3" s="5">
        <v>0.12</v>
      </c>
    </row>
    <row r="4" spans="1:5" x14ac:dyDescent="0.25">
      <c r="A4" s="1">
        <v>44135</v>
      </c>
      <c r="B4" s="5">
        <v>0.12</v>
      </c>
    </row>
    <row r="5" spans="1:5" x14ac:dyDescent="0.25">
      <c r="A5" s="1">
        <v>44142</v>
      </c>
      <c r="B5" s="5">
        <v>0.12</v>
      </c>
    </row>
    <row r="6" spans="1:5" x14ac:dyDescent="0.25">
      <c r="A6" s="1">
        <v>44149</v>
      </c>
      <c r="B6" s="5">
        <v>0.12</v>
      </c>
    </row>
    <row r="7" spans="1:5" x14ac:dyDescent="0.25">
      <c r="A7" s="1">
        <v>44156</v>
      </c>
      <c r="B7" s="5">
        <v>0.125</v>
      </c>
      <c r="C7" s="5">
        <v>0.125</v>
      </c>
      <c r="D7" s="5">
        <v>0.125</v>
      </c>
      <c r="E7" s="5">
        <v>0.125</v>
      </c>
    </row>
    <row r="8" spans="1:5" x14ac:dyDescent="0.25">
      <c r="A8" s="1">
        <v>44163</v>
      </c>
      <c r="C8" s="5">
        <f t="shared" ref="C8:C25" si="0">_xlfn.FORECAST.ETS(A8,$B$2:$B$7,$A$2:$A$7,1,1)</f>
        <v>0.12392202385500714</v>
      </c>
      <c r="D8" s="5">
        <f t="shared" ref="D8:D25" si="1">C8-_xlfn.FORECAST.ETS.CONFINT(A8,$B$2:$B$7,$A$2:$A$7,0.95,1,1)</f>
        <v>0.12056846401072861</v>
      </c>
      <c r="E8" s="5">
        <f t="shared" ref="E8:E25" si="2">C8+_xlfn.FORECAST.ETS.CONFINT(A8,$B$2:$B$7,$A$2:$A$7,0.95,1,1)</f>
        <v>0.12727558369928568</v>
      </c>
    </row>
    <row r="9" spans="1:5" x14ac:dyDescent="0.25">
      <c r="A9" s="1">
        <v>44170</v>
      </c>
      <c r="C9" s="5">
        <f t="shared" si="0"/>
        <v>0.12473451615817693</v>
      </c>
      <c r="D9" s="5">
        <f t="shared" si="1"/>
        <v>0.1212769309048306</v>
      </c>
      <c r="E9" s="5">
        <f t="shared" si="2"/>
        <v>0.12819210141152326</v>
      </c>
    </row>
    <row r="10" spans="1:5" x14ac:dyDescent="0.25">
      <c r="A10" s="1">
        <v>44177</v>
      </c>
      <c r="C10" s="5">
        <f t="shared" si="0"/>
        <v>0.12554700846134673</v>
      </c>
      <c r="D10" s="5">
        <f t="shared" si="1"/>
        <v>0.12198764266670521</v>
      </c>
      <c r="E10" s="5">
        <f t="shared" si="2"/>
        <v>0.12910637425598823</v>
      </c>
    </row>
    <row r="11" spans="1:5" x14ac:dyDescent="0.25">
      <c r="A11" s="1">
        <v>44184</v>
      </c>
      <c r="C11" s="5">
        <f t="shared" si="0"/>
        <v>0.12635950076451652</v>
      </c>
      <c r="D11" s="5">
        <f t="shared" si="1"/>
        <v>0.12270040888952859</v>
      </c>
      <c r="E11" s="5">
        <f t="shared" si="2"/>
        <v>0.13001859263950447</v>
      </c>
    </row>
    <row r="12" spans="1:5" x14ac:dyDescent="0.25">
      <c r="A12" s="1">
        <v>44191</v>
      </c>
      <c r="C12" s="5">
        <f t="shared" si="0"/>
        <v>0.12717199306768634</v>
      </c>
      <c r="D12" s="5">
        <f t="shared" si="1"/>
        <v>0.12341506297178337</v>
      </c>
      <c r="E12" s="5">
        <f t="shared" si="2"/>
        <v>0.13092892316358931</v>
      </c>
    </row>
    <row r="13" spans="1:5" x14ac:dyDescent="0.25">
      <c r="A13" s="1">
        <v>44198</v>
      </c>
      <c r="C13" s="5">
        <f t="shared" si="0"/>
        <v>0.12798448537085613</v>
      </c>
      <c r="D13" s="5">
        <f t="shared" si="1"/>
        <v>0.12413145817909023</v>
      </c>
      <c r="E13" s="5">
        <f t="shared" si="2"/>
        <v>0.13183751256262202</v>
      </c>
    </row>
    <row r="14" spans="1:5" x14ac:dyDescent="0.25">
      <c r="A14" s="1">
        <v>44205</v>
      </c>
      <c r="C14" s="5">
        <f t="shared" si="0"/>
        <v>0.12879697767402593</v>
      </c>
      <c r="D14" s="5">
        <f t="shared" si="1"/>
        <v>0.12484946450403044</v>
      </c>
      <c r="E14" s="5">
        <f t="shared" si="2"/>
        <v>0.13274449084402143</v>
      </c>
    </row>
    <row r="15" spans="1:5" x14ac:dyDescent="0.25">
      <c r="A15" s="1">
        <v>44212</v>
      </c>
      <c r="C15" s="5">
        <f t="shared" si="0"/>
        <v>0.12960946997719572</v>
      </c>
      <c r="D15" s="5">
        <f t="shared" si="1"/>
        <v>0.12556896613502083</v>
      </c>
      <c r="E15" s="5">
        <f t="shared" si="2"/>
        <v>0.1336499738193706</v>
      </c>
    </row>
    <row r="16" spans="1:5" x14ac:dyDescent="0.25">
      <c r="A16" s="1">
        <v>44219</v>
      </c>
      <c r="C16" s="5">
        <f t="shared" si="0"/>
        <v>0.13042196228036551</v>
      </c>
      <c r="D16" s="5">
        <f t="shared" si="1"/>
        <v>0.1262898593959686</v>
      </c>
      <c r="E16" s="5">
        <f t="shared" si="2"/>
        <v>0.13455406516476243</v>
      </c>
    </row>
    <row r="17" spans="1:10" x14ac:dyDescent="0.25">
      <c r="A17" s="1">
        <v>44226</v>
      </c>
      <c r="C17" s="5">
        <f t="shared" si="0"/>
        <v>0.1312344545835353</v>
      </c>
      <c r="D17" s="5">
        <f t="shared" si="1"/>
        <v>0.12701205105404539</v>
      </c>
      <c r="E17" s="5">
        <f t="shared" si="2"/>
        <v>0.13545685811302521</v>
      </c>
    </row>
    <row r="18" spans="1:10" x14ac:dyDescent="0.25">
      <c r="A18" s="1">
        <v>44233</v>
      </c>
      <c r="C18" s="5">
        <f t="shared" si="0"/>
        <v>0.1320469468867051</v>
      </c>
      <c r="D18" s="5">
        <f t="shared" si="1"/>
        <v>0.12773545691835542</v>
      </c>
      <c r="E18" s="5">
        <f t="shared" si="2"/>
        <v>0.13635843685505478</v>
      </c>
    </row>
    <row r="19" spans="1:10" x14ac:dyDescent="0.25">
      <c r="A19" s="1">
        <v>44240</v>
      </c>
      <c r="C19" s="5">
        <f t="shared" si="0"/>
        <v>0.13285943918987489</v>
      </c>
      <c r="D19" s="5">
        <f t="shared" si="1"/>
        <v>0.12846000067070432</v>
      </c>
      <c r="E19" s="5">
        <f t="shared" si="2"/>
        <v>0.13725887770904546</v>
      </c>
    </row>
    <row r="20" spans="1:10" x14ac:dyDescent="0.25">
      <c r="A20" s="1">
        <v>44247</v>
      </c>
      <c r="C20" s="5">
        <f t="shared" si="0"/>
        <v>0.13367193149304468</v>
      </c>
      <c r="D20" s="5">
        <f t="shared" si="1"/>
        <v>0.12918561288321306</v>
      </c>
      <c r="E20" s="5">
        <f t="shared" si="2"/>
        <v>0.1381582501028763</v>
      </c>
      <c r="I20" t="s">
        <v>50</v>
      </c>
      <c r="J20" t="s">
        <v>51</v>
      </c>
    </row>
    <row r="21" spans="1:10" x14ac:dyDescent="0.25">
      <c r="A21" s="1">
        <v>44254</v>
      </c>
      <c r="C21" s="5">
        <f t="shared" si="0"/>
        <v>0.1344844237962145</v>
      </c>
      <c r="D21" s="5">
        <f t="shared" si="1"/>
        <v>0.12991223018758563</v>
      </c>
      <c r="E21" s="5">
        <f t="shared" si="2"/>
        <v>0.13905661740484337</v>
      </c>
      <c r="I21" t="s">
        <v>52</v>
      </c>
      <c r="J21" s="6">
        <f>_xlfn.FORECAST.ETS.STAT($B$2:$B$7,$A$2:$A$7,1,1,1)</f>
        <v>0.25</v>
      </c>
    </row>
    <row r="22" spans="1:10" x14ac:dyDescent="0.25">
      <c r="A22" s="1">
        <v>44261</v>
      </c>
      <c r="C22" s="5">
        <f t="shared" si="0"/>
        <v>0.1352969160993843</v>
      </c>
      <c r="D22" s="5">
        <f t="shared" si="1"/>
        <v>0.13063979456840782</v>
      </c>
      <c r="E22" s="5">
        <f t="shared" si="2"/>
        <v>0.13995403763036077</v>
      </c>
      <c r="I22" t="s">
        <v>53</v>
      </c>
      <c r="J22" s="6">
        <f>_xlfn.FORECAST.ETS.STAT($B$2:$B$7,$A$2:$A$7,2,1,1)</f>
        <v>1E-3</v>
      </c>
    </row>
    <row r="23" spans="1:10" x14ac:dyDescent="0.25">
      <c r="A23" s="1">
        <v>44268</v>
      </c>
      <c r="C23" s="5">
        <f t="shared" si="0"/>
        <v>0.13610940840255409</v>
      </c>
      <c r="D23" s="5">
        <f t="shared" si="1"/>
        <v>0.13136825275860586</v>
      </c>
      <c r="E23" s="5">
        <f t="shared" si="2"/>
        <v>0.14085056404650231</v>
      </c>
      <c r="I23" t="s">
        <v>54</v>
      </c>
      <c r="J23" s="6">
        <f>_xlfn.FORECAST.ETS.STAT($B$2:$B$7,$A$2:$A$7,3,1,1)</f>
        <v>2.2204460492503131E-16</v>
      </c>
    </row>
    <row r="24" spans="1:10" x14ac:dyDescent="0.25">
      <c r="A24" s="1">
        <v>44275</v>
      </c>
      <c r="C24" s="5">
        <f t="shared" si="0"/>
        <v>0.13692190070572388</v>
      </c>
      <c r="D24" s="5">
        <f t="shared" si="1"/>
        <v>0.13209755571960538</v>
      </c>
      <c r="E24" s="5">
        <f t="shared" si="2"/>
        <v>0.14174624569184238</v>
      </c>
      <c r="I24" t="s">
        <v>55</v>
      </c>
      <c r="J24" s="6">
        <f>_xlfn.FORECAST.ETS.STAT($B$2:$B$7,$A$2:$A$7,4,1,1)</f>
        <v>1.4792461062583699</v>
      </c>
    </row>
    <row r="25" spans="1:10" x14ac:dyDescent="0.25">
      <c r="A25" s="1">
        <v>44282</v>
      </c>
      <c r="C25" s="5">
        <f t="shared" si="0"/>
        <v>0.13773439300889367</v>
      </c>
      <c r="D25" s="5">
        <f t="shared" si="1"/>
        <v>0.13282765819214987</v>
      </c>
      <c r="E25" s="5">
        <f t="shared" si="2"/>
        <v>0.14264112782563748</v>
      </c>
      <c r="I25" t="s">
        <v>56</v>
      </c>
      <c r="J25" s="6">
        <f>_xlfn.FORECAST.ETS.STAT($B$2:$B$7,$A$2:$A$7,5,1,1)</f>
        <v>1.2156867894209736E-2</v>
      </c>
    </row>
    <row r="26" spans="1:10" x14ac:dyDescent="0.25">
      <c r="I26" t="s">
        <v>57</v>
      </c>
      <c r="J26" s="6">
        <f>_xlfn.FORECAST.ETS.STAT($B$2:$B$7,$A$2:$A$7,6,1,1)</f>
        <v>1.4792461062583713E-3</v>
      </c>
    </row>
    <row r="27" spans="1:10" x14ac:dyDescent="0.25">
      <c r="I27" t="s">
        <v>58</v>
      </c>
      <c r="J27" s="6">
        <f>_xlfn.FORECAST.ETS.STAT($B$2:$B$7,$A$2:$A$7,7,1,1)</f>
        <v>1.7110313611530534E-3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E527-A17A-4FF1-AA33-9762CDF3F35B}">
  <dimension ref="A1:I28"/>
  <sheetViews>
    <sheetView showGridLines="0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4" customWidth="1"/>
    <col min="3" max="3" width="23.7109375" customWidth="1"/>
    <col min="4" max="4" width="20" customWidth="1"/>
    <col min="5" max="5" width="16" customWidth="1"/>
    <col min="7" max="7" width="10.140625" customWidth="1"/>
    <col min="8" max="8" width="10.5703125" customWidth="1"/>
  </cols>
  <sheetData>
    <row r="1" spans="1:5" x14ac:dyDescent="0.25">
      <c r="A1" t="s">
        <v>0</v>
      </c>
      <c r="B1" t="s">
        <v>209</v>
      </c>
      <c r="C1" t="s">
        <v>99</v>
      </c>
      <c r="D1" t="s">
        <v>100</v>
      </c>
      <c r="E1" t="s">
        <v>101</v>
      </c>
    </row>
    <row r="2" spans="1:5" x14ac:dyDescent="0.25">
      <c r="A2" s="1">
        <v>44121</v>
      </c>
      <c r="B2" s="5">
        <v>0.4516</v>
      </c>
    </row>
    <row r="3" spans="1:5" x14ac:dyDescent="0.25">
      <c r="A3" s="1">
        <v>44128</v>
      </c>
      <c r="B3" s="5">
        <v>0.47070000000000001</v>
      </c>
    </row>
    <row r="4" spans="1:5" x14ac:dyDescent="0.25">
      <c r="A4" s="1">
        <v>44135</v>
      </c>
      <c r="B4" s="5">
        <v>0.47960000000000003</v>
      </c>
    </row>
    <row r="5" spans="1:5" x14ac:dyDescent="0.25">
      <c r="A5" s="1">
        <v>44142</v>
      </c>
      <c r="B5" s="5">
        <v>0.49769999999999998</v>
      </c>
    </row>
    <row r="6" spans="1:5" x14ac:dyDescent="0.25">
      <c r="A6" s="1">
        <v>44149</v>
      </c>
      <c r="B6" s="5">
        <v>0.50460000000000005</v>
      </c>
    </row>
    <row r="7" spans="1:5" x14ac:dyDescent="0.25">
      <c r="A7" s="1">
        <v>44156</v>
      </c>
      <c r="B7" s="5">
        <v>0.50870000000000004</v>
      </c>
      <c r="C7" s="5">
        <v>0.50870000000000004</v>
      </c>
      <c r="D7" s="5">
        <v>0.50870000000000004</v>
      </c>
      <c r="E7" s="5">
        <v>0.50870000000000004</v>
      </c>
    </row>
    <row r="8" spans="1:5" x14ac:dyDescent="0.25">
      <c r="A8" s="1">
        <v>44163</v>
      </c>
      <c r="C8" s="5">
        <f t="shared" ref="C8:C25" si="0">_xlfn.FORECAST.ETS(A8,$B$2:$B$7,$A$2:$A$7,1,1)</f>
        <v>0.52164829098212029</v>
      </c>
      <c r="D8" s="5">
        <f t="shared" ref="D8:D25" si="1">C8-_xlfn.FORECAST.ETS.CONFINT(A8,$B$2:$B$7,$A$2:$A$7,0.95,1,1)</f>
        <v>0.51100416492048917</v>
      </c>
      <c r="E8" s="5">
        <f t="shared" ref="E8:E25" si="2">C8+_xlfn.FORECAST.ETS.CONFINT(A8,$B$2:$B$7,$A$2:$A$7,0.95,1,1)</f>
        <v>0.53229241704375141</v>
      </c>
    </row>
    <row r="9" spans="1:5" x14ac:dyDescent="0.25">
      <c r="A9" s="1">
        <v>44170</v>
      </c>
      <c r="C9" s="5">
        <f t="shared" si="0"/>
        <v>0.53270464149092811</v>
      </c>
      <c r="D9" s="5">
        <f t="shared" si="1"/>
        <v>0.51939309471466366</v>
      </c>
      <c r="E9" s="5">
        <f t="shared" si="2"/>
        <v>0.54601618826719256</v>
      </c>
    </row>
    <row r="10" spans="1:5" x14ac:dyDescent="0.25">
      <c r="A10" s="1">
        <v>44177</v>
      </c>
      <c r="C10" s="5">
        <f t="shared" si="0"/>
        <v>0.54376099199973604</v>
      </c>
      <c r="D10" s="5">
        <f t="shared" si="1"/>
        <v>0.52822820662301928</v>
      </c>
      <c r="E10" s="5">
        <f t="shared" si="2"/>
        <v>0.55929377737645281</v>
      </c>
    </row>
    <row r="11" spans="1:5" x14ac:dyDescent="0.25">
      <c r="A11" s="1">
        <v>44184</v>
      </c>
      <c r="C11" s="5">
        <f t="shared" si="0"/>
        <v>0.55481734250854386</v>
      </c>
      <c r="D11" s="5">
        <f t="shared" si="1"/>
        <v>0.53733855312946688</v>
      </c>
      <c r="E11" s="5">
        <f t="shared" si="2"/>
        <v>0.57229613188762085</v>
      </c>
    </row>
    <row r="12" spans="1:5" x14ac:dyDescent="0.25">
      <c r="A12" s="1">
        <v>44191</v>
      </c>
      <c r="C12" s="5">
        <f t="shared" si="0"/>
        <v>0.5658736930173518</v>
      </c>
      <c r="D12" s="5">
        <f t="shared" si="1"/>
        <v>0.54664040224409927</v>
      </c>
      <c r="E12" s="5">
        <f t="shared" si="2"/>
        <v>0.58510698379060433</v>
      </c>
    </row>
    <row r="13" spans="1:5" x14ac:dyDescent="0.25">
      <c r="A13" s="1">
        <v>44198</v>
      </c>
      <c r="C13" s="5">
        <f t="shared" si="0"/>
        <v>0.57693004352615973</v>
      </c>
      <c r="D13" s="5">
        <f t="shared" si="1"/>
        <v>0.55608533591043552</v>
      </c>
      <c r="E13" s="5">
        <f t="shared" si="2"/>
        <v>0.59777475114188394</v>
      </c>
    </row>
    <row r="14" spans="1:5" x14ac:dyDescent="0.25">
      <c r="A14" s="1">
        <v>44205</v>
      </c>
      <c r="C14" s="5">
        <f t="shared" si="0"/>
        <v>0.58798639403496755</v>
      </c>
      <c r="D14" s="5">
        <f t="shared" si="1"/>
        <v>0.56564237045812216</v>
      </c>
      <c r="E14" s="5">
        <f t="shared" si="2"/>
        <v>0.61033041761181295</v>
      </c>
    </row>
    <row r="15" spans="1:5" x14ac:dyDescent="0.25">
      <c r="A15" s="1">
        <v>44212</v>
      </c>
      <c r="C15" s="5">
        <f t="shared" si="0"/>
        <v>0.59904274454377548</v>
      </c>
      <c r="D15" s="5">
        <f t="shared" si="1"/>
        <v>0.57529026335514821</v>
      </c>
      <c r="E15" s="5">
        <f t="shared" si="2"/>
        <v>0.62279522573240276</v>
      </c>
    </row>
    <row r="16" spans="1:5" x14ac:dyDescent="0.25">
      <c r="A16" s="1">
        <v>44219</v>
      </c>
      <c r="C16" s="5">
        <f t="shared" si="0"/>
        <v>0.61009909505258331</v>
      </c>
      <c r="D16" s="5">
        <f t="shared" si="1"/>
        <v>0.58501370127013941</v>
      </c>
      <c r="E16" s="5">
        <f t="shared" si="2"/>
        <v>0.63518448883502721</v>
      </c>
    </row>
    <row r="17" spans="1:9" x14ac:dyDescent="0.25">
      <c r="A17" s="1">
        <v>44226</v>
      </c>
      <c r="C17" s="5">
        <f t="shared" si="0"/>
        <v>0.62115544556139124</v>
      </c>
      <c r="D17" s="5">
        <f t="shared" si="1"/>
        <v>0.59480121493308369</v>
      </c>
      <c r="E17" s="5">
        <f t="shared" si="2"/>
        <v>0.64750967618969879</v>
      </c>
    </row>
    <row r="18" spans="1:9" x14ac:dyDescent="0.25">
      <c r="A18" s="1">
        <v>44233</v>
      </c>
      <c r="C18" s="5">
        <f t="shared" si="0"/>
        <v>0.63221179607019906</v>
      </c>
      <c r="D18" s="5">
        <f t="shared" si="1"/>
        <v>0.60464395136699167</v>
      </c>
      <c r="E18" s="5">
        <f t="shared" si="2"/>
        <v>0.65977964077340645</v>
      </c>
    </row>
    <row r="19" spans="1:9" x14ac:dyDescent="0.25">
      <c r="A19" s="1">
        <v>44240</v>
      </c>
      <c r="C19" s="5">
        <f t="shared" si="0"/>
        <v>0.64326814657900699</v>
      </c>
      <c r="D19" s="5">
        <f t="shared" si="1"/>
        <v>0.61453490839523217</v>
      </c>
      <c r="E19" s="5">
        <f t="shared" si="2"/>
        <v>0.67200138476278182</v>
      </c>
    </row>
    <row r="20" spans="1:9" x14ac:dyDescent="0.25">
      <c r="A20" s="1">
        <v>44247</v>
      </c>
      <c r="C20" s="5">
        <f t="shared" si="0"/>
        <v>0.65432449708781482</v>
      </c>
      <c r="D20" s="5">
        <f t="shared" si="1"/>
        <v>0.62446843499917037</v>
      </c>
      <c r="E20" s="5">
        <f t="shared" si="2"/>
        <v>0.68418055917645926</v>
      </c>
    </row>
    <row r="21" spans="1:9" x14ac:dyDescent="0.25">
      <c r="A21" s="1">
        <v>44254</v>
      </c>
      <c r="C21" s="5">
        <f t="shared" si="0"/>
        <v>0.66538084759662275</v>
      </c>
      <c r="D21" s="5">
        <f t="shared" si="1"/>
        <v>0.63443989271605461</v>
      </c>
      <c r="E21" s="5">
        <f t="shared" si="2"/>
        <v>0.69632180247719089</v>
      </c>
      <c r="H21" t="s">
        <v>50</v>
      </c>
      <c r="I21" t="s">
        <v>51</v>
      </c>
    </row>
    <row r="22" spans="1:9" x14ac:dyDescent="0.25">
      <c r="A22" s="1">
        <v>44261</v>
      </c>
      <c r="C22" s="5">
        <f t="shared" si="0"/>
        <v>0.67643719810543068</v>
      </c>
      <c r="D22" s="5">
        <f t="shared" si="1"/>
        <v>0.6444454188557317</v>
      </c>
      <c r="E22" s="5">
        <f t="shared" si="2"/>
        <v>0.70842897735512966</v>
      </c>
      <c r="H22" t="s">
        <v>52</v>
      </c>
      <c r="I22" s="6">
        <f>_xlfn.FORECAST.ETS.STAT($B$2:$B$7,$A$2:$A$7,1,1,1)</f>
        <v>0.75</v>
      </c>
    </row>
    <row r="23" spans="1:9" x14ac:dyDescent="0.25">
      <c r="A23" s="1">
        <v>44268</v>
      </c>
      <c r="C23" s="5">
        <f t="shared" si="0"/>
        <v>0.6874935486142385</v>
      </c>
      <c r="D23" s="5">
        <f t="shared" si="1"/>
        <v>0.65448175644907147</v>
      </c>
      <c r="E23" s="5">
        <f t="shared" si="2"/>
        <v>0.72050534077940553</v>
      </c>
      <c r="H23" t="s">
        <v>53</v>
      </c>
      <c r="I23" s="6">
        <f>_xlfn.FORECAST.ETS.STAT($B$2:$B$7,$A$2:$A$7,2,1,1)</f>
        <v>1E-3</v>
      </c>
    </row>
    <row r="24" spans="1:9" x14ac:dyDescent="0.25">
      <c r="A24" s="1">
        <v>44275</v>
      </c>
      <c r="C24" s="5">
        <f t="shared" si="0"/>
        <v>0.69854989912304644</v>
      </c>
      <c r="D24" s="5">
        <f t="shared" si="1"/>
        <v>0.66454612929233015</v>
      </c>
      <c r="E24" s="5">
        <f t="shared" si="2"/>
        <v>0.73255366895376273</v>
      </c>
      <c r="H24" t="s">
        <v>54</v>
      </c>
      <c r="I24" s="6">
        <f>_xlfn.FORECAST.ETS.STAT($B$2:$B$7,$A$2:$A$7,3,1,1)</f>
        <v>2.2204460492503131E-16</v>
      </c>
    </row>
    <row r="25" spans="1:9" x14ac:dyDescent="0.25">
      <c r="A25" s="1">
        <v>44282</v>
      </c>
      <c r="C25" s="5">
        <f t="shared" si="0"/>
        <v>0.70960624963185426</v>
      </c>
      <c r="D25" s="5">
        <f t="shared" si="1"/>
        <v>0.67463614828243368</v>
      </c>
      <c r="E25" s="5">
        <f t="shared" si="2"/>
        <v>0.74457635098127484</v>
      </c>
      <c r="H25" t="s">
        <v>55</v>
      </c>
      <c r="I25" s="6">
        <f>_xlfn.FORECAST.ETS.STAT($B$2:$B$7,$A$2:$A$7,4,1,1)</f>
        <v>0.36752595910282954</v>
      </c>
    </row>
    <row r="26" spans="1:9" x14ac:dyDescent="0.25">
      <c r="H26" t="s">
        <v>56</v>
      </c>
      <c r="I26" s="6">
        <f>_xlfn.FORECAST.ETS.STAT($B$2:$B$7,$A$2:$A$7,5,1,1)</f>
        <v>8.5446658849563147E-3</v>
      </c>
    </row>
    <row r="27" spans="1:9" x14ac:dyDescent="0.25">
      <c r="H27" t="s">
        <v>57</v>
      </c>
      <c r="I27" s="6">
        <f>_xlfn.FORECAST.ETS.STAT($B$2:$B$7,$A$2:$A$7,6,1,1)</f>
        <v>4.1971464529543161E-3</v>
      </c>
    </row>
    <row r="28" spans="1:9" x14ac:dyDescent="0.25">
      <c r="H28" t="s">
        <v>58</v>
      </c>
      <c r="I28" s="6">
        <f>_xlfn.FORECAST.ETS.STAT($B$2:$B$7,$A$2:$A$7,7,1,1)</f>
        <v>5.4307763538465979E-3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9CB5-5A6E-4221-9CD5-021F8186B686}">
  <dimension ref="A1:I27"/>
  <sheetViews>
    <sheetView showGridLines="0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4" customWidth="1"/>
    <col min="3" max="3" width="23.85546875" customWidth="1"/>
    <col min="4" max="4" width="19" customWidth="1"/>
    <col min="5" max="5" width="12.5703125" customWidth="1"/>
    <col min="7" max="8" width="10.140625" customWidth="1"/>
  </cols>
  <sheetData>
    <row r="1" spans="1:5" x14ac:dyDescent="0.25">
      <c r="A1" t="s">
        <v>0</v>
      </c>
      <c r="B1" t="s">
        <v>208</v>
      </c>
      <c r="C1" t="s">
        <v>102</v>
      </c>
      <c r="D1" t="s">
        <v>103</v>
      </c>
      <c r="E1" t="s">
        <v>104</v>
      </c>
    </row>
    <row r="2" spans="1:5" x14ac:dyDescent="0.25">
      <c r="A2" s="1">
        <v>44121</v>
      </c>
      <c r="B2" s="5">
        <v>0.53969999999999996</v>
      </c>
    </row>
    <row r="3" spans="1:5" x14ac:dyDescent="0.25">
      <c r="A3" s="1">
        <v>44128</v>
      </c>
      <c r="B3" s="5">
        <v>0.58730000000000004</v>
      </c>
    </row>
    <row r="4" spans="1:5" x14ac:dyDescent="0.25">
      <c r="A4" s="1">
        <v>44135</v>
      </c>
      <c r="B4" s="5">
        <v>0.54410000000000003</v>
      </c>
    </row>
    <row r="5" spans="1:5" x14ac:dyDescent="0.25">
      <c r="A5" s="1">
        <v>44142</v>
      </c>
      <c r="B5" s="5">
        <v>0.54410000000000003</v>
      </c>
    </row>
    <row r="6" spans="1:5" x14ac:dyDescent="0.25">
      <c r="A6" s="1">
        <v>44149</v>
      </c>
      <c r="B6" s="5">
        <v>0.56520000000000004</v>
      </c>
    </row>
    <row r="7" spans="1:5" x14ac:dyDescent="0.25">
      <c r="A7" s="1">
        <v>44156</v>
      </c>
      <c r="B7" s="5">
        <v>0.59419999999999995</v>
      </c>
      <c r="C7" s="5">
        <v>0.59419999999999995</v>
      </c>
      <c r="D7" s="5">
        <v>0.59419999999999995</v>
      </c>
      <c r="E7" s="5">
        <v>0.59419999999999995</v>
      </c>
    </row>
    <row r="8" spans="1:5" x14ac:dyDescent="0.25">
      <c r="A8" s="1">
        <v>44163</v>
      </c>
      <c r="C8" s="5">
        <f t="shared" ref="C8:C25" si="0">_xlfn.FORECAST.ETS(A8,$B$2:$B$7,$A$2:$A$7,1,1)</f>
        <v>0.57496690863462452</v>
      </c>
      <c r="D8" s="5">
        <f t="shared" ref="D8:D25" si="1">C8-_xlfn.FORECAST.ETS.CONFINT(A8,$B$2:$B$7,$A$2:$A$7,0.95,1,1)</f>
        <v>0.53225157514066912</v>
      </c>
      <c r="E8" s="5">
        <f t="shared" ref="E8:E25" si="2">C8+_xlfn.FORECAST.ETS.CONFINT(A8,$B$2:$B$7,$A$2:$A$7,0.95,1,1)</f>
        <v>0.61768224212857992</v>
      </c>
    </row>
    <row r="9" spans="1:5" x14ac:dyDescent="0.25">
      <c r="A9" s="1">
        <v>44170</v>
      </c>
      <c r="C9" s="5">
        <f t="shared" si="0"/>
        <v>0.58004967967860255</v>
      </c>
      <c r="D9" s="5">
        <f t="shared" si="1"/>
        <v>0.5371170294319938</v>
      </c>
      <c r="E9" s="5">
        <f t="shared" si="2"/>
        <v>0.6229823299252113</v>
      </c>
    </row>
    <row r="10" spans="1:5" x14ac:dyDescent="0.25">
      <c r="A10" s="1">
        <v>44177</v>
      </c>
      <c r="C10" s="5">
        <f t="shared" si="0"/>
        <v>0.58513245072258069</v>
      </c>
      <c r="D10" s="5">
        <f t="shared" si="1"/>
        <v>0.54197928638162307</v>
      </c>
      <c r="E10" s="5">
        <f t="shared" si="2"/>
        <v>0.62828561506353831</v>
      </c>
    </row>
    <row r="11" spans="1:5" x14ac:dyDescent="0.25">
      <c r="A11" s="1">
        <v>44184</v>
      </c>
      <c r="C11" s="5">
        <f t="shared" si="0"/>
        <v>0.59021522176655872</v>
      </c>
      <c r="D11" s="5">
        <f t="shared" si="1"/>
        <v>0.54683835268844938</v>
      </c>
      <c r="E11" s="5">
        <f t="shared" si="2"/>
        <v>0.63359209084466805</v>
      </c>
    </row>
    <row r="12" spans="1:5" x14ac:dyDescent="0.25">
      <c r="A12" s="1">
        <v>44191</v>
      </c>
      <c r="C12" s="5">
        <f t="shared" si="0"/>
        <v>0.59529799281053675</v>
      </c>
      <c r="D12" s="5">
        <f t="shared" si="1"/>
        <v>0.55169423561528719</v>
      </c>
      <c r="E12" s="5">
        <f t="shared" si="2"/>
        <v>0.63890175000578631</v>
      </c>
    </row>
    <row r="13" spans="1:5" x14ac:dyDescent="0.25">
      <c r="A13" s="1">
        <v>44198</v>
      </c>
      <c r="C13" s="5">
        <f t="shared" si="0"/>
        <v>0.60038076385451478</v>
      </c>
      <c r="D13" s="5">
        <f t="shared" si="1"/>
        <v>0.55654694296920215</v>
      </c>
      <c r="E13" s="5">
        <f t="shared" si="2"/>
        <v>0.6442145847398274</v>
      </c>
    </row>
    <row r="14" spans="1:5" x14ac:dyDescent="0.25">
      <c r="A14" s="1">
        <v>44205</v>
      </c>
      <c r="C14" s="5">
        <f t="shared" si="0"/>
        <v>0.60546353489849292</v>
      </c>
      <c r="D14" s="5">
        <f t="shared" si="1"/>
        <v>0.56139648308186896</v>
      </c>
      <c r="E14" s="5">
        <f t="shared" si="2"/>
        <v>0.64953058671511688</v>
      </c>
    </row>
    <row r="15" spans="1:5" x14ac:dyDescent="0.25">
      <c r="A15" s="1">
        <v>44212</v>
      </c>
      <c r="C15" s="5">
        <f t="shared" si="0"/>
        <v>0.61054630594247095</v>
      </c>
      <c r="D15" s="5">
        <f t="shared" si="1"/>
        <v>0.56624286478998509</v>
      </c>
      <c r="E15" s="5">
        <f t="shared" si="2"/>
        <v>0.6548497470949568</v>
      </c>
    </row>
    <row r="16" spans="1:5" x14ac:dyDescent="0.25">
      <c r="A16" s="1">
        <v>44219</v>
      </c>
      <c r="C16" s="5">
        <f t="shared" si="0"/>
        <v>0.61562907698644898</v>
      </c>
      <c r="D16" s="5">
        <f t="shared" si="1"/>
        <v>0.57108609741577621</v>
      </c>
      <c r="E16" s="5">
        <f t="shared" si="2"/>
        <v>0.66017205655712174</v>
      </c>
    </row>
    <row r="17" spans="1:9" x14ac:dyDescent="0.25">
      <c r="A17" s="1">
        <v>44226</v>
      </c>
      <c r="C17" s="5">
        <f t="shared" si="0"/>
        <v>0.620711848030427</v>
      </c>
      <c r="D17" s="5">
        <f t="shared" si="1"/>
        <v>0.57592619074761797</v>
      </c>
      <c r="E17" s="5">
        <f t="shared" si="2"/>
        <v>0.66549750531323604</v>
      </c>
    </row>
    <row r="18" spans="1:9" x14ac:dyDescent="0.25">
      <c r="A18" s="1">
        <v>44233</v>
      </c>
      <c r="C18" s="5">
        <f t="shared" si="0"/>
        <v>0.62579461907440503</v>
      </c>
      <c r="D18" s="5">
        <f t="shared" si="1"/>
        <v>0.58076315502080389</v>
      </c>
      <c r="E18" s="5">
        <f t="shared" si="2"/>
        <v>0.67082608312800618</v>
      </c>
    </row>
    <row r="19" spans="1:9" x14ac:dyDescent="0.25">
      <c r="A19" s="1">
        <v>44240</v>
      </c>
      <c r="C19" s="5">
        <f t="shared" si="0"/>
        <v>0.63087739011838306</v>
      </c>
      <c r="D19" s="5">
        <f t="shared" si="1"/>
        <v>0.58559700089848521</v>
      </c>
      <c r="E19" s="5">
        <f t="shared" si="2"/>
        <v>0.67615777933828092</v>
      </c>
    </row>
    <row r="20" spans="1:9" x14ac:dyDescent="0.25">
      <c r="A20" s="1">
        <v>44247</v>
      </c>
      <c r="C20" s="5">
        <f t="shared" si="0"/>
        <v>0.6359601611623612</v>
      </c>
      <c r="D20" s="5">
        <f t="shared" si="1"/>
        <v>0.59042773945280713</v>
      </c>
      <c r="E20" s="5">
        <f t="shared" si="2"/>
        <v>0.68149258287191528</v>
      </c>
      <c r="H20" t="s">
        <v>50</v>
      </c>
      <c r="I20" t="s">
        <v>51</v>
      </c>
    </row>
    <row r="21" spans="1:9" x14ac:dyDescent="0.25">
      <c r="A21" s="1">
        <v>44254</v>
      </c>
      <c r="C21" s="5">
        <f t="shared" si="0"/>
        <v>0.64104293220633923</v>
      </c>
      <c r="D21" s="5">
        <f t="shared" si="1"/>
        <v>0.59525538214626406</v>
      </c>
      <c r="E21" s="5">
        <f t="shared" si="2"/>
        <v>0.68683048226641441</v>
      </c>
      <c r="H21" t="s">
        <v>52</v>
      </c>
      <c r="I21" s="6">
        <f>_xlfn.FORECAST.ETS.STAT($B$2:$B$7,$A$2:$A$7,1,1,1)</f>
        <v>0.1</v>
      </c>
    </row>
    <row r="22" spans="1:9" x14ac:dyDescent="0.25">
      <c r="A22" s="1">
        <v>44261</v>
      </c>
      <c r="C22" s="5">
        <f t="shared" si="0"/>
        <v>0.64612570325031726</v>
      </c>
      <c r="D22" s="5">
        <f t="shared" si="1"/>
        <v>0.60007994081329674</v>
      </c>
      <c r="E22" s="5">
        <f t="shared" si="2"/>
        <v>0.69217146568733778</v>
      </c>
      <c r="H22" t="s">
        <v>53</v>
      </c>
      <c r="I22" s="6">
        <f>_xlfn.FORECAST.ETS.STAT($B$2:$B$7,$A$2:$A$7,2,1,1)</f>
        <v>1E-3</v>
      </c>
    </row>
    <row r="23" spans="1:9" x14ac:dyDescent="0.25">
      <c r="A23" s="1">
        <v>44268</v>
      </c>
      <c r="C23" s="5">
        <f t="shared" si="0"/>
        <v>0.65120847429429529</v>
      </c>
      <c r="D23" s="5">
        <f t="shared" si="1"/>
        <v>0.60490142764214938</v>
      </c>
      <c r="E23" s="5">
        <f t="shared" si="2"/>
        <v>0.6975155209464412</v>
      </c>
      <c r="H23" t="s">
        <v>54</v>
      </c>
      <c r="I23" s="6">
        <f>_xlfn.FORECAST.ETS.STAT($B$2:$B$7,$A$2:$A$7,3,1,1)</f>
        <v>2.2204460492503131E-16</v>
      </c>
    </row>
    <row r="24" spans="1:9" x14ac:dyDescent="0.25">
      <c r="A24" s="1">
        <v>44275</v>
      </c>
      <c r="C24" s="5">
        <f t="shared" si="0"/>
        <v>0.65629124533827343</v>
      </c>
      <c r="D24" s="5">
        <f t="shared" si="1"/>
        <v>0.60971985515700677</v>
      </c>
      <c r="E24" s="5">
        <f t="shared" si="2"/>
        <v>0.70286263551954009</v>
      </c>
      <c r="H24" t="s">
        <v>55</v>
      </c>
      <c r="I24" s="6">
        <f>_xlfn.FORECAST.ETS.STAT($B$2:$B$7,$A$2:$A$7,4,1,1)</f>
        <v>0.57370413177563029</v>
      </c>
    </row>
    <row r="25" spans="1:9" x14ac:dyDescent="0.25">
      <c r="A25" s="1">
        <v>44282</v>
      </c>
      <c r="C25" s="5">
        <f t="shared" si="0"/>
        <v>0.66137401638225146</v>
      </c>
      <c r="D25" s="5">
        <f t="shared" si="1"/>
        <v>0.61453523620042716</v>
      </c>
      <c r="E25" s="5">
        <f t="shared" si="2"/>
        <v>0.70821279656407576</v>
      </c>
      <c r="H25" t="s">
        <v>56</v>
      </c>
      <c r="I25" s="6">
        <f>_xlfn.FORECAST.ETS.STAT($B$2:$B$7,$A$2:$A$7,5,1,1)</f>
        <v>2.8568426465481665E-2</v>
      </c>
    </row>
    <row r="26" spans="1:9" x14ac:dyDescent="0.25">
      <c r="H26" t="s">
        <v>57</v>
      </c>
      <c r="I26" s="6">
        <f>_xlfn.FORECAST.ETS.STAT($B$2:$B$7,$A$2:$A$7,6,1,1)</f>
        <v>1.6166982433437265E-2</v>
      </c>
    </row>
    <row r="27" spans="1:9" x14ac:dyDescent="0.25">
      <c r="H27" t="s">
        <v>58</v>
      </c>
      <c r="I27" s="6">
        <f>_xlfn.FORECAST.ETS.STAT($B$2:$B$7,$A$2:$A$7,7,1,1)</f>
        <v>2.1793937965640421E-2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5860-F1E4-474F-BAB5-992322E60005}">
  <dimension ref="A1:I28"/>
  <sheetViews>
    <sheetView showGridLines="0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20.140625" customWidth="1"/>
    <col min="3" max="3" width="28.85546875" customWidth="1"/>
    <col min="4" max="4" width="18.7109375" customWidth="1"/>
    <col min="5" max="5" width="18.140625" customWidth="1"/>
    <col min="7" max="8" width="10.140625" customWidth="1"/>
  </cols>
  <sheetData>
    <row r="1" spans="1:5" x14ac:dyDescent="0.25">
      <c r="A1" t="s">
        <v>0</v>
      </c>
      <c r="B1" t="s">
        <v>207</v>
      </c>
      <c r="C1" t="s">
        <v>105</v>
      </c>
      <c r="D1" t="s">
        <v>106</v>
      </c>
      <c r="E1" t="s">
        <v>107</v>
      </c>
    </row>
    <row r="2" spans="1:5" x14ac:dyDescent="0.25">
      <c r="A2" s="1">
        <v>44121</v>
      </c>
      <c r="B2" s="5">
        <v>0.63329999999999997</v>
      </c>
    </row>
    <row r="3" spans="1:5" x14ac:dyDescent="0.25">
      <c r="A3" s="1">
        <v>44128</v>
      </c>
      <c r="B3" s="5">
        <v>0.63329999999999997</v>
      </c>
    </row>
    <row r="4" spans="1:5" x14ac:dyDescent="0.25">
      <c r="A4" s="1">
        <v>44135</v>
      </c>
      <c r="B4" s="5">
        <v>0.6875</v>
      </c>
    </row>
    <row r="5" spans="1:5" x14ac:dyDescent="0.25">
      <c r="A5" s="1">
        <v>44142</v>
      </c>
      <c r="B5" s="5">
        <v>0.6875</v>
      </c>
    </row>
    <row r="6" spans="1:5" x14ac:dyDescent="0.25">
      <c r="A6" s="1">
        <v>44149</v>
      </c>
      <c r="B6" s="5">
        <v>0.6875</v>
      </c>
    </row>
    <row r="7" spans="1:5" x14ac:dyDescent="0.25">
      <c r="A7" s="1">
        <v>44156</v>
      </c>
      <c r="B7" s="5">
        <v>0.74239999999999995</v>
      </c>
      <c r="C7" s="5">
        <v>0.74239999999999995</v>
      </c>
      <c r="D7" s="5">
        <v>0.74239999999999995</v>
      </c>
      <c r="E7" s="5">
        <v>0.74239999999999995</v>
      </c>
    </row>
    <row r="8" spans="1:5" x14ac:dyDescent="0.25">
      <c r="A8" s="1">
        <v>44163</v>
      </c>
      <c r="C8" s="5">
        <f t="shared" ref="C8:C25" si="0">_xlfn.FORECAST.ETS(A8,$B$2:$B$7,$A$2:$A$7,1,1)</f>
        <v>0.75788248665996649</v>
      </c>
      <c r="D8" s="5">
        <f t="shared" ref="D8:D25" si="1">C8-_xlfn.FORECAST.ETS.CONFINT(A8,$B$2:$B$7,$A$2:$A$7,0.95,1,1)</f>
        <v>0.72664999169919642</v>
      </c>
      <c r="E8" s="5">
        <f t="shared" ref="E8:E25" si="2">C8+_xlfn.FORECAST.ETS.CONFINT(A8,$B$2:$B$7,$A$2:$A$7,0.95,1,1)</f>
        <v>0.78911498162073657</v>
      </c>
    </row>
    <row r="9" spans="1:5" x14ac:dyDescent="0.25">
      <c r="A9" s="1">
        <v>44170</v>
      </c>
      <c r="C9" s="5">
        <f t="shared" si="0"/>
        <v>0.77864134674715735</v>
      </c>
      <c r="D9" s="5">
        <f t="shared" si="1"/>
        <v>0.74740871124047614</v>
      </c>
      <c r="E9" s="5">
        <f t="shared" si="2"/>
        <v>0.80987398225383855</v>
      </c>
    </row>
    <row r="10" spans="1:5" x14ac:dyDescent="0.25">
      <c r="A10" s="1">
        <v>44177</v>
      </c>
      <c r="C10" s="5">
        <f t="shared" si="0"/>
        <v>0.79940020683434809</v>
      </c>
      <c r="D10" s="5">
        <f t="shared" si="1"/>
        <v>0.76816732146983102</v>
      </c>
      <c r="E10" s="5">
        <f t="shared" si="2"/>
        <v>0.83063309219886516</v>
      </c>
    </row>
    <row r="11" spans="1:5" x14ac:dyDescent="0.25">
      <c r="A11" s="1">
        <v>44184</v>
      </c>
      <c r="C11" s="5">
        <f t="shared" si="0"/>
        <v>0.82015906692153884</v>
      </c>
      <c r="D11" s="5">
        <f t="shared" si="1"/>
        <v>0.78892579115815464</v>
      </c>
      <c r="E11" s="5">
        <f t="shared" si="2"/>
        <v>0.85139234268492303</v>
      </c>
    </row>
    <row r="12" spans="1:5" x14ac:dyDescent="0.25">
      <c r="A12" s="1">
        <v>44191</v>
      </c>
      <c r="C12" s="5">
        <f t="shared" si="0"/>
        <v>0.84091792700872969</v>
      </c>
      <c r="D12" s="5">
        <f t="shared" si="1"/>
        <v>0.80968408907954947</v>
      </c>
      <c r="E12" s="5">
        <f t="shared" si="2"/>
        <v>0.87215176493790991</v>
      </c>
    </row>
    <row r="13" spans="1:5" x14ac:dyDescent="0.25">
      <c r="A13" s="1">
        <v>44198</v>
      </c>
      <c r="C13" s="5">
        <f t="shared" si="0"/>
        <v>0.86167678709592044</v>
      </c>
      <c r="D13" s="5">
        <f t="shared" si="1"/>
        <v>0.83044218401288727</v>
      </c>
      <c r="E13" s="5">
        <f t="shared" si="2"/>
        <v>0.8929113901789536</v>
      </c>
    </row>
    <row r="14" spans="1:5" x14ac:dyDescent="0.25">
      <c r="A14" s="1">
        <v>44205</v>
      </c>
      <c r="C14" s="5">
        <f t="shared" si="0"/>
        <v>0.88243564718311118</v>
      </c>
      <c r="D14" s="5">
        <f t="shared" si="1"/>
        <v>0.85120004474368194</v>
      </c>
      <c r="E14" s="5">
        <f t="shared" si="2"/>
        <v>0.91367124962254043</v>
      </c>
    </row>
    <row r="15" spans="1:5" x14ac:dyDescent="0.25">
      <c r="A15" s="1">
        <v>44212</v>
      </c>
      <c r="C15" s="5">
        <f t="shared" si="0"/>
        <v>0.90319450727030204</v>
      </c>
      <c r="D15" s="5">
        <f t="shared" si="1"/>
        <v>0.87195764006627308</v>
      </c>
      <c r="E15" s="5">
        <f t="shared" si="2"/>
        <v>0.934431374474331</v>
      </c>
    </row>
    <row r="16" spans="1:5" x14ac:dyDescent="0.25">
      <c r="A16" s="1">
        <v>44219</v>
      </c>
      <c r="C16" s="5">
        <f t="shared" si="0"/>
        <v>0.92395336735749289</v>
      </c>
      <c r="D16" s="5">
        <f t="shared" si="1"/>
        <v>0.89271493878631969</v>
      </c>
      <c r="E16" s="5">
        <f t="shared" si="2"/>
        <v>0.9551917959286661</v>
      </c>
    </row>
    <row r="17" spans="1:9" x14ac:dyDescent="0.25">
      <c r="A17" s="1">
        <v>44226</v>
      </c>
      <c r="C17" s="5">
        <f t="shared" si="0"/>
        <v>0.94471222744468364</v>
      </c>
      <c r="D17" s="5">
        <f t="shared" si="1"/>
        <v>0.91347190972360393</v>
      </c>
      <c r="E17" s="5">
        <f t="shared" si="2"/>
        <v>0.97595254516576335</v>
      </c>
    </row>
    <row r="18" spans="1:9" x14ac:dyDescent="0.25">
      <c r="A18" s="1">
        <v>44233</v>
      </c>
      <c r="C18" s="5">
        <f t="shared" si="0"/>
        <v>0.96547108753187438</v>
      </c>
      <c r="D18" s="5">
        <f t="shared" si="1"/>
        <v>0.93422852171514326</v>
      </c>
      <c r="E18" s="5">
        <f t="shared" si="2"/>
        <v>0.99671365334860551</v>
      </c>
    </row>
    <row r="19" spans="1:9" x14ac:dyDescent="0.25">
      <c r="A19" s="1">
        <v>44240</v>
      </c>
      <c r="C19" s="5">
        <f t="shared" si="0"/>
        <v>0.98622994761906524</v>
      </c>
      <c r="D19" s="5">
        <f t="shared" si="1"/>
        <v>0.95498474361860963</v>
      </c>
      <c r="E19" s="5">
        <f t="shared" si="2"/>
        <v>1.0174751516195208</v>
      </c>
    </row>
    <row r="20" spans="1:9" x14ac:dyDescent="0.25">
      <c r="A20" s="1">
        <v>44247</v>
      </c>
      <c r="C20" s="5">
        <f t="shared" si="0"/>
        <v>1.0069888077062559</v>
      </c>
      <c r="D20" s="5">
        <f t="shared" si="1"/>
        <v>0.97574054431605428</v>
      </c>
      <c r="E20" s="5">
        <f t="shared" si="2"/>
        <v>1.0382370710964575</v>
      </c>
    </row>
    <row r="21" spans="1:9" x14ac:dyDescent="0.25">
      <c r="A21" s="1">
        <v>44254</v>
      </c>
      <c r="C21" s="5">
        <f t="shared" si="0"/>
        <v>1.0277476677934467</v>
      </c>
      <c r="D21" s="5">
        <f t="shared" si="1"/>
        <v>0.99649589271793704</v>
      </c>
      <c r="E21" s="5">
        <f t="shared" si="2"/>
        <v>1.0589994428689564</v>
      </c>
      <c r="H21" t="s">
        <v>50</v>
      </c>
      <c r="I21" t="s">
        <v>51</v>
      </c>
    </row>
    <row r="22" spans="1:9" x14ac:dyDescent="0.25">
      <c r="A22" s="1">
        <v>44261</v>
      </c>
      <c r="C22" s="5">
        <f t="shared" si="0"/>
        <v>1.0485065278806376</v>
      </c>
      <c r="D22" s="5">
        <f t="shared" si="1"/>
        <v>1.0172507577674559</v>
      </c>
      <c r="E22" s="5">
        <f t="shared" si="2"/>
        <v>1.0797622979938193</v>
      </c>
      <c r="H22" t="s">
        <v>52</v>
      </c>
      <c r="I22" s="6">
        <f>_xlfn.FORECAST.ETS.STAT($B$2:$B$7,$A$2:$A$7,1,1,1)</f>
        <v>2E-3</v>
      </c>
    </row>
    <row r="23" spans="1:9" x14ac:dyDescent="0.25">
      <c r="A23" s="1">
        <v>44268</v>
      </c>
      <c r="C23" s="5">
        <f t="shared" si="0"/>
        <v>1.0692653879678282</v>
      </c>
      <c r="D23" s="5">
        <f t="shared" si="1"/>
        <v>1.038005108445176</v>
      </c>
      <c r="E23" s="5">
        <f t="shared" si="2"/>
        <v>1.1005256674904804</v>
      </c>
      <c r="H23" t="s">
        <v>53</v>
      </c>
      <c r="I23" s="6">
        <f>_xlfn.FORECAST.ETS.STAT($B$2:$B$7,$A$2:$A$7,2,1,1)</f>
        <v>1E-3</v>
      </c>
    </row>
    <row r="24" spans="1:9" x14ac:dyDescent="0.25">
      <c r="A24" s="1">
        <v>44275</v>
      </c>
      <c r="C24" s="5">
        <f t="shared" si="0"/>
        <v>1.0900242480550191</v>
      </c>
      <c r="D24" s="5">
        <f t="shared" si="1"/>
        <v>1.0587589137739564</v>
      </c>
      <c r="E24" s="5">
        <f t="shared" si="2"/>
        <v>1.1212895823360818</v>
      </c>
      <c r="H24" t="s">
        <v>54</v>
      </c>
      <c r="I24" s="6">
        <f>_xlfn.FORECAST.ETS.STAT($B$2:$B$7,$A$2:$A$7,3,1,1)</f>
        <v>2.2204460492503131E-16</v>
      </c>
    </row>
    <row r="25" spans="1:9" x14ac:dyDescent="0.25">
      <c r="A25" s="1">
        <v>44282</v>
      </c>
      <c r="C25" s="5">
        <f t="shared" si="0"/>
        <v>1.1107831081422099</v>
      </c>
      <c r="D25" s="5">
        <f t="shared" si="1"/>
        <v>1.0795121428241667</v>
      </c>
      <c r="E25" s="5">
        <f t="shared" si="2"/>
        <v>1.1420540734602531</v>
      </c>
      <c r="H25" t="s">
        <v>55</v>
      </c>
      <c r="I25" s="6">
        <f>_xlfn.FORECAST.ETS.STAT($B$2:$B$7,$A$2:$A$7,4,1,1)</f>
        <v>0.57912471944149535</v>
      </c>
    </row>
    <row r="26" spans="1:9" x14ac:dyDescent="0.25">
      <c r="H26" t="s">
        <v>56</v>
      </c>
      <c r="I26" s="6">
        <f>_xlfn.FORECAST.ETS.STAT($B$2:$B$7,$A$2:$A$7,5,1,1)</f>
        <v>1.8505422504324989E-2</v>
      </c>
    </row>
    <row r="27" spans="1:9" x14ac:dyDescent="0.25">
      <c r="H27" t="s">
        <v>57</v>
      </c>
      <c r="I27" s="6">
        <f>_xlfn.FORECAST.ETS.STAT($B$2:$B$7,$A$2:$A$7,6,1,1)</f>
        <v>1.2636501378213427E-2</v>
      </c>
    </row>
    <row r="28" spans="1:9" x14ac:dyDescent="0.25">
      <c r="H28" t="s">
        <v>58</v>
      </c>
      <c r="I28" s="6">
        <f>_xlfn.FORECAST.ETS.STAT($B$2:$B$7,$A$2:$A$7,7,1,1)</f>
        <v>1.5935239222316329E-2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ABC5-263F-441B-A119-69B08A03133B}">
  <dimension ref="A1:J28"/>
  <sheetViews>
    <sheetView showGridLines="0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2" customWidth="1"/>
    <col min="3" max="3" width="22.28515625" customWidth="1"/>
    <col min="4" max="4" width="20.85546875" customWidth="1"/>
    <col min="5" max="5" width="13.5703125" customWidth="1"/>
    <col min="7" max="7" width="10.140625" customWidth="1"/>
    <col min="8" max="8" width="8.28515625" customWidth="1"/>
    <col min="9" max="9" width="12.5703125" customWidth="1"/>
  </cols>
  <sheetData>
    <row r="1" spans="1:5" x14ac:dyDescent="0.25">
      <c r="A1" t="s">
        <v>0</v>
      </c>
      <c r="B1" t="s">
        <v>206</v>
      </c>
      <c r="C1" t="s">
        <v>108</v>
      </c>
      <c r="D1" t="s">
        <v>109</v>
      </c>
      <c r="E1" t="s">
        <v>110</v>
      </c>
    </row>
    <row r="2" spans="1:5" x14ac:dyDescent="0.25">
      <c r="A2" s="1">
        <v>44121</v>
      </c>
      <c r="B2" s="5">
        <v>0.75680000000000003</v>
      </c>
    </row>
    <row r="3" spans="1:5" x14ac:dyDescent="0.25">
      <c r="A3" s="1">
        <v>44128</v>
      </c>
      <c r="B3" s="5">
        <v>0.75680000000000003</v>
      </c>
    </row>
    <row r="4" spans="1:5" x14ac:dyDescent="0.25">
      <c r="A4" s="1">
        <v>44135</v>
      </c>
      <c r="B4" s="5">
        <v>0.74670000000000003</v>
      </c>
    </row>
    <row r="5" spans="1:5" x14ac:dyDescent="0.25">
      <c r="A5" s="1">
        <v>44142</v>
      </c>
      <c r="B5" s="5">
        <v>0.77329999999999999</v>
      </c>
    </row>
    <row r="6" spans="1:5" x14ac:dyDescent="0.25">
      <c r="A6" s="1">
        <v>44149</v>
      </c>
      <c r="B6" s="5">
        <v>0.81820000000000004</v>
      </c>
    </row>
    <row r="7" spans="1:5" x14ac:dyDescent="0.25">
      <c r="A7" s="1">
        <v>44156</v>
      </c>
      <c r="B7" s="5">
        <v>0.81820000000000004</v>
      </c>
      <c r="C7" s="5">
        <v>0.81820000000000004</v>
      </c>
      <c r="D7" s="5">
        <v>0.81820000000000004</v>
      </c>
      <c r="E7" s="5">
        <v>0.81820000000000004</v>
      </c>
    </row>
    <row r="8" spans="1:5" x14ac:dyDescent="0.25">
      <c r="A8" s="1">
        <v>44163</v>
      </c>
      <c r="C8" s="5">
        <f t="shared" ref="C8:C25" si="0">_xlfn.FORECAST.ETS(A8,$B$2:$B$7,$A$2:$A$7,1,1)</f>
        <v>0.83691339377497465</v>
      </c>
      <c r="D8" s="5">
        <f t="shared" ref="D8:D25" si="1">C8-_xlfn.FORECAST.ETS.CONFINT(A8,$B$2:$B$7,$A$2:$A$7,0.95,1,1)</f>
        <v>0.79982532522850847</v>
      </c>
      <c r="E8" s="5">
        <f t="shared" ref="E8:E25" si="2">C8+_xlfn.FORECAST.ETS.CONFINT(A8,$B$2:$B$7,$A$2:$A$7,0.95,1,1)</f>
        <v>0.87400146232144083</v>
      </c>
    </row>
    <row r="9" spans="1:5" x14ac:dyDescent="0.25">
      <c r="A9" s="1">
        <v>44170</v>
      </c>
      <c r="C9" s="5">
        <f t="shared" si="0"/>
        <v>0.853338707903737</v>
      </c>
      <c r="D9" s="5">
        <f t="shared" si="1"/>
        <v>0.80695635988953707</v>
      </c>
      <c r="E9" s="5">
        <f t="shared" si="2"/>
        <v>0.89972105591793694</v>
      </c>
    </row>
    <row r="10" spans="1:5" x14ac:dyDescent="0.25">
      <c r="A10" s="1">
        <v>44177</v>
      </c>
      <c r="C10" s="5">
        <f t="shared" si="0"/>
        <v>0.86976402203249947</v>
      </c>
      <c r="D10" s="5">
        <f t="shared" si="1"/>
        <v>0.81564205791504907</v>
      </c>
      <c r="E10" s="5">
        <f t="shared" si="2"/>
        <v>0.92388598614994988</v>
      </c>
    </row>
    <row r="11" spans="1:5" x14ac:dyDescent="0.25">
      <c r="A11" s="1">
        <v>44184</v>
      </c>
      <c r="C11" s="5">
        <f t="shared" si="0"/>
        <v>0.88618933616126183</v>
      </c>
      <c r="D11" s="5">
        <f t="shared" si="1"/>
        <v>0.82528677498837089</v>
      </c>
      <c r="E11" s="5">
        <f t="shared" si="2"/>
        <v>0.94709189733415278</v>
      </c>
    </row>
    <row r="12" spans="1:5" x14ac:dyDescent="0.25">
      <c r="A12" s="1">
        <v>44191</v>
      </c>
      <c r="C12" s="5">
        <f t="shared" si="0"/>
        <v>0.9026146502900243</v>
      </c>
      <c r="D12" s="5">
        <f t="shared" si="1"/>
        <v>0.83559875791499572</v>
      </c>
      <c r="E12" s="5">
        <f t="shared" si="2"/>
        <v>0.96963054266505289</v>
      </c>
    </row>
    <row r="13" spans="1:5" x14ac:dyDescent="0.25">
      <c r="A13" s="1">
        <v>44198</v>
      </c>
      <c r="C13" s="5">
        <f t="shared" si="0"/>
        <v>0.91903996441878677</v>
      </c>
      <c r="D13" s="5">
        <f t="shared" si="1"/>
        <v>0.84640930029411188</v>
      </c>
      <c r="E13" s="5">
        <f t="shared" si="2"/>
        <v>0.99167062854346166</v>
      </c>
    </row>
    <row r="14" spans="1:5" x14ac:dyDescent="0.25">
      <c r="A14" s="1">
        <v>44205</v>
      </c>
      <c r="C14" s="5">
        <f t="shared" si="0"/>
        <v>0.93546527854754913</v>
      </c>
      <c r="D14" s="5">
        <f t="shared" si="1"/>
        <v>0.85761044356874305</v>
      </c>
      <c r="E14" s="5">
        <f t="shared" si="2"/>
        <v>1.0133201135263552</v>
      </c>
    </row>
    <row r="15" spans="1:5" x14ac:dyDescent="0.25">
      <c r="A15" s="1">
        <v>44212</v>
      </c>
      <c r="C15" s="5">
        <f t="shared" si="0"/>
        <v>0.9518905926763116</v>
      </c>
      <c r="D15" s="5">
        <f t="shared" si="1"/>
        <v>0.86912817090756178</v>
      </c>
      <c r="E15" s="5">
        <f t="shared" si="2"/>
        <v>1.0346530144450614</v>
      </c>
    </row>
    <row r="16" spans="1:5" x14ac:dyDescent="0.25">
      <c r="A16" s="1">
        <v>44219</v>
      </c>
      <c r="C16" s="5">
        <f t="shared" si="0"/>
        <v>0.96831590680507396</v>
      </c>
      <c r="D16" s="5">
        <f t="shared" si="1"/>
        <v>0.88090912500529051</v>
      </c>
      <c r="E16" s="5">
        <f t="shared" si="2"/>
        <v>1.0557226886048574</v>
      </c>
    </row>
    <row r="17" spans="1:10" x14ac:dyDescent="0.25">
      <c r="A17" s="1">
        <v>44226</v>
      </c>
      <c r="C17" s="5">
        <f t="shared" si="0"/>
        <v>0.98474122093383643</v>
      </c>
      <c r="D17" s="5">
        <f t="shared" si="1"/>
        <v>0.89291334268694289</v>
      </c>
      <c r="E17" s="5">
        <f t="shared" si="2"/>
        <v>1.07656909918073</v>
      </c>
    </row>
    <row r="18" spans="1:10" x14ac:dyDescent="0.25">
      <c r="A18" s="1">
        <v>44233</v>
      </c>
      <c r="C18" s="5">
        <f t="shared" si="0"/>
        <v>1.0011665350625989</v>
      </c>
      <c r="D18" s="5">
        <f t="shared" si="1"/>
        <v>0.90510997690922679</v>
      </c>
      <c r="E18" s="5">
        <f t="shared" si="2"/>
        <v>1.097223093215971</v>
      </c>
    </row>
    <row r="19" spans="1:10" x14ac:dyDescent="0.25">
      <c r="A19" s="1">
        <v>44240</v>
      </c>
      <c r="C19" s="5">
        <f t="shared" si="0"/>
        <v>1.0175918491913611</v>
      </c>
      <c r="D19" s="5">
        <f t="shared" si="1"/>
        <v>0.91747462950122904</v>
      </c>
      <c r="E19" s="5">
        <f t="shared" si="2"/>
        <v>1.1177090688814932</v>
      </c>
    </row>
    <row r="20" spans="1:10" x14ac:dyDescent="0.25">
      <c r="A20" s="1">
        <v>44247</v>
      </c>
      <c r="C20" s="5">
        <f t="shared" si="0"/>
        <v>1.0340171633201236</v>
      </c>
      <c r="D20" s="5">
        <f t="shared" si="1"/>
        <v>0.92998761022579368</v>
      </c>
      <c r="E20" s="5">
        <f t="shared" si="2"/>
        <v>1.1380467164144537</v>
      </c>
    </row>
    <row r="21" spans="1:10" x14ac:dyDescent="0.25">
      <c r="A21" s="1">
        <v>44254</v>
      </c>
      <c r="C21" s="5">
        <f t="shared" si="0"/>
        <v>1.0504424774488861</v>
      </c>
      <c r="D21" s="5">
        <f t="shared" si="1"/>
        <v>0.94263275696463045</v>
      </c>
      <c r="E21" s="5">
        <f t="shared" si="2"/>
        <v>1.1582521979331417</v>
      </c>
      <c r="I21" t="s">
        <v>50</v>
      </c>
      <c r="J21" t="s">
        <v>51</v>
      </c>
    </row>
    <row r="22" spans="1:10" x14ac:dyDescent="0.25">
      <c r="A22" s="1">
        <v>44261</v>
      </c>
      <c r="C22" s="5">
        <f t="shared" si="0"/>
        <v>1.0668677915776485</v>
      </c>
      <c r="D22" s="5">
        <f t="shared" si="1"/>
        <v>0.9553966106778583</v>
      </c>
      <c r="E22" s="5">
        <f t="shared" si="2"/>
        <v>1.1783389724774387</v>
      </c>
      <c r="I22" t="s">
        <v>52</v>
      </c>
      <c r="J22" s="6">
        <f>_xlfn.FORECAST.ETS.STAT($B$2:$B$7,$A$2:$A$7,1,1,1)</f>
        <v>0.75</v>
      </c>
    </row>
    <row r="23" spans="1:10" x14ac:dyDescent="0.25">
      <c r="A23" s="1">
        <v>44268</v>
      </c>
      <c r="C23" s="5">
        <f t="shared" si="0"/>
        <v>1.083293105706411</v>
      </c>
      <c r="D23" s="5">
        <f t="shared" si="1"/>
        <v>0.96826782288147295</v>
      </c>
      <c r="E23" s="5">
        <f t="shared" si="2"/>
        <v>1.1983183885313491</v>
      </c>
      <c r="I23" t="s">
        <v>53</v>
      </c>
      <c r="J23" s="6">
        <f>_xlfn.FORECAST.ETS.STAT($B$2:$B$7,$A$2:$A$7,2,1,1)</f>
        <v>1E-3</v>
      </c>
    </row>
    <row r="24" spans="1:10" x14ac:dyDescent="0.25">
      <c r="A24" s="1">
        <v>44275</v>
      </c>
      <c r="C24" s="5">
        <f t="shared" si="0"/>
        <v>1.0997184198351735</v>
      </c>
      <c r="D24" s="5">
        <f t="shared" si="1"/>
        <v>0.9812367202557335</v>
      </c>
      <c r="E24" s="5">
        <f t="shared" si="2"/>
        <v>1.2182001194146135</v>
      </c>
      <c r="I24" t="s">
        <v>54</v>
      </c>
      <c r="J24" s="6">
        <f>_xlfn.FORECAST.ETS.STAT($B$2:$B$7,$A$2:$A$7,3,1,1)</f>
        <v>2.2204460492503131E-16</v>
      </c>
    </row>
    <row r="25" spans="1:10" x14ac:dyDescent="0.25">
      <c r="A25" s="1">
        <v>44282</v>
      </c>
      <c r="C25" s="5">
        <f t="shared" si="0"/>
        <v>1.1161437339639357</v>
      </c>
      <c r="D25" s="5">
        <f t="shared" si="1"/>
        <v>0.99429497828267965</v>
      </c>
      <c r="E25" s="5">
        <f t="shared" si="2"/>
        <v>1.2379924896451917</v>
      </c>
      <c r="I25" t="s">
        <v>55</v>
      </c>
      <c r="J25" s="6">
        <f>_xlfn.FORECAST.ETS.STAT($B$2:$B$7,$A$2:$A$7,4,1,1)</f>
        <v>0.89779869044750304</v>
      </c>
    </row>
    <row r="26" spans="1:10" x14ac:dyDescent="0.25">
      <c r="I26" t="s">
        <v>56</v>
      </c>
      <c r="J26" s="6">
        <f>_xlfn.FORECAST.ETS.STAT($B$2:$B$7,$A$2:$A$7,5,1,1)</f>
        <v>1.872885956781575E-2</v>
      </c>
    </row>
    <row r="27" spans="1:10" x14ac:dyDescent="0.25">
      <c r="I27" t="s">
        <v>57</v>
      </c>
      <c r="J27" s="6">
        <f>_xlfn.FORECAST.ETS.STAT($B$2:$B$7,$A$2:$A$7,6,1,1)</f>
        <v>1.4652074628103251E-2</v>
      </c>
    </row>
    <row r="28" spans="1:10" x14ac:dyDescent="0.25">
      <c r="I28" t="s">
        <v>58</v>
      </c>
      <c r="J28" s="6">
        <f>_xlfn.FORECAST.ETS.STAT($B$2:$B$7,$A$2:$A$7,7,1,1)</f>
        <v>1.8922831663751014E-2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1810-187A-4846-92B9-34A24C8960F9}">
  <dimension ref="A1:I27"/>
  <sheetViews>
    <sheetView showGridLines="0" tabSelected="1" topLeftCell="A2" workbookViewId="0">
      <selection activeCell="D8" sqref="D8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8.140625" customWidth="1"/>
    <col min="4" max="4" width="19.140625" customWidth="1"/>
    <col min="5" max="5" width="19" customWidth="1"/>
    <col min="7" max="7" width="10.140625" customWidth="1"/>
    <col min="8" max="8" width="10.28515625" customWidth="1"/>
  </cols>
  <sheetData>
    <row r="1" spans="1:5" x14ac:dyDescent="0.25">
      <c r="A1" t="s">
        <v>0</v>
      </c>
      <c r="B1" t="s">
        <v>1</v>
      </c>
      <c r="C1" t="s">
        <v>47</v>
      </c>
      <c r="D1" t="s">
        <v>48</v>
      </c>
      <c r="E1" t="s">
        <v>49</v>
      </c>
    </row>
    <row r="2" spans="1:5" x14ac:dyDescent="0.25">
      <c r="A2" s="1">
        <v>44121</v>
      </c>
      <c r="B2" s="5">
        <v>0.60909999999999997</v>
      </c>
    </row>
    <row r="3" spans="1:5" x14ac:dyDescent="0.25">
      <c r="A3" s="1">
        <v>44128</v>
      </c>
      <c r="B3" s="5">
        <v>0.60909999999999997</v>
      </c>
    </row>
    <row r="4" spans="1:5" x14ac:dyDescent="0.25">
      <c r="A4" s="1">
        <v>44135</v>
      </c>
      <c r="B4" s="5">
        <v>0.60360000000000003</v>
      </c>
    </row>
    <row r="5" spans="1:5" x14ac:dyDescent="0.25">
      <c r="A5" s="1">
        <v>44142</v>
      </c>
      <c r="B5" s="5">
        <v>0.61260000000000003</v>
      </c>
    </row>
    <row r="6" spans="1:5" x14ac:dyDescent="0.25">
      <c r="A6" s="1">
        <v>44149</v>
      </c>
      <c r="B6" s="5">
        <v>0.60909999999999997</v>
      </c>
    </row>
    <row r="7" spans="1:5" x14ac:dyDescent="0.25">
      <c r="A7" s="1">
        <v>44156</v>
      </c>
      <c r="B7" s="5">
        <v>0.66359999999999997</v>
      </c>
      <c r="C7" s="5">
        <v>0.66359999999999997</v>
      </c>
      <c r="D7" s="5">
        <v>0.66359999999999997</v>
      </c>
      <c r="E7" s="5">
        <v>0.66359999999999997</v>
      </c>
    </row>
    <row r="8" spans="1:5" x14ac:dyDescent="0.25">
      <c r="A8" s="1">
        <v>44163</v>
      </c>
      <c r="C8" s="5">
        <f>_xlfn.FORECAST.ETS(A8,$B$2:$B$7,$A$2:$A$7,1,1)</f>
        <v>0.65294064437883392</v>
      </c>
      <c r="D8" s="5">
        <f t="shared" ref="D8:D25" si="0">C8-_xlfn.FORECAST.ETS.CONFINT(A8,$B$2:$B$7,$A$2:$A$7,0.95,1,1)</f>
        <v>0.6157515441986029</v>
      </c>
      <c r="E8" s="5">
        <f t="shared" ref="E8:E25" si="1">C8+_xlfn.FORECAST.ETS.CONFINT(A8,$B$2:$B$7,$A$2:$A$7,0.95,1,1)</f>
        <v>0.69012974455906495</v>
      </c>
    </row>
    <row r="9" spans="1:5" x14ac:dyDescent="0.25">
      <c r="A9" s="1">
        <v>44170</v>
      </c>
      <c r="C9" s="5">
        <f t="shared" ref="C8:C25" si="2">_xlfn.FORECAST.ETS(A9,$B$2:$B$7,$A$2:$A$7,1,1)</f>
        <v>0.66215429320910757</v>
      </c>
      <c r="D9" s="5">
        <f t="shared" si="0"/>
        <v>0.62381160951203185</v>
      </c>
      <c r="E9" s="5">
        <f t="shared" si="1"/>
        <v>0.70049697690618329</v>
      </c>
    </row>
    <row r="10" spans="1:5" x14ac:dyDescent="0.25">
      <c r="A10" s="1">
        <v>44177</v>
      </c>
      <c r="C10" s="5">
        <f t="shared" si="2"/>
        <v>0.6713679420393811</v>
      </c>
      <c r="D10" s="5">
        <f t="shared" si="0"/>
        <v>0.63189656915159886</v>
      </c>
      <c r="E10" s="5">
        <f t="shared" si="1"/>
        <v>0.71083931492716335</v>
      </c>
    </row>
    <row r="11" spans="1:5" x14ac:dyDescent="0.25">
      <c r="A11" s="1">
        <v>44184</v>
      </c>
      <c r="C11" s="5">
        <f t="shared" si="2"/>
        <v>0.68058159086965464</v>
      </c>
      <c r="D11" s="5">
        <f t="shared" si="0"/>
        <v>0.64000431161228355</v>
      </c>
      <c r="E11" s="5">
        <f t="shared" si="1"/>
        <v>0.72115887012702573</v>
      </c>
    </row>
    <row r="12" spans="1:5" x14ac:dyDescent="0.25">
      <c r="A12" s="1">
        <v>44191</v>
      </c>
      <c r="C12" s="5">
        <f t="shared" si="2"/>
        <v>0.68979523969992829</v>
      </c>
      <c r="D12" s="5">
        <f t="shared" si="0"/>
        <v>0.64813298937658015</v>
      </c>
      <c r="E12" s="5">
        <f t="shared" si="1"/>
        <v>0.73145749002327642</v>
      </c>
    </row>
    <row r="13" spans="1:5" x14ac:dyDescent="0.25">
      <c r="A13" s="1">
        <v>44198</v>
      </c>
      <c r="C13" s="5">
        <f t="shared" si="2"/>
        <v>0.69900888853020182</v>
      </c>
      <c r="D13" s="5">
        <f t="shared" si="0"/>
        <v>0.65628097524241513</v>
      </c>
      <c r="E13" s="5">
        <f t="shared" si="1"/>
        <v>0.74173680181798851</v>
      </c>
    </row>
    <row r="14" spans="1:5" x14ac:dyDescent="0.25">
      <c r="A14" s="1">
        <v>44205</v>
      </c>
      <c r="C14" s="5">
        <f t="shared" si="2"/>
        <v>0.70822253736047536</v>
      </c>
      <c r="D14" s="5">
        <f t="shared" si="0"/>
        <v>0.66444682750033812</v>
      </c>
      <c r="E14" s="5">
        <f t="shared" si="1"/>
        <v>0.75199824722061259</v>
      </c>
    </row>
    <row r="15" spans="1:5" x14ac:dyDescent="0.25">
      <c r="A15" s="1">
        <v>44212</v>
      </c>
      <c r="C15" s="5">
        <f t="shared" si="2"/>
        <v>0.71743618619074889</v>
      </c>
      <c r="D15" s="5">
        <f t="shared" si="0"/>
        <v>0.67262926186476368</v>
      </c>
      <c r="E15" s="5">
        <f t="shared" si="1"/>
        <v>0.7622431105167341</v>
      </c>
    </row>
    <row r="16" spans="1:5" x14ac:dyDescent="0.25">
      <c r="A16" s="1">
        <v>44219</v>
      </c>
      <c r="C16" s="5">
        <f t="shared" si="2"/>
        <v>0.72664983502102254</v>
      </c>
      <c r="D16" s="5">
        <f t="shared" si="0"/>
        <v>0.68082712862589678</v>
      </c>
      <c r="E16" s="5">
        <f t="shared" si="1"/>
        <v>0.7724725414161483</v>
      </c>
    </row>
    <row r="17" spans="1:9" x14ac:dyDescent="0.25">
      <c r="A17" s="1">
        <v>44226</v>
      </c>
      <c r="C17" s="5">
        <f t="shared" si="2"/>
        <v>0.73586348385129607</v>
      </c>
      <c r="D17" s="5">
        <f t="shared" si="0"/>
        <v>0.68903939388389501</v>
      </c>
      <c r="E17" s="5">
        <f t="shared" si="1"/>
        <v>0.78268757381869714</v>
      </c>
    </row>
    <row r="18" spans="1:9" x14ac:dyDescent="0.25">
      <c r="A18" s="1">
        <v>44233</v>
      </c>
      <c r="C18" s="5">
        <f t="shared" si="2"/>
        <v>0.74507713268156961</v>
      </c>
      <c r="D18" s="5">
        <f t="shared" si="0"/>
        <v>0.69726512400888341</v>
      </c>
      <c r="E18" s="5">
        <f t="shared" si="1"/>
        <v>0.79288914135425581</v>
      </c>
    </row>
    <row r="19" spans="1:9" x14ac:dyDescent="0.25">
      <c r="A19" s="1">
        <v>44240</v>
      </c>
      <c r="C19" s="5">
        <f t="shared" si="2"/>
        <v>0.75429078151184314</v>
      </c>
      <c r="D19" s="5">
        <f t="shared" si="0"/>
        <v>0.70550347267483615</v>
      </c>
      <c r="E19" s="5">
        <f t="shared" si="1"/>
        <v>0.80307809034885014</v>
      </c>
    </row>
    <row r="20" spans="1:9" x14ac:dyDescent="0.25">
      <c r="A20" s="1">
        <v>44247</v>
      </c>
      <c r="C20" s="5">
        <f t="shared" si="2"/>
        <v>0.76350443034211679</v>
      </c>
      <c r="D20" s="5">
        <f t="shared" si="0"/>
        <v>0.71375366996546485</v>
      </c>
      <c r="E20" s="5">
        <f t="shared" si="1"/>
        <v>0.81325519071876873</v>
      </c>
      <c r="H20" t="s">
        <v>50</v>
      </c>
      <c r="I20" t="s">
        <v>51</v>
      </c>
    </row>
    <row r="21" spans="1:9" x14ac:dyDescent="0.25">
      <c r="A21" s="1">
        <v>44254</v>
      </c>
      <c r="C21" s="5">
        <f t="shared" si="2"/>
        <v>0.77271807917239033</v>
      </c>
      <c r="D21" s="5">
        <f t="shared" si="0"/>
        <v>0.7220150131618619</v>
      </c>
      <c r="E21" s="5">
        <f t="shared" si="1"/>
        <v>0.82342114518291876</v>
      </c>
      <c r="H21" t="s">
        <v>52</v>
      </c>
      <c r="I21" s="6">
        <f>_xlfn.FORECAST.ETS.STAT($B$2:$B$7,$A$2:$A$7,1,1,1)</f>
        <v>0.25</v>
      </c>
    </row>
    <row r="22" spans="1:9" x14ac:dyDescent="0.25">
      <c r="A22" s="1">
        <v>44261</v>
      </c>
      <c r="C22" s="5">
        <f t="shared" si="2"/>
        <v>0.78193172800266386</v>
      </c>
      <c r="D22" s="5">
        <f t="shared" si="0"/>
        <v>0.73028685890558209</v>
      </c>
      <c r="E22" s="5">
        <f t="shared" si="1"/>
        <v>0.83357659709974563</v>
      </c>
      <c r="H22" t="s">
        <v>53</v>
      </c>
      <c r="I22" s="6">
        <f>_xlfn.FORECAST.ETS.STAT($B$2:$B$7,$A$2:$A$7,2,1,1)</f>
        <v>1E-3</v>
      </c>
    </row>
    <row r="23" spans="1:9" x14ac:dyDescent="0.25">
      <c r="A23" s="1">
        <v>44268</v>
      </c>
      <c r="C23" s="5">
        <f t="shared" si="2"/>
        <v>0.79114537683293751</v>
      </c>
      <c r="D23" s="5">
        <f t="shared" si="0"/>
        <v>0.73856861649461381</v>
      </c>
      <c r="E23" s="5">
        <f t="shared" si="1"/>
        <v>0.84372213717126121</v>
      </c>
      <c r="H23" t="s">
        <v>54</v>
      </c>
      <c r="I23" s="6">
        <f>_xlfn.FORECAST.ETS.STAT($B$2:$B$7,$A$2:$A$7,3,1,1)</f>
        <v>2.2204460492503131E-16</v>
      </c>
    </row>
    <row r="24" spans="1:9" x14ac:dyDescent="0.25">
      <c r="A24" s="1">
        <v>44275</v>
      </c>
      <c r="C24" s="5">
        <f t="shared" si="2"/>
        <v>0.80035902566321104</v>
      </c>
      <c r="D24" s="5">
        <f t="shared" si="0"/>
        <v>0.74685974211863637</v>
      </c>
      <c r="E24" s="5">
        <f t="shared" si="1"/>
        <v>0.85385830920778572</v>
      </c>
      <c r="H24" t="s">
        <v>55</v>
      </c>
      <c r="I24" s="6">
        <f>_xlfn.FORECAST.ETS.STAT($B$2:$B$7,$A$2:$A$7,4,1,1)</f>
        <v>1.1383876530438224</v>
      </c>
    </row>
    <row r="25" spans="1:9" x14ac:dyDescent="0.25">
      <c r="A25" s="1">
        <v>44282</v>
      </c>
      <c r="C25" s="5">
        <f t="shared" si="2"/>
        <v>0.80957267449348458</v>
      </c>
      <c r="D25" s="5">
        <f t="shared" si="0"/>
        <v>0.75515973387784752</v>
      </c>
      <c r="E25" s="5">
        <f t="shared" si="1"/>
        <v>0.86398561510912164</v>
      </c>
      <c r="H25" t="s">
        <v>56</v>
      </c>
      <c r="I25" s="6">
        <f>_xlfn.FORECAST.ETS.STAT($B$2:$B$7,$A$2:$A$7,5,1,1)</f>
        <v>2.6345387419355808E-2</v>
      </c>
    </row>
    <row r="26" spans="1:9" x14ac:dyDescent="0.25">
      <c r="H26" t="s">
        <v>57</v>
      </c>
      <c r="I26" s="6">
        <f>_xlfn.FORECAST.ETS.STAT($B$2:$B$7,$A$2:$A$7,6,1,1)</f>
        <v>1.6506620969135428E-2</v>
      </c>
    </row>
    <row r="27" spans="1:9" x14ac:dyDescent="0.25">
      <c r="H27" t="s">
        <v>58</v>
      </c>
      <c r="I27" s="6">
        <f>_xlfn.FORECAST.ETS.STAT($B$2:$B$7,$A$2:$A$7,7,1,1)</f>
        <v>1.8974379362872957E-2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75E5-C449-414B-B56D-AE0D210D4FC9}">
  <dimension ref="A1:I27"/>
  <sheetViews>
    <sheetView showGridLines="0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4.28515625" customWidth="1"/>
    <col min="3" max="3" width="33" customWidth="1"/>
    <col min="4" max="4" width="13.42578125" customWidth="1"/>
    <col min="5" max="5" width="11.140625" customWidth="1"/>
    <col min="7" max="7" width="10.140625" customWidth="1"/>
    <col min="8" max="8" width="11.85546875" customWidth="1"/>
  </cols>
  <sheetData>
    <row r="1" spans="1:5" x14ac:dyDescent="0.25">
      <c r="A1" t="s">
        <v>0</v>
      </c>
      <c r="B1" t="s">
        <v>205</v>
      </c>
      <c r="C1" t="s">
        <v>111</v>
      </c>
      <c r="D1" t="s">
        <v>112</v>
      </c>
      <c r="E1" t="s">
        <v>113</v>
      </c>
    </row>
    <row r="2" spans="1:5" x14ac:dyDescent="0.25">
      <c r="A2" s="1">
        <v>44135</v>
      </c>
      <c r="B2">
        <v>4.5499999999999999E-2</v>
      </c>
    </row>
    <row r="3" spans="1:5" x14ac:dyDescent="0.25">
      <c r="A3" s="1">
        <v>44142</v>
      </c>
      <c r="B3">
        <v>9.0899999999999995E-2</v>
      </c>
    </row>
    <row r="4" spans="1:5" x14ac:dyDescent="0.25">
      <c r="A4" s="1">
        <v>44149</v>
      </c>
      <c r="B4">
        <v>9.0899999999999995E-2</v>
      </c>
    </row>
    <row r="5" spans="1:5" x14ac:dyDescent="0.25">
      <c r="A5" s="1">
        <v>44156</v>
      </c>
      <c r="B5">
        <v>9.0899999999999995E-2</v>
      </c>
      <c r="C5">
        <v>9.0899999999999995E-2</v>
      </c>
      <c r="D5" s="7">
        <v>9.0899999999999995E-2</v>
      </c>
      <c r="E5" s="7">
        <v>9.0899999999999995E-2</v>
      </c>
    </row>
    <row r="6" spans="1:5" x14ac:dyDescent="0.25">
      <c r="A6" s="1">
        <v>44163</v>
      </c>
      <c r="C6">
        <f t="shared" ref="C6:C23" si="0">_xlfn.FORECAST.ETS(A6,$B$2:$B$5,$A$2:$A$5,1,1)</f>
        <v>0.10730589482528571</v>
      </c>
      <c r="D6" s="7">
        <f t="shared" ref="D6:D23" si="1">C6-_xlfn.FORECAST.ETS.CONFINT(A6,$B$2:$B$5,$A$2:$A$5,0.95,1,1)</f>
        <v>7.3355587841932329E-2</v>
      </c>
      <c r="E6" s="7">
        <f t="shared" ref="E6:E23" si="2">C6+_xlfn.FORECAST.ETS.CONFINT(A6,$B$2:$B$5,$A$2:$A$5,0.95,1,1)</f>
        <v>0.1412562018086391</v>
      </c>
    </row>
    <row r="7" spans="1:5" x14ac:dyDescent="0.25">
      <c r="A7" s="1">
        <v>44170</v>
      </c>
      <c r="C7">
        <f t="shared" si="0"/>
        <v>0.12031654254342858</v>
      </c>
      <c r="D7" s="7">
        <f t="shared" si="1"/>
        <v>8.5313117459932725E-2</v>
      </c>
      <c r="E7" s="7">
        <f t="shared" si="2"/>
        <v>0.15531996762692443</v>
      </c>
    </row>
    <row r="8" spans="1:5" x14ac:dyDescent="0.25">
      <c r="A8" s="1">
        <v>44177</v>
      </c>
      <c r="C8">
        <f t="shared" si="0"/>
        <v>0.13332719026157142</v>
      </c>
      <c r="D8" s="7">
        <f t="shared" si="1"/>
        <v>9.7293373360914842E-2</v>
      </c>
      <c r="E8" s="7">
        <f t="shared" si="2"/>
        <v>0.16936100716222799</v>
      </c>
    </row>
    <row r="9" spans="1:5" x14ac:dyDescent="0.25">
      <c r="A9" s="1">
        <v>44184</v>
      </c>
      <c r="C9">
        <f t="shared" si="0"/>
        <v>0.14633783797971428</v>
      </c>
      <c r="D9" s="7">
        <f t="shared" si="1"/>
        <v>0.10929442793051614</v>
      </c>
      <c r="E9" s="7">
        <f t="shared" si="2"/>
        <v>0.18338124802891242</v>
      </c>
    </row>
    <row r="10" spans="1:5" x14ac:dyDescent="0.25">
      <c r="A10" s="1">
        <v>44191</v>
      </c>
      <c r="C10">
        <f t="shared" si="0"/>
        <v>0.15934848569785715</v>
      </c>
      <c r="D10" s="7">
        <f t="shared" si="1"/>
        <v>0.12131459455125521</v>
      </c>
      <c r="E10" s="7">
        <f t="shared" si="2"/>
        <v>0.19738237684445908</v>
      </c>
    </row>
    <row r="11" spans="1:5" x14ac:dyDescent="0.25">
      <c r="A11" s="1">
        <v>44198</v>
      </c>
      <c r="C11">
        <f t="shared" si="0"/>
        <v>0.17235913341600001</v>
      </c>
      <c r="D11" s="7">
        <f t="shared" si="1"/>
        <v>0.13335238773384489</v>
      </c>
      <c r="E11" s="7">
        <f t="shared" si="2"/>
        <v>0.21136587909815513</v>
      </c>
    </row>
    <row r="12" spans="1:5" x14ac:dyDescent="0.25">
      <c r="A12" s="1">
        <v>44205</v>
      </c>
      <c r="C12">
        <f t="shared" si="0"/>
        <v>0.18536978113414287</v>
      </c>
      <c r="D12" s="7">
        <f t="shared" si="1"/>
        <v>0.1454064913270961</v>
      </c>
      <c r="E12" s="7">
        <f t="shared" si="2"/>
        <v>0.22533307094118965</v>
      </c>
    </row>
    <row r="13" spans="1:5" x14ac:dyDescent="0.25">
      <c r="A13" s="1">
        <v>44212</v>
      </c>
      <c r="C13">
        <f t="shared" si="0"/>
        <v>0.19838042885228574</v>
      </c>
      <c r="D13" s="7">
        <f t="shared" si="1"/>
        <v>0.15747573289366384</v>
      </c>
      <c r="E13" s="7">
        <f t="shared" si="2"/>
        <v>0.23928512481090763</v>
      </c>
    </row>
    <row r="14" spans="1:5" x14ac:dyDescent="0.25">
      <c r="A14" s="1">
        <v>44219</v>
      </c>
      <c r="C14">
        <f t="shared" si="0"/>
        <v>0.2113910765704286</v>
      </c>
      <c r="D14" s="7">
        <f t="shared" si="1"/>
        <v>0.16955906285180777</v>
      </c>
      <c r="E14" s="7">
        <f t="shared" si="2"/>
        <v>0.25322309028904944</v>
      </c>
    </row>
    <row r="15" spans="1:5" x14ac:dyDescent="0.25">
      <c r="A15" s="1">
        <v>44226</v>
      </c>
      <c r="C15">
        <f t="shared" si="0"/>
        <v>0.22440172428857147</v>
      </c>
      <c r="D15" s="7">
        <f t="shared" si="1"/>
        <v>0.18165553734386899</v>
      </c>
      <c r="E15" s="7">
        <f t="shared" si="2"/>
        <v>0.26714791123327392</v>
      </c>
    </row>
    <row r="16" spans="1:5" x14ac:dyDescent="0.25">
      <c r="A16" s="1">
        <v>44233</v>
      </c>
      <c r="C16">
        <f t="shared" si="0"/>
        <v>0.23741237200671433</v>
      </c>
      <c r="D16" s="7">
        <f t="shared" si="1"/>
        <v>0.19376430404965933</v>
      </c>
      <c r="E16" s="7">
        <f t="shared" si="2"/>
        <v>0.28106043996376934</v>
      </c>
    </row>
    <row r="17" spans="1:9" x14ac:dyDescent="0.25">
      <c r="A17" s="1">
        <v>44240</v>
      </c>
      <c r="C17">
        <f t="shared" si="0"/>
        <v>0.25042301972485714</v>
      </c>
      <c r="D17" s="7">
        <f t="shared" si="1"/>
        <v>0.20588459034956039</v>
      </c>
      <c r="E17" s="7">
        <f t="shared" si="2"/>
        <v>0.29496144910015387</v>
      </c>
    </row>
    <row r="18" spans="1:9" x14ac:dyDescent="0.25">
      <c r="A18" s="1">
        <v>44247</v>
      </c>
      <c r="C18">
        <f t="shared" si="0"/>
        <v>0.26343366744300001</v>
      </c>
      <c r="D18" s="7">
        <f t="shared" si="1"/>
        <v>0.21801569337917864</v>
      </c>
      <c r="E18" s="7">
        <f t="shared" si="2"/>
        <v>0.30885164150682137</v>
      </c>
    </row>
    <row r="19" spans="1:9" x14ac:dyDescent="0.25">
      <c r="A19" s="1">
        <v>44254</v>
      </c>
      <c r="C19">
        <f t="shared" si="0"/>
        <v>0.27644431516114287</v>
      </c>
      <c r="D19" s="7">
        <f t="shared" si="1"/>
        <v>0.2301569716192918</v>
      </c>
      <c r="E19" s="7">
        <f t="shared" si="2"/>
        <v>0.32273165870299392</v>
      </c>
    </row>
    <row r="20" spans="1:9" x14ac:dyDescent="0.25">
      <c r="A20" s="1">
        <v>44261</v>
      </c>
      <c r="C20">
        <f t="shared" si="0"/>
        <v>0.28945496287928574</v>
      </c>
      <c r="D20" s="7">
        <f t="shared" si="1"/>
        <v>0.24230783774144554</v>
      </c>
      <c r="E20" s="7">
        <f t="shared" si="2"/>
        <v>0.33660208801712593</v>
      </c>
      <c r="H20" t="s">
        <v>50</v>
      </c>
      <c r="I20" t="s">
        <v>51</v>
      </c>
    </row>
    <row r="21" spans="1:9" x14ac:dyDescent="0.25">
      <c r="A21" s="1">
        <v>44268</v>
      </c>
      <c r="C21">
        <f t="shared" si="0"/>
        <v>0.3024656105974286</v>
      </c>
      <c r="D21" s="7">
        <f t="shared" si="1"/>
        <v>0.25446775248777859</v>
      </c>
      <c r="E21" s="7">
        <f t="shared" si="2"/>
        <v>0.35046346870707862</v>
      </c>
      <c r="H21" t="s">
        <v>52</v>
      </c>
      <c r="I21" s="6">
        <f>_xlfn.FORECAST.ETS.STAT($B$2:$B$5,$A$2:$A$5,1,1,1)</f>
        <v>0.25</v>
      </c>
    </row>
    <row r="22" spans="1:9" x14ac:dyDescent="0.25">
      <c r="A22" s="1">
        <v>44275</v>
      </c>
      <c r="C22">
        <f t="shared" si="0"/>
        <v>0.31547625831557147</v>
      </c>
      <c r="D22" s="7">
        <f t="shared" si="1"/>
        <v>0.26663621940833027</v>
      </c>
      <c r="E22" s="7">
        <f t="shared" si="2"/>
        <v>0.36431629722281267</v>
      </c>
      <c r="H22" t="s">
        <v>53</v>
      </c>
      <c r="I22" s="6">
        <f>_xlfn.FORECAST.ETS.STAT($B$2:$B$5,$A$2:$A$5,2,1,1)</f>
        <v>1E-3</v>
      </c>
    </row>
    <row r="23" spans="1:9" x14ac:dyDescent="0.25">
      <c r="A23" s="1">
        <v>44282</v>
      </c>
      <c r="C23">
        <f t="shared" si="0"/>
        <v>0.32848690603371433</v>
      </c>
      <c r="D23" s="7">
        <f t="shared" si="1"/>
        <v>0.27881278031367707</v>
      </c>
      <c r="E23" s="7">
        <f t="shared" si="2"/>
        <v>0.3781610317537516</v>
      </c>
      <c r="H23" t="s">
        <v>54</v>
      </c>
      <c r="I23" s="6">
        <f>_xlfn.FORECAST.ETS.STAT($B$2:$B$5,$A$2:$A$5,3,1,1)</f>
        <v>2.2204460492503131E-16</v>
      </c>
    </row>
    <row r="24" spans="1:9" x14ac:dyDescent="0.25">
      <c r="H24" t="s">
        <v>55</v>
      </c>
      <c r="I24" s="6">
        <f>_xlfn.FORECAST.ETS.STAT($B$2:$B$5,$A$2:$A$5,4,1,1)</f>
        <v>0.79746374999999992</v>
      </c>
    </row>
    <row r="25" spans="1:9" x14ac:dyDescent="0.25">
      <c r="H25" t="s">
        <v>56</v>
      </c>
      <c r="I25" s="6">
        <f>_xlfn.FORECAST.ETS.STAT($B$2:$B$5,$A$2:$A$5,5,1,1)</f>
        <v>0.153890882359628</v>
      </c>
    </row>
    <row r="26" spans="1:9" x14ac:dyDescent="0.25">
      <c r="H26" t="s">
        <v>57</v>
      </c>
      <c r="I26" s="6">
        <f>_xlfn.FORECAST.ETS.STAT($B$2:$B$5,$A$2:$A$5,6,1,1)</f>
        <v>1.2068284749999998E-2</v>
      </c>
    </row>
    <row r="27" spans="1:9" x14ac:dyDescent="0.25">
      <c r="H27" t="s">
        <v>58</v>
      </c>
      <c r="I27" s="6">
        <f>_xlfn.FORECAST.ETS.STAT($B$2:$B$5,$A$2:$A$5,7,1,1)</f>
        <v>1.7321903489629958E-2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009B-FED8-46B7-B233-D0952B6FC007}">
  <dimension ref="A1:K28"/>
  <sheetViews>
    <sheetView showGridLines="0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13.5703125" customWidth="1"/>
    <col min="3" max="3" width="23" customWidth="1"/>
    <col min="4" max="4" width="8.7109375" customWidth="1"/>
    <col min="5" max="5" width="8.5703125" customWidth="1"/>
    <col min="7" max="7" width="10.140625" customWidth="1"/>
    <col min="8" max="8" width="8.28515625" customWidth="1"/>
  </cols>
  <sheetData>
    <row r="1" spans="1:5" x14ac:dyDescent="0.25">
      <c r="A1" t="s">
        <v>0</v>
      </c>
      <c r="B1" t="s">
        <v>204</v>
      </c>
      <c r="C1" t="s">
        <v>114</v>
      </c>
      <c r="D1" t="s">
        <v>115</v>
      </c>
      <c r="E1" t="s">
        <v>116</v>
      </c>
    </row>
    <row r="2" spans="1:5" x14ac:dyDescent="0.25">
      <c r="A2" s="1">
        <v>44121</v>
      </c>
      <c r="B2" s="5">
        <v>0.32469999999999999</v>
      </c>
    </row>
    <row r="3" spans="1:5" x14ac:dyDescent="0.25">
      <c r="A3" s="1">
        <v>44128</v>
      </c>
      <c r="B3" s="5">
        <v>0.32300000000000001</v>
      </c>
    </row>
    <row r="4" spans="1:5" x14ac:dyDescent="0.25">
      <c r="A4" s="1">
        <v>44135</v>
      </c>
      <c r="B4" s="5">
        <v>0.33539999999999998</v>
      </c>
    </row>
    <row r="5" spans="1:5" x14ac:dyDescent="0.25">
      <c r="A5" s="1">
        <v>44142</v>
      </c>
      <c r="B5" s="5">
        <v>0.41089999999999999</v>
      </c>
    </row>
    <row r="6" spans="1:5" x14ac:dyDescent="0.25">
      <c r="A6" s="1">
        <v>44149</v>
      </c>
      <c r="B6" s="5">
        <v>0.41539999999999999</v>
      </c>
    </row>
    <row r="7" spans="1:5" x14ac:dyDescent="0.25">
      <c r="A7" s="1">
        <v>44156</v>
      </c>
      <c r="B7" s="5">
        <v>0.41539999999999999</v>
      </c>
      <c r="C7" s="5">
        <v>0.41539999999999999</v>
      </c>
      <c r="D7" s="5">
        <v>0.41539999999999999</v>
      </c>
      <c r="E7" s="5">
        <v>0.41539999999999999</v>
      </c>
    </row>
    <row r="8" spans="1:5" x14ac:dyDescent="0.25">
      <c r="A8" s="1">
        <v>44163</v>
      </c>
      <c r="C8" s="5">
        <f t="shared" ref="C8:C25" si="0">_xlfn.FORECAST.ETS(A8,$B$2:$B$7,$A$2:$A$7,1,1)</f>
        <v>0.46174218187732524</v>
      </c>
      <c r="D8" s="5">
        <f t="shared" ref="D8:D25" si="1">C8-_xlfn.FORECAST.ETS.CONFINT(A8,$B$2:$B$7,$A$2:$A$7,0.95,1,1)</f>
        <v>0.4182387969577927</v>
      </c>
      <c r="E8" s="5">
        <f t="shared" ref="E8:E25" si="2">C8+_xlfn.FORECAST.ETS.CONFINT(A8,$B$2:$B$7,$A$2:$A$7,0.95,1,1)</f>
        <v>0.50524556679685784</v>
      </c>
    </row>
    <row r="9" spans="1:5" x14ac:dyDescent="0.25">
      <c r="A9" s="1">
        <v>44170</v>
      </c>
      <c r="C9" s="5">
        <f t="shared" si="0"/>
        <v>0.48594109001901725</v>
      </c>
      <c r="D9" s="5">
        <f t="shared" si="1"/>
        <v>0.44208827540366158</v>
      </c>
      <c r="E9" s="5">
        <f t="shared" si="2"/>
        <v>0.52979390463437293</v>
      </c>
    </row>
    <row r="10" spans="1:5" x14ac:dyDescent="0.25">
      <c r="A10" s="1">
        <v>44177</v>
      </c>
      <c r="C10" s="5">
        <f t="shared" si="0"/>
        <v>0.51013999816070921</v>
      </c>
      <c r="D10" s="5">
        <f t="shared" si="1"/>
        <v>0.46593505727433476</v>
      </c>
      <c r="E10" s="5">
        <f t="shared" si="2"/>
        <v>0.5543449390470836</v>
      </c>
    </row>
    <row r="11" spans="1:5" x14ac:dyDescent="0.25">
      <c r="A11" s="1">
        <v>44184</v>
      </c>
      <c r="C11" s="5">
        <f t="shared" si="0"/>
        <v>0.53433890630240122</v>
      </c>
      <c r="D11" s="5">
        <f t="shared" si="1"/>
        <v>0.48977916402550603</v>
      </c>
      <c r="E11" s="5">
        <f t="shared" si="2"/>
        <v>0.5788986485792964</v>
      </c>
    </row>
    <row r="12" spans="1:5" x14ac:dyDescent="0.25">
      <c r="A12" s="1">
        <v>44191</v>
      </c>
      <c r="C12" s="5">
        <f t="shared" si="0"/>
        <v>0.55853781444409323</v>
      </c>
      <c r="D12" s="5">
        <f t="shared" si="1"/>
        <v>0.51362061691548344</v>
      </c>
      <c r="E12" s="5">
        <f t="shared" si="2"/>
        <v>0.60345501197270301</v>
      </c>
    </row>
    <row r="13" spans="1:5" x14ac:dyDescent="0.25">
      <c r="A13" s="1">
        <v>44198</v>
      </c>
      <c r="C13" s="5">
        <f t="shared" si="0"/>
        <v>0.58273672258578513</v>
      </c>
      <c r="D13" s="5">
        <f t="shared" si="1"/>
        <v>0.53745943700041321</v>
      </c>
      <c r="E13" s="5">
        <f t="shared" si="2"/>
        <v>0.62801400817115705</v>
      </c>
    </row>
    <row r="14" spans="1:5" x14ac:dyDescent="0.25">
      <c r="A14" s="1">
        <v>44205</v>
      </c>
      <c r="C14" s="5">
        <f t="shared" si="0"/>
        <v>0.60693563072747714</v>
      </c>
      <c r="D14" s="5">
        <f t="shared" si="1"/>
        <v>0.56129564513000063</v>
      </c>
      <c r="E14" s="5">
        <f t="shared" si="2"/>
        <v>0.65257561632495364</v>
      </c>
    </row>
    <row r="15" spans="1:5" x14ac:dyDescent="0.25">
      <c r="A15" s="1">
        <v>44212</v>
      </c>
      <c r="C15" s="5">
        <f t="shared" si="0"/>
        <v>0.63113453886916915</v>
      </c>
      <c r="D15" s="5">
        <f t="shared" si="1"/>
        <v>0.58512926194370374</v>
      </c>
      <c r="E15" s="5">
        <f t="shared" si="2"/>
        <v>0.67713981579463456</v>
      </c>
    </row>
    <row r="16" spans="1:5" x14ac:dyDescent="0.25">
      <c r="A16" s="1">
        <v>44219</v>
      </c>
      <c r="C16" s="5">
        <f t="shared" si="0"/>
        <v>0.65533344701086116</v>
      </c>
      <c r="D16" s="5">
        <f t="shared" si="1"/>
        <v>0.6089603078673762</v>
      </c>
      <c r="E16" s="5">
        <f t="shared" si="2"/>
        <v>0.70170658615434611</v>
      </c>
    </row>
    <row r="17" spans="1:11" x14ac:dyDescent="0.25">
      <c r="A17" s="1">
        <v>44226</v>
      </c>
      <c r="C17" s="5">
        <f t="shared" si="0"/>
        <v>0.67953235515255306</v>
      </c>
      <c r="D17" s="5">
        <f t="shared" si="1"/>
        <v>0.63278880311033425</v>
      </c>
      <c r="E17" s="5">
        <f t="shared" si="2"/>
        <v>0.72627590719477186</v>
      </c>
    </row>
    <row r="18" spans="1:11" x14ac:dyDescent="0.25">
      <c r="A18" s="1">
        <v>44233</v>
      </c>
      <c r="C18" s="5">
        <f t="shared" si="0"/>
        <v>0.70373126329424507</v>
      </c>
      <c r="D18" s="5">
        <f t="shared" si="1"/>
        <v>0.65661476766282556</v>
      </c>
      <c r="E18" s="5">
        <f t="shared" si="2"/>
        <v>0.75084775892566458</v>
      </c>
    </row>
    <row r="19" spans="1:11" x14ac:dyDescent="0.25">
      <c r="A19" s="1">
        <v>44240</v>
      </c>
      <c r="C19" s="5">
        <f t="shared" si="0"/>
        <v>0.72793017143593697</v>
      </c>
      <c r="D19" s="5">
        <f t="shared" si="1"/>
        <v>0.68043822129387732</v>
      </c>
      <c r="E19" s="5">
        <f t="shared" si="2"/>
        <v>0.77542212157799661</v>
      </c>
    </row>
    <row r="20" spans="1:11" x14ac:dyDescent="0.25">
      <c r="A20" s="1">
        <v>44247</v>
      </c>
      <c r="C20" s="5">
        <f t="shared" si="0"/>
        <v>0.75212907957762898</v>
      </c>
      <c r="D20" s="5">
        <f t="shared" si="1"/>
        <v>0.70425918354950356</v>
      </c>
      <c r="E20" s="5">
        <f t="shared" si="2"/>
        <v>0.79999897560575439</v>
      </c>
    </row>
    <row r="21" spans="1:11" x14ac:dyDescent="0.25">
      <c r="A21" s="1">
        <v>44254</v>
      </c>
      <c r="C21" s="5">
        <f t="shared" si="0"/>
        <v>0.77632798771932099</v>
      </c>
      <c r="D21" s="5">
        <f t="shared" si="1"/>
        <v>0.72807767375124877</v>
      </c>
      <c r="E21" s="5">
        <f t="shared" si="2"/>
        <v>0.82457830168739321</v>
      </c>
      <c r="J21" t="s">
        <v>50</v>
      </c>
      <c r="K21" t="s">
        <v>51</v>
      </c>
    </row>
    <row r="22" spans="1:11" x14ac:dyDescent="0.25">
      <c r="A22" s="1">
        <v>44261</v>
      </c>
      <c r="C22" s="5">
        <f t="shared" si="0"/>
        <v>0.800526895861013</v>
      </c>
      <c r="D22" s="5">
        <f t="shared" si="1"/>
        <v>0.75189371099505031</v>
      </c>
      <c r="E22" s="5">
        <f t="shared" si="2"/>
        <v>0.84916008072697569</v>
      </c>
      <c r="J22" t="s">
        <v>52</v>
      </c>
      <c r="K22" s="6">
        <f>_xlfn.FORECAST.ETS.STAT($B$2:$B$7,$A$2:$A$7,1,1,1)</f>
        <v>0.126</v>
      </c>
    </row>
    <row r="23" spans="1:11" x14ac:dyDescent="0.25">
      <c r="A23" s="1">
        <v>44268</v>
      </c>
      <c r="C23" s="5">
        <f t="shared" si="0"/>
        <v>0.82472580400270501</v>
      </c>
      <c r="D23" s="5">
        <f t="shared" si="1"/>
        <v>0.77570731415039917</v>
      </c>
      <c r="E23" s="5">
        <f t="shared" si="2"/>
        <v>0.87374429385501085</v>
      </c>
      <c r="J23" t="s">
        <v>53</v>
      </c>
      <c r="K23" s="6">
        <f>_xlfn.FORECAST.ETS.STAT($B$2:$B$7,$A$2:$A$7,2,1,1)</f>
        <v>1E-3</v>
      </c>
    </row>
    <row r="24" spans="1:11" x14ac:dyDescent="0.25">
      <c r="A24" s="1">
        <v>44275</v>
      </c>
      <c r="C24" s="5">
        <f t="shared" si="0"/>
        <v>0.84892471214439691</v>
      </c>
      <c r="D24" s="5">
        <f t="shared" si="1"/>
        <v>0.79951850185978124</v>
      </c>
      <c r="E24" s="5">
        <f t="shared" si="2"/>
        <v>0.89833092242901258</v>
      </c>
      <c r="J24" t="s">
        <v>54</v>
      </c>
      <c r="K24" s="6">
        <f>_xlfn.FORECAST.ETS.STAT($B$2:$B$7,$A$2:$A$7,3,1,1)</f>
        <v>2.2204460492503131E-16</v>
      </c>
    </row>
    <row r="25" spans="1:11" x14ac:dyDescent="0.25">
      <c r="A25" s="1">
        <v>44282</v>
      </c>
      <c r="C25" s="5">
        <f t="shared" si="0"/>
        <v>0.87312362028608892</v>
      </c>
      <c r="D25" s="5">
        <f t="shared" si="1"/>
        <v>0.82332729253838188</v>
      </c>
      <c r="E25" s="5">
        <f t="shared" si="2"/>
        <v>0.92291994803379596</v>
      </c>
      <c r="J25" t="s">
        <v>55</v>
      </c>
      <c r="K25" s="6">
        <f>_xlfn.FORECAST.ETS.STAT($B$2:$B$7,$A$2:$A$7,4,1,1)</f>
        <v>0.95836553399674407</v>
      </c>
    </row>
    <row r="26" spans="1:11" x14ac:dyDescent="0.25">
      <c r="J26" t="s">
        <v>56</v>
      </c>
      <c r="K26" s="6">
        <f>_xlfn.FORECAST.ETS.STAT($B$2:$B$7,$A$2:$A$7,5,1,1)</f>
        <v>4.8363527152441473E-2</v>
      </c>
    </row>
    <row r="27" spans="1:11" x14ac:dyDescent="0.25">
      <c r="J27" t="s">
        <v>57</v>
      </c>
      <c r="K27" s="6">
        <f>_xlfn.FORECAST.ETS.STAT($B$2:$B$7,$A$2:$A$7,6,1,1)</f>
        <v>1.8036439349818717E-2</v>
      </c>
    </row>
    <row r="28" spans="1:11" x14ac:dyDescent="0.25">
      <c r="J28" t="s">
        <v>58</v>
      </c>
      <c r="K28" s="6">
        <f>_xlfn.FORECAST.ETS.STAT($B$2:$B$7,$A$2:$A$7,7,1,1)</f>
        <v>2.2196012407718565E-2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ED48-519D-4AB3-985C-2BA7FB6A38F5}">
  <dimension ref="A1:J28"/>
  <sheetViews>
    <sheetView showGridLines="0" workbookViewId="0">
      <selection activeCell="N1" sqref="N1"/>
    </sheetView>
  </sheetViews>
  <sheetFormatPr defaultRowHeight="15" x14ac:dyDescent="0.25"/>
  <cols>
    <col min="1" max="1" width="10.7109375" bestFit="1" customWidth="1"/>
    <col min="2" max="2" width="9.85546875" customWidth="1"/>
    <col min="3" max="3" width="11" customWidth="1"/>
    <col min="4" max="4" width="8.7109375" customWidth="1"/>
    <col min="5" max="5" width="8.5703125" customWidth="1"/>
    <col min="7" max="7" width="10.140625" customWidth="1"/>
    <col min="8" max="8" width="8.28515625" customWidth="1"/>
  </cols>
  <sheetData>
    <row r="1" spans="1:5" x14ac:dyDescent="0.25">
      <c r="A1" t="s">
        <v>0</v>
      </c>
      <c r="B1" t="s">
        <v>203</v>
      </c>
      <c r="C1" t="s">
        <v>117</v>
      </c>
      <c r="D1" t="s">
        <v>118</v>
      </c>
      <c r="E1" t="s">
        <v>119</v>
      </c>
    </row>
    <row r="2" spans="1:5" x14ac:dyDescent="0.25">
      <c r="A2" s="1">
        <v>44121</v>
      </c>
      <c r="B2" s="5">
        <v>0.39169999999999999</v>
      </c>
    </row>
    <row r="3" spans="1:5" x14ac:dyDescent="0.25">
      <c r="A3" s="1">
        <v>44128</v>
      </c>
      <c r="B3" s="5">
        <v>0.39169999999999999</v>
      </c>
    </row>
    <row r="4" spans="1:5" x14ac:dyDescent="0.25">
      <c r="A4" s="1">
        <v>44135</v>
      </c>
      <c r="B4" s="5">
        <v>0.39169999999999999</v>
      </c>
    </row>
    <row r="5" spans="1:5" x14ac:dyDescent="0.25">
      <c r="A5" s="1">
        <v>44142</v>
      </c>
      <c r="B5" s="5">
        <v>0.39169999999999999</v>
      </c>
    </row>
    <row r="6" spans="1:5" x14ac:dyDescent="0.25">
      <c r="A6" s="1">
        <v>44149</v>
      </c>
      <c r="B6" s="5">
        <v>0.39169999999999999</v>
      </c>
    </row>
    <row r="7" spans="1:5" x14ac:dyDescent="0.25">
      <c r="A7" s="1">
        <v>44156</v>
      </c>
      <c r="B7" s="5">
        <v>0.41670000000000001</v>
      </c>
      <c r="C7" s="5">
        <v>0.41670000000000001</v>
      </c>
      <c r="D7" s="5">
        <v>0.41670000000000001</v>
      </c>
      <c r="E7" s="5">
        <v>0.41670000000000001</v>
      </c>
    </row>
    <row r="8" spans="1:5" x14ac:dyDescent="0.25">
      <c r="A8" s="1">
        <v>44163</v>
      </c>
      <c r="C8" s="5">
        <f t="shared" ref="C8:C25" si="0">_xlfn.FORECAST.ETS(A8,$B$2:$B$7,$A$2:$A$7,1,1)</f>
        <v>0.41131011927503563</v>
      </c>
      <c r="D8" s="5">
        <f t="shared" ref="D8:D25" si="1">C8-_xlfn.FORECAST.ETS.CONFINT(A8,$B$2:$B$7,$A$2:$A$7,0.95,1,1)</f>
        <v>0.39454232005364304</v>
      </c>
      <c r="E8" s="5">
        <f t="shared" ref="E8:E25" si="2">C8+_xlfn.FORECAST.ETS.CONFINT(A8,$B$2:$B$7,$A$2:$A$7,0.95,1,1)</f>
        <v>0.42807791849642823</v>
      </c>
    </row>
    <row r="9" spans="1:5" x14ac:dyDescent="0.25">
      <c r="A9" s="1">
        <v>44170</v>
      </c>
      <c r="C9" s="5">
        <f t="shared" si="0"/>
        <v>0.41537258079088463</v>
      </c>
      <c r="D9" s="5">
        <f t="shared" si="1"/>
        <v>0.39808465452415304</v>
      </c>
      <c r="E9" s="5">
        <f t="shared" si="2"/>
        <v>0.43266050705761622</v>
      </c>
    </row>
    <row r="10" spans="1:5" x14ac:dyDescent="0.25">
      <c r="A10" s="1">
        <v>44177</v>
      </c>
      <c r="C10" s="5">
        <f t="shared" si="0"/>
        <v>0.41943504230673356</v>
      </c>
      <c r="D10" s="5">
        <f t="shared" si="1"/>
        <v>0.40163821333352606</v>
      </c>
      <c r="E10" s="5">
        <f t="shared" si="2"/>
        <v>0.43723187127994106</v>
      </c>
    </row>
    <row r="11" spans="1:5" x14ac:dyDescent="0.25">
      <c r="A11" s="1">
        <v>44184</v>
      </c>
      <c r="C11" s="5">
        <f t="shared" si="0"/>
        <v>0.42349750382258255</v>
      </c>
      <c r="D11" s="5">
        <f t="shared" si="1"/>
        <v>0.40520204444764291</v>
      </c>
      <c r="E11" s="5">
        <f t="shared" si="2"/>
        <v>0.4417929631975222</v>
      </c>
    </row>
    <row r="12" spans="1:5" x14ac:dyDescent="0.25">
      <c r="A12" s="1">
        <v>44191</v>
      </c>
      <c r="C12" s="5">
        <f t="shared" si="0"/>
        <v>0.42755996533843149</v>
      </c>
      <c r="D12" s="5">
        <f t="shared" si="1"/>
        <v>0.40877531485891672</v>
      </c>
      <c r="E12" s="5">
        <f t="shared" si="2"/>
        <v>0.44634461581794627</v>
      </c>
    </row>
    <row r="13" spans="1:5" x14ac:dyDescent="0.25">
      <c r="A13" s="1">
        <v>44198</v>
      </c>
      <c r="C13" s="5">
        <f t="shared" si="0"/>
        <v>0.43162242685428048</v>
      </c>
      <c r="D13" s="5">
        <f t="shared" si="1"/>
        <v>0.41235729089545103</v>
      </c>
      <c r="E13" s="5">
        <f t="shared" si="2"/>
        <v>0.45088756281310993</v>
      </c>
    </row>
    <row r="14" spans="1:5" x14ac:dyDescent="0.25">
      <c r="A14" s="1">
        <v>44205</v>
      </c>
      <c r="C14" s="5">
        <f t="shared" si="0"/>
        <v>0.43568488837012942</v>
      </c>
      <c r="D14" s="5">
        <f t="shared" si="1"/>
        <v>0.41594732252015199</v>
      </c>
      <c r="E14" s="5">
        <f t="shared" si="2"/>
        <v>0.45542245422010685</v>
      </c>
    </row>
    <row r="15" spans="1:5" x14ac:dyDescent="0.25">
      <c r="A15" s="1">
        <v>44212</v>
      </c>
      <c r="C15" s="5">
        <f t="shared" si="0"/>
        <v>0.43974734988597841</v>
      </c>
      <c r="D15" s="5">
        <f t="shared" si="1"/>
        <v>0.41954483067510401</v>
      </c>
      <c r="E15" s="5">
        <f t="shared" si="2"/>
        <v>0.45994986909685281</v>
      </c>
    </row>
    <row r="16" spans="1:5" x14ac:dyDescent="0.25">
      <c r="A16" s="1">
        <v>44219</v>
      </c>
      <c r="C16" s="5">
        <f t="shared" si="0"/>
        <v>0.44380981140182735</v>
      </c>
      <c r="D16" s="5">
        <f t="shared" si="1"/>
        <v>0.42314929697984283</v>
      </c>
      <c r="E16" s="5">
        <f t="shared" si="2"/>
        <v>0.46447032582381187</v>
      </c>
    </row>
    <row r="17" spans="1:10" x14ac:dyDescent="0.25">
      <c r="A17" s="1">
        <v>44226</v>
      </c>
      <c r="C17" s="5">
        <f t="shared" si="0"/>
        <v>0.44787227291767628</v>
      </c>
      <c r="D17" s="5">
        <f t="shared" si="1"/>
        <v>0.42676025527022682</v>
      </c>
      <c r="E17" s="5">
        <f t="shared" si="2"/>
        <v>0.46898429056512575</v>
      </c>
    </row>
    <row r="18" spans="1:10" x14ac:dyDescent="0.25">
      <c r="A18" s="1">
        <v>44233</v>
      </c>
      <c r="C18" s="5">
        <f t="shared" si="0"/>
        <v>0.45193473443352528</v>
      </c>
      <c r="D18" s="5">
        <f t="shared" si="1"/>
        <v>0.43037728459177693</v>
      </c>
      <c r="E18" s="5">
        <f t="shared" si="2"/>
        <v>0.47349218427527362</v>
      </c>
    </row>
    <row r="19" spans="1:10" x14ac:dyDescent="0.25">
      <c r="A19" s="1">
        <v>44240</v>
      </c>
      <c r="C19" s="5">
        <f t="shared" si="0"/>
        <v>0.45599719594937427</v>
      </c>
      <c r="D19" s="5">
        <f t="shared" si="1"/>
        <v>0.43400000335352151</v>
      </c>
      <c r="E19" s="5">
        <f t="shared" si="2"/>
        <v>0.47799438854522702</v>
      </c>
    </row>
    <row r="20" spans="1:10" x14ac:dyDescent="0.25">
      <c r="A20" s="1">
        <v>44247</v>
      </c>
      <c r="C20" s="5">
        <f t="shared" si="0"/>
        <v>0.4600596574652232</v>
      </c>
      <c r="D20" s="5">
        <f t="shared" si="1"/>
        <v>0.43762806441606511</v>
      </c>
      <c r="E20" s="5">
        <f t="shared" si="2"/>
        <v>0.4824912505143813</v>
      </c>
    </row>
    <row r="21" spans="1:10" x14ac:dyDescent="0.25">
      <c r="A21" s="1">
        <v>44254</v>
      </c>
      <c r="C21" s="5">
        <f t="shared" si="0"/>
        <v>0.46412211898107214</v>
      </c>
      <c r="D21" s="5">
        <f t="shared" si="1"/>
        <v>0.44126115093792778</v>
      </c>
      <c r="E21" s="5">
        <f t="shared" si="2"/>
        <v>0.4869830870242165</v>
      </c>
      <c r="I21" t="s">
        <v>50</v>
      </c>
      <c r="J21" t="s">
        <v>51</v>
      </c>
    </row>
    <row r="22" spans="1:10" x14ac:dyDescent="0.25">
      <c r="A22" s="1">
        <v>44261</v>
      </c>
      <c r="C22" s="5">
        <f t="shared" si="0"/>
        <v>0.46818458049692113</v>
      </c>
      <c r="D22" s="5">
        <f t="shared" si="1"/>
        <v>0.44489897284203889</v>
      </c>
      <c r="E22" s="5">
        <f t="shared" si="2"/>
        <v>0.49147018815180338</v>
      </c>
      <c r="I22" t="s">
        <v>52</v>
      </c>
      <c r="J22" s="6">
        <f>_xlfn.FORECAST.ETS.STAT($B$2:$B$7,$A$2:$A$7,1,1,1)</f>
        <v>0.25</v>
      </c>
    </row>
    <row r="23" spans="1:10" x14ac:dyDescent="0.25">
      <c r="A23" s="1">
        <v>44268</v>
      </c>
      <c r="C23" s="5">
        <f t="shared" si="0"/>
        <v>0.47224704201277007</v>
      </c>
      <c r="D23" s="5">
        <f t="shared" si="1"/>
        <v>0.448541263793029</v>
      </c>
      <c r="E23" s="5">
        <f t="shared" si="2"/>
        <v>0.49595282023251114</v>
      </c>
      <c r="I23" t="s">
        <v>53</v>
      </c>
      <c r="J23" s="6">
        <f>_xlfn.FORECAST.ETS.STAT($B$2:$B$7,$A$2:$A$7,2,1,1)</f>
        <v>1E-3</v>
      </c>
    </row>
    <row r="24" spans="1:10" x14ac:dyDescent="0.25">
      <c r="A24" s="1">
        <v>44275</v>
      </c>
      <c r="C24" s="5">
        <f t="shared" si="0"/>
        <v>0.47630950352861906</v>
      </c>
      <c r="D24" s="5">
        <f t="shared" si="1"/>
        <v>0.45218777859802656</v>
      </c>
      <c r="E24" s="5">
        <f t="shared" si="2"/>
        <v>0.50043122845921151</v>
      </c>
      <c r="I24" t="s">
        <v>54</v>
      </c>
      <c r="J24" s="6">
        <f>_xlfn.FORECAST.ETS.STAT($B$2:$B$7,$A$2:$A$7,3,1,1)</f>
        <v>2.2204460492503131E-16</v>
      </c>
    </row>
    <row r="25" spans="1:10" x14ac:dyDescent="0.25">
      <c r="A25" s="1">
        <v>44282</v>
      </c>
      <c r="C25" s="5">
        <f t="shared" si="0"/>
        <v>0.480371965044468</v>
      </c>
      <c r="D25" s="5">
        <f t="shared" si="1"/>
        <v>0.45583829096074907</v>
      </c>
      <c r="E25" s="5">
        <f t="shared" si="2"/>
        <v>0.50490563912818698</v>
      </c>
      <c r="I25" t="s">
        <v>55</v>
      </c>
      <c r="J25" s="6">
        <f>_xlfn.FORECAST.ETS.STAT($B$2:$B$7,$A$2:$A$7,4,1,1)</f>
        <v>1.4792461062583646</v>
      </c>
    </row>
    <row r="26" spans="1:10" x14ac:dyDescent="0.25">
      <c r="I26" t="s">
        <v>56</v>
      </c>
      <c r="J26" s="6">
        <f>_xlfn.FORECAST.ETS.STAT($B$2:$B$7,$A$2:$A$7,5,1,1)</f>
        <v>1.8487625555481699E-2</v>
      </c>
    </row>
    <row r="27" spans="1:10" x14ac:dyDescent="0.25">
      <c r="I27" t="s">
        <v>57</v>
      </c>
      <c r="J27" s="6">
        <f>_xlfn.FORECAST.ETS.STAT($B$2:$B$7,$A$2:$A$7,6,1,1)</f>
        <v>7.3962305312918293E-3</v>
      </c>
    </row>
    <row r="28" spans="1:10" x14ac:dyDescent="0.25">
      <c r="I28" t="s">
        <v>58</v>
      </c>
      <c r="J28" s="6">
        <f>_xlfn.FORECAST.ETS.STAT($B$2:$B$7,$A$2:$A$7,7,1,1)</f>
        <v>8.5551568057652405E-3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C9A4-B148-4A37-9F59-0AA5E3F55C1C}">
  <dimension ref="A1:J29"/>
  <sheetViews>
    <sheetView showGridLines="0" workbookViewId="0">
      <selection activeCell="I22" sqref="I22"/>
    </sheetView>
  </sheetViews>
  <sheetFormatPr defaultRowHeight="15" x14ac:dyDescent="0.25"/>
  <cols>
    <col min="1" max="1" width="10.7109375" bestFit="1" customWidth="1"/>
    <col min="2" max="2" width="24.5703125" customWidth="1"/>
    <col min="3" max="3" width="11" customWidth="1"/>
    <col min="4" max="4" width="8.42578125" customWidth="1"/>
    <col min="5" max="5" width="8.7109375" customWidth="1"/>
    <col min="7" max="7" width="10.140625" customWidth="1"/>
    <col min="8" max="8" width="8.28515625" customWidth="1"/>
    <col min="9" max="9" width="11.42578125" customWidth="1"/>
  </cols>
  <sheetData>
    <row r="1" spans="1:5" x14ac:dyDescent="0.25">
      <c r="A1" t="s">
        <v>0</v>
      </c>
      <c r="B1" t="s">
        <v>22</v>
      </c>
      <c r="C1" t="s">
        <v>120</v>
      </c>
      <c r="D1" t="s">
        <v>121</v>
      </c>
      <c r="E1" t="s">
        <v>122</v>
      </c>
    </row>
    <row r="2" spans="1:5" x14ac:dyDescent="0.25">
      <c r="A2" s="1">
        <v>44121</v>
      </c>
      <c r="B2" s="5">
        <v>0.5</v>
      </c>
    </row>
    <row r="3" spans="1:5" x14ac:dyDescent="0.25">
      <c r="A3" s="1">
        <v>44128</v>
      </c>
      <c r="B3" s="5">
        <v>0.5</v>
      </c>
    </row>
    <row r="4" spans="1:5" x14ac:dyDescent="0.25">
      <c r="A4" s="1">
        <v>44135</v>
      </c>
      <c r="B4" s="5">
        <v>0.6</v>
      </c>
    </row>
    <row r="5" spans="1:5" x14ac:dyDescent="0.25">
      <c r="A5" s="1">
        <v>44142</v>
      </c>
      <c r="B5" s="5">
        <v>0.7</v>
      </c>
    </row>
    <row r="6" spans="1:5" x14ac:dyDescent="0.25">
      <c r="A6" s="1">
        <v>44149</v>
      </c>
      <c r="B6" s="5">
        <v>0.7</v>
      </c>
    </row>
    <row r="7" spans="1:5" x14ac:dyDescent="0.25">
      <c r="A7" s="1">
        <v>44156</v>
      </c>
      <c r="B7" s="5">
        <v>0.7</v>
      </c>
      <c r="C7" s="5">
        <v>0.7</v>
      </c>
      <c r="D7" s="5">
        <v>0.7</v>
      </c>
      <c r="E7" s="5">
        <v>0.7</v>
      </c>
    </row>
    <row r="8" spans="1:5" x14ac:dyDescent="0.25">
      <c r="A8" s="1">
        <v>44163</v>
      </c>
      <c r="C8" s="5">
        <f t="shared" ref="C8:C25" si="0">_xlfn.FORECAST.ETS(A8,$B$2:$B$7,$A$2:$A$7,1,1)</f>
        <v>0.79430182427655205</v>
      </c>
      <c r="D8" s="5">
        <f t="shared" ref="D8:D25" si="1">C8-_xlfn.FORECAST.ETS.CONFINT(A8,$B$2:$B$7,$A$2:$A$7,0.95,1,1)</f>
        <v>0.7259997666869149</v>
      </c>
      <c r="E8" s="5">
        <f t="shared" ref="E8:E25" si="2">C8+_xlfn.FORECAST.ETS.CONFINT(A8,$B$2:$B$7,$A$2:$A$7,0.95,1,1)</f>
        <v>0.86260388186618919</v>
      </c>
    </row>
    <row r="9" spans="1:5" x14ac:dyDescent="0.25">
      <c r="A9" s="1">
        <v>44170</v>
      </c>
      <c r="C9" s="5">
        <f t="shared" si="0"/>
        <v>0.84334771022679789</v>
      </c>
      <c r="D9" s="5">
        <f t="shared" si="1"/>
        <v>0.77504534527859326</v>
      </c>
      <c r="E9" s="5">
        <f t="shared" si="2"/>
        <v>0.91165007517500252</v>
      </c>
    </row>
    <row r="10" spans="1:5" x14ac:dyDescent="0.25">
      <c r="A10" s="1">
        <v>44177</v>
      </c>
      <c r="C10" s="5">
        <f t="shared" si="0"/>
        <v>0.89239359617704361</v>
      </c>
      <c r="D10" s="5">
        <f t="shared" si="1"/>
        <v>0.82409068481702263</v>
      </c>
      <c r="E10" s="5">
        <f t="shared" si="2"/>
        <v>0.96069650753706459</v>
      </c>
    </row>
    <row r="11" spans="1:5" x14ac:dyDescent="0.25">
      <c r="A11" s="1">
        <v>44184</v>
      </c>
      <c r="C11" s="5">
        <f t="shared" si="0"/>
        <v>0.94143948212728945</v>
      </c>
      <c r="D11" s="5">
        <f t="shared" si="1"/>
        <v>0.87313571700755643</v>
      </c>
      <c r="E11" s="5">
        <f t="shared" si="2"/>
        <v>1.0097432472470225</v>
      </c>
    </row>
    <row r="12" spans="1:5" x14ac:dyDescent="0.25">
      <c r="A12" s="1">
        <v>44191</v>
      </c>
      <c r="C12" s="5">
        <f t="shared" si="0"/>
        <v>0.99048536807753529</v>
      </c>
      <c r="D12" s="5">
        <f t="shared" si="1"/>
        <v>0.92218037356256444</v>
      </c>
      <c r="E12" s="5">
        <f t="shared" si="2"/>
        <v>1.0587903625925061</v>
      </c>
    </row>
    <row r="13" spans="1:5" x14ac:dyDescent="0.25">
      <c r="A13" s="1">
        <v>44198</v>
      </c>
      <c r="C13" s="5">
        <f t="shared" si="0"/>
        <v>1.039531254027781</v>
      </c>
      <c r="D13" s="5">
        <f t="shared" si="1"/>
        <v>0.97122458620484675</v>
      </c>
      <c r="E13" s="5">
        <f t="shared" si="2"/>
        <v>1.1078379218507153</v>
      </c>
    </row>
    <row r="14" spans="1:5" x14ac:dyDescent="0.25">
      <c r="A14" s="1">
        <v>44205</v>
      </c>
      <c r="C14" s="5">
        <f t="shared" si="0"/>
        <v>1.0885771399780269</v>
      </c>
      <c r="D14" s="5">
        <f t="shared" si="1"/>
        <v>1.0202682866717296</v>
      </c>
      <c r="E14" s="5">
        <f t="shared" si="2"/>
        <v>1.1568859932843241</v>
      </c>
    </row>
    <row r="15" spans="1:5" x14ac:dyDescent="0.25">
      <c r="A15" s="1">
        <v>44212</v>
      </c>
      <c r="C15" s="5">
        <f t="shared" si="0"/>
        <v>1.1376230259282727</v>
      </c>
      <c r="D15" s="5">
        <f t="shared" si="1"/>
        <v>1.0693114067198395</v>
      </c>
      <c r="E15" s="5">
        <f t="shared" si="2"/>
        <v>1.2059346451367059</v>
      </c>
    </row>
    <row r="16" spans="1:5" x14ac:dyDescent="0.25">
      <c r="A16" s="1">
        <v>44219</v>
      </c>
      <c r="C16" s="5">
        <f t="shared" si="0"/>
        <v>1.1866689118785185</v>
      </c>
      <c r="D16" s="5">
        <f t="shared" si="1"/>
        <v>1.1183538781305573</v>
      </c>
      <c r="E16" s="5">
        <f t="shared" si="2"/>
        <v>1.2549839456264797</v>
      </c>
    </row>
    <row r="17" spans="1:10" x14ac:dyDescent="0.25">
      <c r="A17" s="1">
        <v>44226</v>
      </c>
      <c r="C17" s="5">
        <f t="shared" si="0"/>
        <v>1.2357147978287644</v>
      </c>
      <c r="D17" s="5">
        <f t="shared" si="1"/>
        <v>1.1673956327161501</v>
      </c>
      <c r="E17" s="5">
        <f t="shared" si="2"/>
        <v>1.3040339629413786</v>
      </c>
    </row>
    <row r="18" spans="1:10" x14ac:dyDescent="0.25">
      <c r="A18" s="1">
        <v>44233</v>
      </c>
      <c r="C18" s="5">
        <f t="shared" si="0"/>
        <v>1.2847606837790102</v>
      </c>
      <c r="D18" s="5">
        <f t="shared" si="1"/>
        <v>1.2164366023265758</v>
      </c>
      <c r="E18" s="5">
        <f t="shared" si="2"/>
        <v>1.3530847652314446</v>
      </c>
    </row>
    <row r="19" spans="1:10" x14ac:dyDescent="0.25">
      <c r="A19" s="1">
        <v>44240</v>
      </c>
      <c r="C19" s="5">
        <f t="shared" si="0"/>
        <v>1.3338065697292558</v>
      </c>
      <c r="D19" s="5">
        <f t="shared" si="1"/>
        <v>1.2654767188569622</v>
      </c>
      <c r="E19" s="5">
        <f t="shared" si="2"/>
        <v>1.4021364206015494</v>
      </c>
    </row>
    <row r="20" spans="1:10" x14ac:dyDescent="0.25">
      <c r="A20" s="1">
        <v>44247</v>
      </c>
      <c r="C20" s="5">
        <f t="shared" si="0"/>
        <v>1.3828524556795019</v>
      </c>
      <c r="D20" s="5">
        <f t="shared" si="1"/>
        <v>1.3145159142557528</v>
      </c>
      <c r="E20" s="5">
        <f t="shared" si="2"/>
        <v>1.451188997103251</v>
      </c>
    </row>
    <row r="21" spans="1:10" x14ac:dyDescent="0.25">
      <c r="A21" s="1">
        <v>44254</v>
      </c>
      <c r="C21" s="5">
        <f t="shared" si="0"/>
        <v>1.4318983416297475</v>
      </c>
      <c r="D21" s="5">
        <f t="shared" si="1"/>
        <v>1.3635541205335147</v>
      </c>
      <c r="E21" s="5">
        <f t="shared" si="2"/>
        <v>1.5002425627259803</v>
      </c>
    </row>
    <row r="22" spans="1:10" x14ac:dyDescent="0.25">
      <c r="A22" s="1">
        <v>44261</v>
      </c>
      <c r="C22" s="5">
        <f t="shared" si="0"/>
        <v>1.4809442275799933</v>
      </c>
      <c r="D22" s="5">
        <f t="shared" si="1"/>
        <v>1.4125912697724126</v>
      </c>
      <c r="E22" s="5">
        <f t="shared" si="2"/>
        <v>1.5492971853875741</v>
      </c>
      <c r="I22" t="s">
        <v>50</v>
      </c>
      <c r="J22" t="s">
        <v>51</v>
      </c>
    </row>
    <row r="23" spans="1:10" x14ac:dyDescent="0.25">
      <c r="A23" s="1">
        <v>44268</v>
      </c>
      <c r="C23" s="5">
        <f t="shared" si="0"/>
        <v>1.5299901135302392</v>
      </c>
      <c r="D23" s="5">
        <f t="shared" si="1"/>
        <v>1.4616272941363286</v>
      </c>
      <c r="E23" s="5">
        <f t="shared" si="2"/>
        <v>1.5983529329241497</v>
      </c>
      <c r="I23" t="s">
        <v>52</v>
      </c>
      <c r="J23" s="6">
        <f>_xlfn.FORECAST.ETS.STAT($B$2:$B$7,$A$2:$A$7,1,1,1)</f>
        <v>2E-3</v>
      </c>
    </row>
    <row r="24" spans="1:10" x14ac:dyDescent="0.25">
      <c r="A24" s="1">
        <v>44275</v>
      </c>
      <c r="C24" s="5">
        <f t="shared" si="0"/>
        <v>1.579035999480485</v>
      </c>
      <c r="D24" s="5">
        <f t="shared" si="1"/>
        <v>1.5106621258816355</v>
      </c>
      <c r="E24" s="5">
        <f t="shared" si="2"/>
        <v>1.6474098730793345</v>
      </c>
      <c r="I24" t="s">
        <v>53</v>
      </c>
      <c r="J24" s="6">
        <f>_xlfn.FORECAST.ETS.STAT($B$2:$B$7,$A$2:$A$7,2,1,1)</f>
        <v>1E-3</v>
      </c>
    </row>
    <row r="25" spans="1:10" x14ac:dyDescent="0.25">
      <c r="A25" s="1">
        <v>44282</v>
      </c>
      <c r="C25" s="5">
        <f t="shared" si="0"/>
        <v>1.6280818854307308</v>
      </c>
      <c r="D25" s="5">
        <f t="shared" si="1"/>
        <v>1.5596956973686078</v>
      </c>
      <c r="E25" s="5">
        <f t="shared" si="2"/>
        <v>1.6964680734928539</v>
      </c>
      <c r="I25" t="s">
        <v>54</v>
      </c>
      <c r="J25" s="6">
        <f>_xlfn.FORECAST.ETS.STAT($B$2:$B$7,$A$2:$A$7,3,1,1)</f>
        <v>2.2204460492503131E-16</v>
      </c>
    </row>
    <row r="26" spans="1:10" x14ac:dyDescent="0.25">
      <c r="I26" t="s">
        <v>55</v>
      </c>
      <c r="J26" s="6">
        <f>_xlfn.FORECAST.ETS.STAT($B$2:$B$7,$A$2:$A$7,4,1,1)</f>
        <v>0.63795760695746739</v>
      </c>
    </row>
    <row r="27" spans="1:10" x14ac:dyDescent="0.25">
      <c r="I27" t="s">
        <v>56</v>
      </c>
      <c r="J27" s="6">
        <f>_xlfn.FORECAST.ETS.STAT($B$2:$B$7,$A$2:$A$7,5,1,1)</f>
        <v>4.0602505768602942E-2</v>
      </c>
    </row>
    <row r="28" spans="1:10" x14ac:dyDescent="0.25">
      <c r="I28" t="s">
        <v>57</v>
      </c>
      <c r="J28" s="6">
        <f>_xlfn.FORECAST.ETS.STAT($B$2:$B$7,$A$2:$A$7,6,1,1)</f>
        <v>2.5518304278298692E-2</v>
      </c>
    </row>
    <row r="29" spans="1:10" x14ac:dyDescent="0.25">
      <c r="I29" t="s">
        <v>58</v>
      </c>
      <c r="J29" s="6">
        <f>_xlfn.FORECAST.ETS.STAT($B$2:$B$7,$A$2:$A$7,7,1,1)</f>
        <v>3.4848628917875546E-2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F499-544A-4EF5-9A56-EBC033DD7852}">
  <dimension ref="A1:J28"/>
  <sheetViews>
    <sheetView showGridLines="0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13.7109375" customWidth="1"/>
    <col min="3" max="3" width="13.85546875" customWidth="1"/>
    <col min="4" max="4" width="8.85546875" customWidth="1"/>
    <col min="5" max="5" width="8.42578125" customWidth="1"/>
    <col min="7" max="7" width="10.140625" customWidth="1"/>
    <col min="8" max="8" width="8.28515625" customWidth="1"/>
    <col min="9" max="9" width="11.140625" customWidth="1"/>
    <col min="10" max="10" width="11" customWidth="1"/>
  </cols>
  <sheetData>
    <row r="1" spans="1:5" x14ac:dyDescent="0.25">
      <c r="A1" t="s">
        <v>0</v>
      </c>
      <c r="B1" t="s">
        <v>202</v>
      </c>
      <c r="C1" t="s">
        <v>123</v>
      </c>
      <c r="D1" t="s">
        <v>124</v>
      </c>
      <c r="E1" t="s">
        <v>125</v>
      </c>
    </row>
    <row r="2" spans="1:5" x14ac:dyDescent="0.25">
      <c r="A2" s="1">
        <v>44121</v>
      </c>
      <c r="B2" s="5">
        <v>0.56000000000000005</v>
      </c>
    </row>
    <row r="3" spans="1:5" x14ac:dyDescent="0.25">
      <c r="A3" s="1">
        <v>44128</v>
      </c>
      <c r="B3" s="5">
        <v>0.56000000000000005</v>
      </c>
    </row>
    <row r="4" spans="1:5" x14ac:dyDescent="0.25">
      <c r="A4" s="1">
        <v>44135</v>
      </c>
      <c r="B4" s="5">
        <v>0.56000000000000005</v>
      </c>
    </row>
    <row r="5" spans="1:5" x14ac:dyDescent="0.25">
      <c r="A5" s="1">
        <v>44142</v>
      </c>
      <c r="B5" s="5">
        <v>0.56000000000000005</v>
      </c>
    </row>
    <row r="6" spans="1:5" x14ac:dyDescent="0.25">
      <c r="A6" s="1">
        <v>44149</v>
      </c>
      <c r="B6" s="5">
        <v>0.6</v>
      </c>
    </row>
    <row r="7" spans="1:5" x14ac:dyDescent="0.25">
      <c r="A7" s="1">
        <v>44156</v>
      </c>
      <c r="B7" s="5">
        <v>0.6</v>
      </c>
      <c r="C7" s="5">
        <v>0.6</v>
      </c>
      <c r="D7" s="5">
        <v>0.6</v>
      </c>
      <c r="E7" s="5">
        <v>0.6</v>
      </c>
    </row>
    <row r="8" spans="1:5" x14ac:dyDescent="0.25">
      <c r="A8" s="1">
        <v>44163</v>
      </c>
      <c r="C8" s="5">
        <f t="shared" ref="C8:C25" si="0">_xlfn.FORECAST.ETS(A8,$B$2:$B$7,$A$2:$A$7,1,1)</f>
        <v>0.60996146388356587</v>
      </c>
      <c r="D8" s="5">
        <f t="shared" ref="D8:D25" si="1">C8-_xlfn.FORECAST.ETS.CONFINT(A8,$B$2:$B$7,$A$2:$A$7,0.95,1,1)</f>
        <v>0.58352176953290669</v>
      </c>
      <c r="E8" s="5">
        <f t="shared" ref="E8:E25" si="2">C8+_xlfn.FORECAST.ETS.CONFINT(A8,$B$2:$B$7,$A$2:$A$7,0.95,1,1)</f>
        <v>0.63640115823422505</v>
      </c>
    </row>
    <row r="9" spans="1:5" x14ac:dyDescent="0.25">
      <c r="A9" s="1">
        <v>44170</v>
      </c>
      <c r="C9" s="5">
        <f t="shared" si="0"/>
        <v>0.62010293824659612</v>
      </c>
      <c r="D9" s="5">
        <f t="shared" si="1"/>
        <v>0.59053062766405717</v>
      </c>
      <c r="E9" s="5">
        <f t="shared" si="2"/>
        <v>0.64967524882913508</v>
      </c>
    </row>
    <row r="10" spans="1:5" x14ac:dyDescent="0.25">
      <c r="A10" s="1">
        <v>44177</v>
      </c>
      <c r="C10" s="5">
        <f t="shared" si="0"/>
        <v>0.63024441260962638</v>
      </c>
      <c r="D10" s="5">
        <f t="shared" si="1"/>
        <v>0.59783011293134125</v>
      </c>
      <c r="E10" s="5">
        <f t="shared" si="2"/>
        <v>0.66265871228791151</v>
      </c>
    </row>
    <row r="11" spans="1:5" x14ac:dyDescent="0.25">
      <c r="A11" s="1">
        <v>44184</v>
      </c>
      <c r="C11" s="5">
        <f t="shared" si="0"/>
        <v>0.64038588697265664</v>
      </c>
      <c r="D11" s="5">
        <f t="shared" si="1"/>
        <v>0.6053494110254134</v>
      </c>
      <c r="E11" s="5">
        <f t="shared" si="2"/>
        <v>0.67542236291989988</v>
      </c>
    </row>
    <row r="12" spans="1:5" x14ac:dyDescent="0.25">
      <c r="A12" s="1">
        <v>44191</v>
      </c>
      <c r="C12" s="5">
        <f t="shared" si="0"/>
        <v>0.650527361335687</v>
      </c>
      <c r="D12" s="5">
        <f t="shared" si="1"/>
        <v>0.61304234538518698</v>
      </c>
      <c r="E12" s="5">
        <f t="shared" si="2"/>
        <v>0.68801237728618703</v>
      </c>
    </row>
    <row r="13" spans="1:5" x14ac:dyDescent="0.25">
      <c r="A13" s="1">
        <v>44198</v>
      </c>
      <c r="C13" s="5">
        <f t="shared" si="0"/>
        <v>0.66066883569871726</v>
      </c>
      <c r="D13" s="5">
        <f t="shared" si="1"/>
        <v>0.62087683218329937</v>
      </c>
      <c r="E13" s="5">
        <f t="shared" si="2"/>
        <v>0.70046083921413516</v>
      </c>
    </row>
    <row r="14" spans="1:5" x14ac:dyDescent="0.25">
      <c r="A14" s="1">
        <v>44205</v>
      </c>
      <c r="C14" s="5">
        <f t="shared" si="0"/>
        <v>0.67081031006174752</v>
      </c>
      <c r="D14" s="5">
        <f t="shared" si="1"/>
        <v>0.62882951190590031</v>
      </c>
      <c r="E14" s="5">
        <f t="shared" si="2"/>
        <v>0.71279110821759473</v>
      </c>
    </row>
    <row r="15" spans="1:5" x14ac:dyDescent="0.25">
      <c r="A15" s="1">
        <v>44212</v>
      </c>
      <c r="C15" s="5">
        <f t="shared" si="0"/>
        <v>0.68095178442477777</v>
      </c>
      <c r="D15" s="5">
        <f t="shared" si="1"/>
        <v>0.63688275415388373</v>
      </c>
      <c r="E15" s="5">
        <f t="shared" si="2"/>
        <v>0.72502081469567181</v>
      </c>
    </row>
    <row r="16" spans="1:5" x14ac:dyDescent="0.25">
      <c r="A16" s="1">
        <v>44219</v>
      </c>
      <c r="C16" s="5">
        <f t="shared" si="0"/>
        <v>0.69109325878780803</v>
      </c>
      <c r="D16" s="5">
        <f t="shared" si="1"/>
        <v>0.64502286712970636</v>
      </c>
      <c r="E16" s="5">
        <f t="shared" si="2"/>
        <v>0.7371636504459097</v>
      </c>
    </row>
    <row r="17" spans="1:10" x14ac:dyDescent="0.25">
      <c r="A17" s="1">
        <v>44226</v>
      </c>
      <c r="C17" s="5">
        <f t="shared" si="0"/>
        <v>0.70123473315083829</v>
      </c>
      <c r="D17" s="5">
        <f t="shared" si="1"/>
        <v>0.65323896784327606</v>
      </c>
      <c r="E17" s="5">
        <f t="shared" si="2"/>
        <v>0.74923049845840051</v>
      </c>
    </row>
    <row r="18" spans="1:10" x14ac:dyDescent="0.25">
      <c r="A18" s="1">
        <v>44233</v>
      </c>
      <c r="C18" s="5">
        <f t="shared" si="0"/>
        <v>0.71137620751386854</v>
      </c>
      <c r="D18" s="5">
        <f t="shared" si="1"/>
        <v>0.66152223749226491</v>
      </c>
      <c r="E18" s="5">
        <f t="shared" si="2"/>
        <v>0.76123017753547217</v>
      </c>
    </row>
    <row r="19" spans="1:10" x14ac:dyDescent="0.25">
      <c r="A19" s="1">
        <v>44240</v>
      </c>
      <c r="C19" s="5">
        <f t="shared" si="0"/>
        <v>0.7215176818768988</v>
      </c>
      <c r="D19" s="5">
        <f t="shared" si="1"/>
        <v>0.66986541276880573</v>
      </c>
      <c r="E19" s="5">
        <f t="shared" si="2"/>
        <v>0.77316995098499186</v>
      </c>
    </row>
    <row r="20" spans="1:10" x14ac:dyDescent="0.25">
      <c r="A20" s="1">
        <v>44247</v>
      </c>
      <c r="C20" s="5">
        <f t="shared" si="0"/>
        <v>0.73165915623992905</v>
      </c>
      <c r="D20" s="5">
        <f t="shared" si="1"/>
        <v>0.67826242771773215</v>
      </c>
      <c r="E20" s="5">
        <f t="shared" si="2"/>
        <v>0.78505588476212596</v>
      </c>
    </row>
    <row r="21" spans="1:10" x14ac:dyDescent="0.25">
      <c r="A21" s="1">
        <v>44254</v>
      </c>
      <c r="C21" s="5">
        <f t="shared" si="0"/>
        <v>0.74180063060295931</v>
      </c>
      <c r="D21" s="5">
        <f t="shared" si="1"/>
        <v>0.68670815504045801</v>
      </c>
      <c r="E21" s="5">
        <f t="shared" si="2"/>
        <v>0.79689310616546061</v>
      </c>
      <c r="I21" t="s">
        <v>50</v>
      </c>
      <c r="J21" t="s">
        <v>51</v>
      </c>
    </row>
    <row r="22" spans="1:10" x14ac:dyDescent="0.25">
      <c r="A22" s="1">
        <v>44261</v>
      </c>
      <c r="C22" s="5">
        <f t="shared" si="0"/>
        <v>0.75194210496598957</v>
      </c>
      <c r="D22" s="5">
        <f t="shared" si="1"/>
        <v>0.69519821505417101</v>
      </c>
      <c r="E22" s="5">
        <f t="shared" si="2"/>
        <v>0.80868599487780812</v>
      </c>
      <c r="I22" t="s">
        <v>52</v>
      </c>
      <c r="J22" s="6">
        <f>_xlfn.FORECAST.ETS.STAT($B$2:$B$7,$A$2:$A$7,1,1,1)</f>
        <v>0.5</v>
      </c>
    </row>
    <row r="23" spans="1:10" x14ac:dyDescent="0.25">
      <c r="A23" s="1">
        <v>44268</v>
      </c>
      <c r="C23" s="5">
        <f t="shared" si="0"/>
        <v>0.76208357932901993</v>
      </c>
      <c r="D23" s="5">
        <f t="shared" si="1"/>
        <v>0.70372883186878832</v>
      </c>
      <c r="E23" s="5">
        <f t="shared" si="2"/>
        <v>0.82043832678925155</v>
      </c>
      <c r="I23" t="s">
        <v>53</v>
      </c>
      <c r="J23" s="6">
        <f>_xlfn.FORECAST.ETS.STAT($B$2:$B$7,$A$2:$A$7,2,1,1)</f>
        <v>1E-3</v>
      </c>
    </row>
    <row r="24" spans="1:10" x14ac:dyDescent="0.25">
      <c r="A24" s="1">
        <v>44275</v>
      </c>
      <c r="C24" s="5">
        <f t="shared" si="0"/>
        <v>0.77222505369205008</v>
      </c>
      <c r="D24" s="5">
        <f t="shared" si="1"/>
        <v>0.71229672326154214</v>
      </c>
      <c r="E24" s="5">
        <f t="shared" si="2"/>
        <v>0.83215338412255802</v>
      </c>
      <c r="I24" t="s">
        <v>54</v>
      </c>
      <c r="J24" s="6">
        <f>_xlfn.FORECAST.ETS.STAT($B$2:$B$7,$A$2:$A$7,3,1,1)</f>
        <v>2.2204460492503131E-16</v>
      </c>
    </row>
    <row r="25" spans="1:10" x14ac:dyDescent="0.25">
      <c r="A25" s="1">
        <v>44282</v>
      </c>
      <c r="C25" s="5">
        <f t="shared" si="0"/>
        <v>0.78236652805508045</v>
      </c>
      <c r="D25" s="5">
        <f t="shared" si="1"/>
        <v>0.72089901507821064</v>
      </c>
      <c r="E25" s="5">
        <f t="shared" si="2"/>
        <v>0.84383404103195025</v>
      </c>
      <c r="I25" t="s">
        <v>55</v>
      </c>
      <c r="J25" s="6">
        <f>_xlfn.FORECAST.ETS.STAT($B$2:$B$7,$A$2:$A$7,4,1,1)</f>
        <v>1.3440734627914572</v>
      </c>
    </row>
    <row r="26" spans="1:10" x14ac:dyDescent="0.25">
      <c r="I26" t="s">
        <v>56</v>
      </c>
      <c r="J26" s="6">
        <f>_xlfn.FORECAST.ETS.STAT($B$2:$B$7,$A$2:$A$7,5,1,1)</f>
        <v>1.8710635841723649E-2</v>
      </c>
    </row>
    <row r="27" spans="1:10" x14ac:dyDescent="0.25">
      <c r="I27" t="s">
        <v>57</v>
      </c>
      <c r="J27" s="6">
        <f>_xlfn.FORECAST.ETS.STAT($B$2:$B$7,$A$2:$A$7,6,1,1)</f>
        <v>1.0752587702331637E-2</v>
      </c>
    </row>
    <row r="28" spans="1:10" x14ac:dyDescent="0.25">
      <c r="I28" t="s">
        <v>58</v>
      </c>
      <c r="J28" s="6">
        <f>_xlfn.FORECAST.ETS.STAT($B$2:$B$7,$A$2:$A$7,7,1,1)</f>
        <v>1.3489887854681075E-2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5632-D12A-47CB-B052-CEA3533E0CDE}">
  <dimension ref="A1:I28"/>
  <sheetViews>
    <sheetView showGridLines="0" workbookViewId="0">
      <selection activeCell="G26" sqref="G26"/>
    </sheetView>
  </sheetViews>
  <sheetFormatPr defaultRowHeight="15" x14ac:dyDescent="0.25"/>
  <cols>
    <col min="1" max="1" width="10.7109375" bestFit="1" customWidth="1"/>
    <col min="2" max="2" width="30.85546875" customWidth="1"/>
    <col min="3" max="3" width="10.5703125" customWidth="1"/>
    <col min="4" max="5" width="8.7109375" customWidth="1"/>
    <col min="7" max="7" width="10.140625" customWidth="1"/>
    <col min="8" max="8" width="8.28515625" customWidth="1"/>
  </cols>
  <sheetData>
    <row r="1" spans="1:5" x14ac:dyDescent="0.25">
      <c r="A1" t="s">
        <v>0</v>
      </c>
      <c r="B1" t="s">
        <v>201</v>
      </c>
      <c r="C1" t="s">
        <v>126</v>
      </c>
      <c r="D1" t="s">
        <v>127</v>
      </c>
      <c r="E1" t="s">
        <v>128</v>
      </c>
    </row>
    <row r="2" spans="1:5" x14ac:dyDescent="0.25">
      <c r="A2" s="1">
        <v>44121</v>
      </c>
      <c r="B2" s="5">
        <v>0.75</v>
      </c>
    </row>
    <row r="3" spans="1:5" x14ac:dyDescent="0.25">
      <c r="A3" s="1">
        <v>44128</v>
      </c>
      <c r="B3" s="5">
        <v>0.75</v>
      </c>
    </row>
    <row r="4" spans="1:5" x14ac:dyDescent="0.25">
      <c r="A4" s="1">
        <v>44135</v>
      </c>
      <c r="B4" s="5">
        <v>0.75</v>
      </c>
    </row>
    <row r="5" spans="1:5" x14ac:dyDescent="0.25">
      <c r="A5" s="1">
        <v>44142</v>
      </c>
      <c r="B5" s="5">
        <v>0.75</v>
      </c>
    </row>
    <row r="6" spans="1:5" x14ac:dyDescent="0.25">
      <c r="A6" s="1">
        <v>44149</v>
      </c>
      <c r="B6" s="5">
        <v>0.75</v>
      </c>
    </row>
    <row r="7" spans="1:5" x14ac:dyDescent="0.25">
      <c r="A7" s="1">
        <v>44156</v>
      </c>
      <c r="B7" s="5">
        <v>0.75</v>
      </c>
      <c r="C7" s="5">
        <v>0.75</v>
      </c>
      <c r="D7" s="5">
        <v>0.75</v>
      </c>
      <c r="E7" s="5">
        <v>0.75</v>
      </c>
    </row>
    <row r="8" spans="1:5" x14ac:dyDescent="0.25">
      <c r="A8" s="1">
        <v>44163</v>
      </c>
      <c r="C8" s="5">
        <f t="shared" ref="C8:C25" si="0">_xlfn.FORECAST.ETS(A8,$B$2:$B$7,$A$2:$A$7,1,1)</f>
        <v>0.75</v>
      </c>
      <c r="D8" s="5">
        <f t="shared" ref="D8:D25" si="1">C8-_xlfn.FORECAST.ETS.CONFINT(A8,$B$2:$B$7,$A$2:$A$7,0.95,1,1)</f>
        <v>0.75</v>
      </c>
      <c r="E8" s="5">
        <f t="shared" ref="E8:E25" si="2">C8+_xlfn.FORECAST.ETS.CONFINT(A8,$B$2:$B$7,$A$2:$A$7,0.95,1,1)</f>
        <v>0.75</v>
      </c>
    </row>
    <row r="9" spans="1:5" x14ac:dyDescent="0.25">
      <c r="A9" s="1">
        <v>44170</v>
      </c>
      <c r="C9" s="5">
        <f t="shared" si="0"/>
        <v>0.75</v>
      </c>
      <c r="D9" s="5">
        <f t="shared" si="1"/>
        <v>0.75</v>
      </c>
      <c r="E9" s="5">
        <f t="shared" si="2"/>
        <v>0.75</v>
      </c>
    </row>
    <row r="10" spans="1:5" x14ac:dyDescent="0.25">
      <c r="A10" s="1">
        <v>44177</v>
      </c>
      <c r="C10" s="5">
        <f t="shared" si="0"/>
        <v>0.75</v>
      </c>
      <c r="D10" s="5">
        <f t="shared" si="1"/>
        <v>0.75</v>
      </c>
      <c r="E10" s="5">
        <f t="shared" si="2"/>
        <v>0.75</v>
      </c>
    </row>
    <row r="11" spans="1:5" x14ac:dyDescent="0.25">
      <c r="A11" s="1">
        <v>44184</v>
      </c>
      <c r="C11" s="5">
        <f t="shared" si="0"/>
        <v>0.75</v>
      </c>
      <c r="D11" s="5">
        <f t="shared" si="1"/>
        <v>0.75</v>
      </c>
      <c r="E11" s="5">
        <f t="shared" si="2"/>
        <v>0.75</v>
      </c>
    </row>
    <row r="12" spans="1:5" x14ac:dyDescent="0.25">
      <c r="A12" s="1">
        <v>44191</v>
      </c>
      <c r="C12" s="5">
        <f t="shared" si="0"/>
        <v>0.75</v>
      </c>
      <c r="D12" s="5">
        <f t="shared" si="1"/>
        <v>0.75</v>
      </c>
      <c r="E12" s="5">
        <f t="shared" si="2"/>
        <v>0.75</v>
      </c>
    </row>
    <row r="13" spans="1:5" x14ac:dyDescent="0.25">
      <c r="A13" s="1">
        <v>44198</v>
      </c>
      <c r="C13" s="5">
        <f t="shared" si="0"/>
        <v>0.75</v>
      </c>
      <c r="D13" s="5">
        <f t="shared" si="1"/>
        <v>0.75</v>
      </c>
      <c r="E13" s="5">
        <f t="shared" si="2"/>
        <v>0.75</v>
      </c>
    </row>
    <row r="14" spans="1:5" x14ac:dyDescent="0.25">
      <c r="A14" s="1">
        <v>44205</v>
      </c>
      <c r="C14" s="5">
        <f t="shared" si="0"/>
        <v>0.75</v>
      </c>
      <c r="D14" s="5">
        <f t="shared" si="1"/>
        <v>0.75</v>
      </c>
      <c r="E14" s="5">
        <f t="shared" si="2"/>
        <v>0.75</v>
      </c>
    </row>
    <row r="15" spans="1:5" x14ac:dyDescent="0.25">
      <c r="A15" s="1">
        <v>44212</v>
      </c>
      <c r="C15" s="5">
        <f t="shared" si="0"/>
        <v>0.75</v>
      </c>
      <c r="D15" s="5">
        <f t="shared" si="1"/>
        <v>0.75</v>
      </c>
      <c r="E15" s="5">
        <f t="shared" si="2"/>
        <v>0.75</v>
      </c>
    </row>
    <row r="16" spans="1:5" x14ac:dyDescent="0.25">
      <c r="A16" s="1">
        <v>44219</v>
      </c>
      <c r="C16" s="5">
        <f t="shared" si="0"/>
        <v>0.75</v>
      </c>
      <c r="D16" s="5">
        <f t="shared" si="1"/>
        <v>0.75</v>
      </c>
      <c r="E16" s="5">
        <f t="shared" si="2"/>
        <v>0.75</v>
      </c>
    </row>
    <row r="17" spans="1:9" x14ac:dyDescent="0.25">
      <c r="A17" s="1">
        <v>44226</v>
      </c>
      <c r="C17" s="5">
        <f t="shared" si="0"/>
        <v>0.75</v>
      </c>
      <c r="D17" s="5">
        <f t="shared" si="1"/>
        <v>0.75</v>
      </c>
      <c r="E17" s="5">
        <f t="shared" si="2"/>
        <v>0.75</v>
      </c>
    </row>
    <row r="18" spans="1:9" x14ac:dyDescent="0.25">
      <c r="A18" s="1">
        <v>44233</v>
      </c>
      <c r="C18" s="5">
        <f t="shared" si="0"/>
        <v>0.75</v>
      </c>
      <c r="D18" s="5">
        <f t="shared" si="1"/>
        <v>0.75</v>
      </c>
      <c r="E18" s="5">
        <f t="shared" si="2"/>
        <v>0.75</v>
      </c>
    </row>
    <row r="19" spans="1:9" x14ac:dyDescent="0.25">
      <c r="A19" s="1">
        <v>44240</v>
      </c>
      <c r="C19" s="5">
        <f t="shared" si="0"/>
        <v>0.75</v>
      </c>
      <c r="D19" s="5">
        <f t="shared" si="1"/>
        <v>0.75</v>
      </c>
      <c r="E19" s="5">
        <f t="shared" si="2"/>
        <v>0.75</v>
      </c>
    </row>
    <row r="20" spans="1:9" x14ac:dyDescent="0.25">
      <c r="A20" s="1">
        <v>44247</v>
      </c>
      <c r="C20" s="5">
        <f t="shared" si="0"/>
        <v>0.75</v>
      </c>
      <c r="D20" s="5">
        <f t="shared" si="1"/>
        <v>0.75</v>
      </c>
      <c r="E20" s="5">
        <f t="shared" si="2"/>
        <v>0.75</v>
      </c>
    </row>
    <row r="21" spans="1:9" x14ac:dyDescent="0.25">
      <c r="A21" s="1">
        <v>44254</v>
      </c>
      <c r="C21" s="5">
        <f t="shared" si="0"/>
        <v>0.75</v>
      </c>
      <c r="D21" s="5">
        <f t="shared" si="1"/>
        <v>0.75</v>
      </c>
      <c r="E21" s="5">
        <f t="shared" si="2"/>
        <v>0.75</v>
      </c>
      <c r="H21" t="s">
        <v>50</v>
      </c>
      <c r="I21" t="s">
        <v>51</v>
      </c>
    </row>
    <row r="22" spans="1:9" x14ac:dyDescent="0.25">
      <c r="A22" s="1">
        <v>44261</v>
      </c>
      <c r="C22" s="5">
        <f t="shared" si="0"/>
        <v>0.75</v>
      </c>
      <c r="D22" s="5">
        <f t="shared" si="1"/>
        <v>0.75</v>
      </c>
      <c r="E22" s="5">
        <f t="shared" si="2"/>
        <v>0.75</v>
      </c>
      <c r="H22" t="s">
        <v>52</v>
      </c>
      <c r="I22" s="6">
        <f>_xlfn.FORECAST.ETS.STAT($B$2:$B$7,$A$2:$A$7,1,1,1)</f>
        <v>0.9</v>
      </c>
    </row>
    <row r="23" spans="1:9" x14ac:dyDescent="0.25">
      <c r="A23" s="1">
        <v>44268</v>
      </c>
      <c r="C23" s="5">
        <f t="shared" si="0"/>
        <v>0.75</v>
      </c>
      <c r="D23" s="5">
        <f t="shared" si="1"/>
        <v>0.75</v>
      </c>
      <c r="E23" s="5">
        <f t="shared" si="2"/>
        <v>0.75</v>
      </c>
      <c r="H23" t="s">
        <v>53</v>
      </c>
      <c r="I23" s="6">
        <f>_xlfn.FORECAST.ETS.STAT($B$2:$B$7,$A$2:$A$7,2,1,1)</f>
        <v>1E-3</v>
      </c>
    </row>
    <row r="24" spans="1:9" x14ac:dyDescent="0.25">
      <c r="A24" s="1">
        <v>44275</v>
      </c>
      <c r="C24" s="5">
        <f t="shared" si="0"/>
        <v>0.75</v>
      </c>
      <c r="D24" s="5">
        <f t="shared" si="1"/>
        <v>0.75</v>
      </c>
      <c r="E24" s="5">
        <f t="shared" si="2"/>
        <v>0.75</v>
      </c>
      <c r="H24" t="s">
        <v>54</v>
      </c>
      <c r="I24" s="6">
        <f>_xlfn.FORECAST.ETS.STAT($B$2:$B$7,$A$2:$A$7,3,1,1)</f>
        <v>2.2204460492503131E-16</v>
      </c>
    </row>
    <row r="25" spans="1:9" x14ac:dyDescent="0.25">
      <c r="A25" s="1">
        <v>44282</v>
      </c>
      <c r="C25" s="5">
        <f t="shared" si="0"/>
        <v>0.75</v>
      </c>
      <c r="D25" s="5">
        <f t="shared" si="1"/>
        <v>0.75</v>
      </c>
      <c r="E25" s="5">
        <f t="shared" si="2"/>
        <v>0.75</v>
      </c>
      <c r="H25" t="s">
        <v>55</v>
      </c>
      <c r="I25" s="6">
        <f>_xlfn.FORECAST.ETS.STAT($B$2:$B$7,$A$2:$A$7,4,1,1)</f>
        <v>0</v>
      </c>
    </row>
    <row r="26" spans="1:9" x14ac:dyDescent="0.25">
      <c r="H26" t="s">
        <v>56</v>
      </c>
      <c r="I26" s="6">
        <f>_xlfn.FORECAST.ETS.STAT($B$2:$B$7,$A$2:$A$7,5,1,1)</f>
        <v>0</v>
      </c>
    </row>
    <row r="27" spans="1:9" x14ac:dyDescent="0.25">
      <c r="H27" t="s">
        <v>57</v>
      </c>
      <c r="I27" s="6">
        <f>_xlfn.FORECAST.ETS.STAT($B$2:$B$7,$A$2:$A$7,6,1,1)</f>
        <v>0</v>
      </c>
    </row>
    <row r="28" spans="1:9" x14ac:dyDescent="0.25">
      <c r="H28" t="s">
        <v>58</v>
      </c>
      <c r="I28" s="6">
        <f>_xlfn.FORECAST.ETS.STAT($B$2:$B$7,$A$2:$A$7,7,1,1)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64E4-9495-46A6-AE44-40C3690BDAAB}">
  <dimension ref="A1:J28"/>
  <sheetViews>
    <sheetView showGridLines="0" workbookViewId="0">
      <selection activeCell="M23" sqref="M23"/>
    </sheetView>
  </sheetViews>
  <sheetFormatPr defaultRowHeight="15" x14ac:dyDescent="0.25"/>
  <cols>
    <col min="1" max="1" width="10.7109375" bestFit="1" customWidth="1"/>
    <col min="2" max="2" width="27.140625" customWidth="1"/>
    <col min="3" max="3" width="14.140625" customWidth="1"/>
    <col min="4" max="4" width="8.5703125" customWidth="1"/>
    <col min="5" max="5" width="11.7109375" customWidth="1"/>
    <col min="7" max="7" width="10.140625" customWidth="1"/>
    <col min="8" max="8" width="8.28515625" customWidth="1"/>
    <col min="9" max="9" width="10.85546875" customWidth="1"/>
  </cols>
  <sheetData>
    <row r="1" spans="1:5" x14ac:dyDescent="0.25">
      <c r="A1" t="s">
        <v>0</v>
      </c>
      <c r="B1" t="s">
        <v>200</v>
      </c>
      <c r="C1" t="s">
        <v>129</v>
      </c>
      <c r="D1" t="s">
        <v>130</v>
      </c>
      <c r="E1" t="s">
        <v>131</v>
      </c>
    </row>
    <row r="2" spans="1:5" x14ac:dyDescent="0.25">
      <c r="A2" s="1">
        <v>44121</v>
      </c>
      <c r="B2" s="5">
        <v>0.24</v>
      </c>
    </row>
    <row r="3" spans="1:5" x14ac:dyDescent="0.25">
      <c r="A3" s="1">
        <v>44128</v>
      </c>
      <c r="B3" s="5">
        <v>0.24</v>
      </c>
    </row>
    <row r="4" spans="1:5" x14ac:dyDescent="0.25">
      <c r="A4" s="1">
        <v>44135</v>
      </c>
      <c r="B4" s="5">
        <v>0.24</v>
      </c>
    </row>
    <row r="5" spans="1:5" x14ac:dyDescent="0.25">
      <c r="A5" s="1">
        <v>44142</v>
      </c>
      <c r="B5" s="5">
        <v>0.24</v>
      </c>
    </row>
    <row r="6" spans="1:5" x14ac:dyDescent="0.25">
      <c r="A6" s="1">
        <v>44149</v>
      </c>
      <c r="B6" s="5">
        <v>0.24</v>
      </c>
    </row>
    <row r="7" spans="1:5" x14ac:dyDescent="0.25">
      <c r="A7" s="1">
        <v>44156</v>
      </c>
      <c r="B7" s="5">
        <v>0.28000000000000003</v>
      </c>
      <c r="C7" s="5">
        <v>0.28000000000000003</v>
      </c>
      <c r="D7" s="5">
        <v>0.28000000000000003</v>
      </c>
      <c r="E7" s="5">
        <v>0.28000000000000003</v>
      </c>
    </row>
    <row r="8" spans="1:5" x14ac:dyDescent="0.25">
      <c r="A8" s="1">
        <v>44163</v>
      </c>
      <c r="C8" s="5">
        <f t="shared" ref="C8:C25" si="0">_xlfn.FORECAST.ETS(A8,$B$2:$B$7,$A$2:$A$7,1,1)</f>
        <v>0.27137619084005715</v>
      </c>
      <c r="D8" s="5">
        <f t="shared" ref="D8:D25" si="1">C8-_xlfn.FORECAST.ETS.CONFINT(A8,$B$2:$B$7,$A$2:$A$7,0.95,1,1)</f>
        <v>0.24454771208582896</v>
      </c>
      <c r="E8" s="5">
        <f t="shared" ref="E8:E25" si="2">C8+_xlfn.FORECAST.ETS.CONFINT(A8,$B$2:$B$7,$A$2:$A$7,0.95,1,1)</f>
        <v>0.29820466959428532</v>
      </c>
    </row>
    <row r="9" spans="1:5" x14ac:dyDescent="0.25">
      <c r="A9" s="1">
        <v>44170</v>
      </c>
      <c r="C9" s="5">
        <f t="shared" si="0"/>
        <v>0.27787612926541555</v>
      </c>
      <c r="D9" s="5">
        <f t="shared" si="1"/>
        <v>0.25021544723864497</v>
      </c>
      <c r="E9" s="5">
        <f t="shared" si="2"/>
        <v>0.30553681129218613</v>
      </c>
    </row>
    <row r="10" spans="1:5" x14ac:dyDescent="0.25">
      <c r="A10" s="1">
        <v>44177</v>
      </c>
      <c r="C10" s="5">
        <f t="shared" si="0"/>
        <v>0.28437606769077389</v>
      </c>
      <c r="D10" s="5">
        <f t="shared" si="1"/>
        <v>0.25590114133364184</v>
      </c>
      <c r="E10" s="5">
        <f t="shared" si="2"/>
        <v>0.31285099404790595</v>
      </c>
    </row>
    <row r="11" spans="1:5" x14ac:dyDescent="0.25">
      <c r="A11" s="1">
        <v>44184</v>
      </c>
      <c r="C11" s="5">
        <f t="shared" si="0"/>
        <v>0.29087600611613229</v>
      </c>
      <c r="D11" s="5">
        <f t="shared" si="1"/>
        <v>0.26160327111622883</v>
      </c>
      <c r="E11" s="5">
        <f t="shared" si="2"/>
        <v>0.32014874111603575</v>
      </c>
    </row>
    <row r="12" spans="1:5" x14ac:dyDescent="0.25">
      <c r="A12" s="1">
        <v>44191</v>
      </c>
      <c r="C12" s="5">
        <f t="shared" si="0"/>
        <v>0.29737594454149063</v>
      </c>
      <c r="D12" s="5">
        <f t="shared" si="1"/>
        <v>0.26732050377426697</v>
      </c>
      <c r="E12" s="5">
        <f t="shared" si="2"/>
        <v>0.3274313853087143</v>
      </c>
    </row>
    <row r="13" spans="1:5" x14ac:dyDescent="0.25">
      <c r="A13" s="1">
        <v>44198</v>
      </c>
      <c r="C13" s="5">
        <f t="shared" si="0"/>
        <v>0.30387588296684898</v>
      </c>
      <c r="D13" s="5">
        <f t="shared" si="1"/>
        <v>0.2730516654327218</v>
      </c>
      <c r="E13" s="5">
        <f t="shared" si="2"/>
        <v>0.33470010050097615</v>
      </c>
    </row>
    <row r="14" spans="1:5" x14ac:dyDescent="0.25">
      <c r="A14" s="1">
        <v>44205</v>
      </c>
      <c r="C14" s="5">
        <f t="shared" si="0"/>
        <v>0.31037582139220737</v>
      </c>
      <c r="D14" s="5">
        <f t="shared" si="1"/>
        <v>0.27879571603224346</v>
      </c>
      <c r="E14" s="5">
        <f t="shared" si="2"/>
        <v>0.34195592675217129</v>
      </c>
    </row>
    <row r="15" spans="1:5" x14ac:dyDescent="0.25">
      <c r="A15" s="1">
        <v>44212</v>
      </c>
      <c r="C15" s="5">
        <f t="shared" si="0"/>
        <v>0.31687575981756572</v>
      </c>
      <c r="D15" s="5">
        <f t="shared" si="1"/>
        <v>0.28455172908016657</v>
      </c>
      <c r="E15" s="5">
        <f t="shared" si="2"/>
        <v>0.34919979055496486</v>
      </c>
    </row>
    <row r="16" spans="1:5" x14ac:dyDescent="0.25">
      <c r="A16" s="1">
        <v>44219</v>
      </c>
      <c r="C16" s="5">
        <f t="shared" si="0"/>
        <v>0.32337569824292411</v>
      </c>
      <c r="D16" s="5">
        <f t="shared" si="1"/>
        <v>0.29031887516774879</v>
      </c>
      <c r="E16" s="5">
        <f t="shared" si="2"/>
        <v>0.35643252131809944</v>
      </c>
    </row>
    <row r="17" spans="1:10" x14ac:dyDescent="0.25">
      <c r="A17" s="1">
        <v>44226</v>
      </c>
      <c r="C17" s="5">
        <f t="shared" si="0"/>
        <v>0.32987563666828246</v>
      </c>
      <c r="D17" s="5">
        <f t="shared" si="1"/>
        <v>0.29609640843236323</v>
      </c>
      <c r="E17" s="5">
        <f t="shared" si="2"/>
        <v>0.36365486490420168</v>
      </c>
    </row>
    <row r="18" spans="1:10" x14ac:dyDescent="0.25">
      <c r="A18" s="1">
        <v>44233</v>
      </c>
      <c r="C18" s="5">
        <f t="shared" si="0"/>
        <v>0.33637557509364086</v>
      </c>
      <c r="D18" s="5">
        <f t="shared" si="1"/>
        <v>0.30188365534684353</v>
      </c>
      <c r="E18" s="5">
        <f t="shared" si="2"/>
        <v>0.37086749484043818</v>
      </c>
    </row>
    <row r="19" spans="1:10" x14ac:dyDescent="0.25">
      <c r="A19" s="1">
        <v>44240</v>
      </c>
      <c r="C19" s="5">
        <f t="shared" si="0"/>
        <v>0.3428755135189992</v>
      </c>
      <c r="D19" s="5">
        <f t="shared" si="1"/>
        <v>0.30768000536563472</v>
      </c>
      <c r="E19" s="5">
        <f t="shared" si="2"/>
        <v>0.37807102167236367</v>
      </c>
    </row>
    <row r="20" spans="1:10" x14ac:dyDescent="0.25">
      <c r="A20" s="1">
        <v>44247</v>
      </c>
      <c r="C20" s="5">
        <f t="shared" si="0"/>
        <v>0.3493754519443576</v>
      </c>
      <c r="D20" s="5">
        <f t="shared" si="1"/>
        <v>0.31348490306570465</v>
      </c>
      <c r="E20" s="5">
        <f t="shared" si="2"/>
        <v>0.38526600082301055</v>
      </c>
    </row>
    <row r="21" spans="1:10" x14ac:dyDescent="0.25">
      <c r="A21" s="1">
        <v>44254</v>
      </c>
      <c r="C21" s="5">
        <f t="shared" si="0"/>
        <v>0.35587539036971594</v>
      </c>
      <c r="D21" s="5">
        <f t="shared" si="1"/>
        <v>0.31929784150068496</v>
      </c>
      <c r="E21" s="5">
        <f t="shared" si="2"/>
        <v>0.39245293923874691</v>
      </c>
      <c r="I21" t="s">
        <v>50</v>
      </c>
      <c r="J21" t="s">
        <v>51</v>
      </c>
    </row>
    <row r="22" spans="1:10" x14ac:dyDescent="0.25">
      <c r="A22" s="1">
        <v>44261</v>
      </c>
      <c r="C22" s="5">
        <f t="shared" si="0"/>
        <v>0.36237532879507428</v>
      </c>
      <c r="D22" s="5">
        <f t="shared" si="1"/>
        <v>0.32511835654726262</v>
      </c>
      <c r="E22" s="5">
        <f t="shared" si="2"/>
        <v>0.39963230104288594</v>
      </c>
      <c r="I22" t="s">
        <v>52</v>
      </c>
      <c r="J22" s="6">
        <f>_xlfn.FORECAST.ETS.STAT($B$2:$B$7,$A$2:$A$7,1,1,1)</f>
        <v>0.25</v>
      </c>
    </row>
    <row r="23" spans="1:10" x14ac:dyDescent="0.25">
      <c r="A23" s="1">
        <v>44268</v>
      </c>
      <c r="C23" s="5">
        <f t="shared" si="0"/>
        <v>0.36887526722043268</v>
      </c>
      <c r="D23" s="5">
        <f t="shared" si="1"/>
        <v>0.33094602206884693</v>
      </c>
      <c r="E23" s="5">
        <f t="shared" si="2"/>
        <v>0.40680451237201842</v>
      </c>
      <c r="I23" t="s">
        <v>53</v>
      </c>
      <c r="J23" s="6">
        <f>_xlfn.FORECAST.ETS.STAT($B$2:$B$7,$A$2:$A$7,2,1,1)</f>
        <v>1E-3</v>
      </c>
    </row>
    <row r="24" spans="1:10" x14ac:dyDescent="0.25">
      <c r="A24" s="1">
        <v>44275</v>
      </c>
      <c r="C24" s="5">
        <f t="shared" si="0"/>
        <v>0.37537520564579102</v>
      </c>
      <c r="D24" s="5">
        <f t="shared" si="1"/>
        <v>0.33678044575684302</v>
      </c>
      <c r="E24" s="5">
        <f t="shared" si="2"/>
        <v>0.41396996553473903</v>
      </c>
      <c r="I24" t="s">
        <v>54</v>
      </c>
      <c r="J24" s="6">
        <f>_xlfn.FORECAST.ETS.STAT($B$2:$B$7,$A$2:$A$7,3,1,1)</f>
        <v>2.2204460492503131E-16</v>
      </c>
    </row>
    <row r="25" spans="1:10" x14ac:dyDescent="0.25">
      <c r="A25" s="1">
        <v>44282</v>
      </c>
      <c r="C25" s="5">
        <f t="shared" si="0"/>
        <v>0.38187514407114942</v>
      </c>
      <c r="D25" s="5">
        <f t="shared" si="1"/>
        <v>0.34262126553719907</v>
      </c>
      <c r="E25" s="5">
        <f t="shared" si="2"/>
        <v>0.42112902260509977</v>
      </c>
      <c r="I25" t="s">
        <v>55</v>
      </c>
      <c r="J25" s="6">
        <f>_xlfn.FORECAST.ETS.STAT($B$2:$B$7,$A$2:$A$7,4,1,1)</f>
        <v>1.4792461062583671</v>
      </c>
    </row>
    <row r="26" spans="1:10" x14ac:dyDescent="0.25">
      <c r="I26" t="s">
        <v>56</v>
      </c>
      <c r="J26" s="6">
        <f>_xlfn.FORECAST.ETS.STAT($B$2:$B$7,$A$2:$A$7,5,1,1)</f>
        <v>4.6749543154787021E-2</v>
      </c>
    </row>
    <row r="27" spans="1:10" x14ac:dyDescent="0.25">
      <c r="I27" t="s">
        <v>57</v>
      </c>
      <c r="J27" s="6">
        <f>_xlfn.FORECAST.ETS.STAT($B$2:$B$7,$A$2:$A$7,6,1,1)</f>
        <v>1.1833968850066948E-2</v>
      </c>
    </row>
    <row r="28" spans="1:10" x14ac:dyDescent="0.25">
      <c r="I28" t="s">
        <v>58</v>
      </c>
      <c r="J28" s="6">
        <f>_xlfn.FORECAST.ETS.STAT($B$2:$B$7,$A$2:$A$7,7,1,1)</f>
        <v>1.3688250889224401E-2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11A3-5BC3-48A3-94CB-B2C09EAAE7A3}">
  <dimension ref="A1:I29"/>
  <sheetViews>
    <sheetView showGridLines="0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9.28515625" customWidth="1"/>
    <col min="3" max="3" width="10.85546875" customWidth="1"/>
    <col min="4" max="5" width="8.7109375" customWidth="1"/>
    <col min="7" max="7" width="10.140625" customWidth="1"/>
    <col min="8" max="8" width="10.7109375" customWidth="1"/>
  </cols>
  <sheetData>
    <row r="1" spans="1:5" x14ac:dyDescent="0.25">
      <c r="A1" t="s">
        <v>0</v>
      </c>
      <c r="B1" t="s">
        <v>199</v>
      </c>
      <c r="C1" t="s">
        <v>132</v>
      </c>
      <c r="D1" t="s">
        <v>133</v>
      </c>
      <c r="E1" t="s">
        <v>134</v>
      </c>
    </row>
    <row r="2" spans="1:5" x14ac:dyDescent="0.25">
      <c r="A2" s="1">
        <v>44121</v>
      </c>
      <c r="B2" s="5">
        <v>0.55620000000000003</v>
      </c>
    </row>
    <row r="3" spans="1:5" x14ac:dyDescent="0.25">
      <c r="A3" s="1">
        <v>44128</v>
      </c>
      <c r="B3" s="5">
        <v>0.55230000000000001</v>
      </c>
    </row>
    <row r="4" spans="1:5" x14ac:dyDescent="0.25">
      <c r="A4" s="1">
        <v>44135</v>
      </c>
      <c r="B4" s="5">
        <v>0.55230000000000001</v>
      </c>
    </row>
    <row r="5" spans="1:5" x14ac:dyDescent="0.25">
      <c r="A5" s="1">
        <v>44142</v>
      </c>
      <c r="B5" s="5">
        <v>0.55489999999999995</v>
      </c>
    </row>
    <row r="6" spans="1:5" x14ac:dyDescent="0.25">
      <c r="A6" s="1">
        <v>44149</v>
      </c>
      <c r="B6" s="5">
        <v>0.55169999999999997</v>
      </c>
    </row>
    <row r="7" spans="1:5" x14ac:dyDescent="0.25">
      <c r="A7" s="1">
        <v>44156</v>
      </c>
      <c r="B7" s="5">
        <v>0.59199999999999997</v>
      </c>
      <c r="C7" s="5">
        <v>0.59199999999999997</v>
      </c>
      <c r="D7" s="5">
        <v>0.59199999999999997</v>
      </c>
      <c r="E7" s="5">
        <v>0.59199999999999997</v>
      </c>
    </row>
    <row r="8" spans="1:5" x14ac:dyDescent="0.25">
      <c r="A8" s="1">
        <v>44163</v>
      </c>
      <c r="C8" s="5">
        <f t="shared" ref="C8:C25" si="0">_xlfn.FORECAST.ETS(A8,$B$2:$B$7,$A$2:$A$7,1,1)</f>
        <v>0.5844397062338913</v>
      </c>
      <c r="D8" s="5">
        <f t="shared" ref="D8:D25" si="1">C8-_xlfn.FORECAST.ETS.CONFINT(A8,$B$2:$B$7,$A$2:$A$7,0.95,1,1)</f>
        <v>0.5562286740759107</v>
      </c>
      <c r="E8" s="5">
        <f t="shared" ref="E8:E25" si="2">C8+_xlfn.FORECAST.ETS.CONFINT(A8,$B$2:$B$7,$A$2:$A$7,0.95,1,1)</f>
        <v>0.6126507383918719</v>
      </c>
    </row>
    <row r="9" spans="1:5" x14ac:dyDescent="0.25">
      <c r="A9" s="1">
        <v>44170</v>
      </c>
      <c r="C9" s="5">
        <f t="shared" si="0"/>
        <v>0.59053976354189819</v>
      </c>
      <c r="D9" s="5">
        <f t="shared" si="1"/>
        <v>0.55898624428538701</v>
      </c>
      <c r="E9" s="5">
        <f t="shared" si="2"/>
        <v>0.62209328279840936</v>
      </c>
    </row>
    <row r="10" spans="1:5" x14ac:dyDescent="0.25">
      <c r="A10" s="1">
        <v>44177</v>
      </c>
      <c r="C10" s="5">
        <f t="shared" si="0"/>
        <v>0.59663982084990519</v>
      </c>
      <c r="D10" s="5">
        <f t="shared" si="1"/>
        <v>0.56205391231122637</v>
      </c>
      <c r="E10" s="5">
        <f t="shared" si="2"/>
        <v>0.63122572938858401</v>
      </c>
    </row>
    <row r="11" spans="1:5" x14ac:dyDescent="0.25">
      <c r="A11" s="1">
        <v>44184</v>
      </c>
      <c r="C11" s="5">
        <f t="shared" si="0"/>
        <v>0.60273987815791219</v>
      </c>
      <c r="D11" s="5">
        <f t="shared" si="1"/>
        <v>0.56535611961134835</v>
      </c>
      <c r="E11" s="5">
        <f t="shared" si="2"/>
        <v>0.64012363670447603</v>
      </c>
    </row>
    <row r="12" spans="1:5" x14ac:dyDescent="0.25">
      <c r="A12" s="1">
        <v>44191</v>
      </c>
      <c r="C12" s="5">
        <f t="shared" si="0"/>
        <v>0.60883993546591908</v>
      </c>
      <c r="D12" s="5">
        <f t="shared" si="1"/>
        <v>0.56884359600764522</v>
      </c>
      <c r="E12" s="5">
        <f t="shared" si="2"/>
        <v>0.64883627492419294</v>
      </c>
    </row>
    <row r="13" spans="1:5" x14ac:dyDescent="0.25">
      <c r="A13" s="1">
        <v>44198</v>
      </c>
      <c r="C13" s="5">
        <f t="shared" si="0"/>
        <v>0.61493999277392608</v>
      </c>
      <c r="D13" s="5">
        <f t="shared" si="1"/>
        <v>0.57248210820401835</v>
      </c>
      <c r="E13" s="5">
        <f t="shared" si="2"/>
        <v>0.65739787734383381</v>
      </c>
    </row>
    <row r="14" spans="1:5" x14ac:dyDescent="0.25">
      <c r="A14" s="1">
        <v>44205</v>
      </c>
      <c r="C14" s="5">
        <f t="shared" si="0"/>
        <v>0.62104005008193308</v>
      </c>
      <c r="D14" s="5">
        <f t="shared" si="1"/>
        <v>0.57624673170672391</v>
      </c>
      <c r="E14" s="5">
        <f t="shared" si="2"/>
        <v>0.66583336845714225</v>
      </c>
    </row>
    <row r="15" spans="1:5" x14ac:dyDescent="0.25">
      <c r="A15" s="1">
        <v>44212</v>
      </c>
      <c r="C15" s="5">
        <f t="shared" si="0"/>
        <v>0.62714010738993997</v>
      </c>
      <c r="D15" s="5">
        <f t="shared" si="1"/>
        <v>0.58011865496107651</v>
      </c>
      <c r="E15" s="5">
        <f t="shared" si="2"/>
        <v>0.67416155981880344</v>
      </c>
    </row>
    <row r="16" spans="1:5" x14ac:dyDescent="0.25">
      <c r="A16" s="1">
        <v>44219</v>
      </c>
      <c r="C16" s="5">
        <f t="shared" si="0"/>
        <v>0.63324016469794697</v>
      </c>
      <c r="D16" s="5">
        <f t="shared" si="1"/>
        <v>0.58408326888212736</v>
      </c>
      <c r="E16" s="5">
        <f t="shared" si="2"/>
        <v>0.68239706051376658</v>
      </c>
    </row>
    <row r="17" spans="1:9" x14ac:dyDescent="0.25">
      <c r="A17" s="1">
        <v>44226</v>
      </c>
      <c r="C17" s="5">
        <f t="shared" si="0"/>
        <v>0.63934022200595397</v>
      </c>
      <c r="D17" s="5">
        <f t="shared" si="1"/>
        <v>0.58812896136954773</v>
      </c>
      <c r="E17" s="5">
        <f t="shared" si="2"/>
        <v>0.69055148264236021</v>
      </c>
    </row>
    <row r="18" spans="1:9" x14ac:dyDescent="0.25">
      <c r="A18" s="1">
        <v>44233</v>
      </c>
      <c r="C18" s="5">
        <f t="shared" si="0"/>
        <v>0.64544027931396086</v>
      </c>
      <c r="D18" s="5">
        <f t="shared" si="1"/>
        <v>0.5922463228018503</v>
      </c>
      <c r="E18" s="5">
        <f t="shared" si="2"/>
        <v>0.69863423582607143</v>
      </c>
    </row>
    <row r="19" spans="1:9" x14ac:dyDescent="0.25">
      <c r="A19" s="1">
        <v>44240</v>
      </c>
      <c r="C19" s="5">
        <f t="shared" si="0"/>
        <v>0.65154033662196786</v>
      </c>
      <c r="D19" s="5">
        <f t="shared" si="1"/>
        <v>0.59642760326297761</v>
      </c>
      <c r="E19" s="5">
        <f t="shared" si="2"/>
        <v>0.70665306998095812</v>
      </c>
    </row>
    <row r="20" spans="1:9" x14ac:dyDescent="0.25">
      <c r="A20" s="1">
        <v>44247</v>
      </c>
      <c r="C20" s="5">
        <f t="shared" si="0"/>
        <v>0.65764039392997486</v>
      </c>
      <c r="D20" s="5">
        <f t="shared" si="1"/>
        <v>0.60066633040669148</v>
      </c>
      <c r="E20" s="5">
        <f t="shared" si="2"/>
        <v>0.71461445745325824</v>
      </c>
    </row>
    <row r="21" spans="1:9" x14ac:dyDescent="0.25">
      <c r="A21" s="1">
        <v>44254</v>
      </c>
      <c r="C21" s="5">
        <f t="shared" si="0"/>
        <v>0.66374045123798175</v>
      </c>
      <c r="D21" s="5">
        <f t="shared" si="1"/>
        <v>0.60495703342900342</v>
      </c>
      <c r="E21" s="5">
        <f t="shared" si="2"/>
        <v>0.72252386904696009</v>
      </c>
    </row>
    <row r="22" spans="1:9" x14ac:dyDescent="0.25">
      <c r="A22" s="1">
        <v>44261</v>
      </c>
      <c r="C22" s="5">
        <f t="shared" si="0"/>
        <v>0.66984050854598876</v>
      </c>
      <c r="D22" s="5">
        <f t="shared" si="1"/>
        <v>0.60929503922851491</v>
      </c>
      <c r="E22" s="5">
        <f t="shared" si="2"/>
        <v>0.7303859778634626</v>
      </c>
      <c r="H22" t="s">
        <v>50</v>
      </c>
      <c r="I22" t="s">
        <v>51</v>
      </c>
    </row>
    <row r="23" spans="1:9" x14ac:dyDescent="0.25">
      <c r="A23" s="1">
        <v>44268</v>
      </c>
      <c r="C23" s="5">
        <f t="shared" si="0"/>
        <v>0.67594056585399576</v>
      </c>
      <c r="D23" s="5">
        <f t="shared" si="1"/>
        <v>0.61367631894788943</v>
      </c>
      <c r="E23" s="5">
        <f t="shared" si="2"/>
        <v>0.73820481276010208</v>
      </c>
      <c r="H23" t="s">
        <v>52</v>
      </c>
      <c r="I23" s="6">
        <f>_xlfn.FORECAST.ETS.STAT($B$2:$B$7,$A$2:$A$7,1,1,1)</f>
        <v>0.5</v>
      </c>
    </row>
    <row r="24" spans="1:9" x14ac:dyDescent="0.25">
      <c r="A24" s="1">
        <v>44275</v>
      </c>
      <c r="C24" s="5">
        <f t="shared" si="0"/>
        <v>0.68204062316200265</v>
      </c>
      <c r="D24" s="5">
        <f t="shared" si="1"/>
        <v>0.61809737047054358</v>
      </c>
      <c r="E24" s="5">
        <f t="shared" si="2"/>
        <v>0.74598387585346171</v>
      </c>
      <c r="H24" t="s">
        <v>53</v>
      </c>
      <c r="I24" s="6">
        <f>_xlfn.FORECAST.ETS.STAT($B$2:$B$7,$A$2:$A$7,2,1,1)</f>
        <v>1E-3</v>
      </c>
    </row>
    <row r="25" spans="1:9" x14ac:dyDescent="0.25">
      <c r="A25" s="1">
        <v>44282</v>
      </c>
      <c r="C25" s="5">
        <f t="shared" si="0"/>
        <v>0.68814068047000965</v>
      </c>
      <c r="D25" s="5">
        <f t="shared" si="1"/>
        <v>0.62255512708715333</v>
      </c>
      <c r="E25" s="5">
        <f t="shared" si="2"/>
        <v>0.75372623385286597</v>
      </c>
      <c r="H25" t="s">
        <v>54</v>
      </c>
      <c r="I25" s="6">
        <f>_xlfn.FORECAST.ETS.STAT($B$2:$B$7,$A$2:$A$7,3,1,1)</f>
        <v>2.2204460492503131E-16</v>
      </c>
    </row>
    <row r="26" spans="1:9" x14ac:dyDescent="0.25">
      <c r="H26" t="s">
        <v>55</v>
      </c>
      <c r="I26" s="6">
        <f>_xlfn.FORECAST.ETS.STAT($B$2:$B$7,$A$2:$A$7,4,1,1)</f>
        <v>1.1886465027831654</v>
      </c>
    </row>
    <row r="27" spans="1:9" x14ac:dyDescent="0.25">
      <c r="H27" t="s">
        <v>56</v>
      </c>
      <c r="I27" s="6">
        <f>_xlfn.FORECAST.ETS.STAT($B$2:$B$7,$A$2:$A$7,5,1,1)</f>
        <v>2.1008103866063707E-2</v>
      </c>
    </row>
    <row r="28" spans="1:9" x14ac:dyDescent="0.25">
      <c r="H28" t="s">
        <v>57</v>
      </c>
      <c r="I28" s="6">
        <f>_xlfn.FORECAST.ETS.STAT($B$2:$B$7,$A$2:$A$7,6,1,1)</f>
        <v>1.1886465027831639E-2</v>
      </c>
    </row>
    <row r="29" spans="1:9" x14ac:dyDescent="0.25">
      <c r="H29" t="s">
        <v>58</v>
      </c>
      <c r="I29" s="6">
        <f>_xlfn.FORECAST.ETS.STAT($B$2:$B$7,$A$2:$A$7,7,1,1)</f>
        <v>1.4393648240735857E-2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4E44-A728-43DB-A8D8-3CF0D5841828}">
  <dimension ref="A1:J28"/>
  <sheetViews>
    <sheetView showGridLines="0" workbookViewId="0">
      <selection activeCell="L20" sqref="L20"/>
    </sheetView>
  </sheetViews>
  <sheetFormatPr defaultRowHeight="15" x14ac:dyDescent="0.25"/>
  <cols>
    <col min="1" max="1" width="10.7109375" bestFit="1" customWidth="1"/>
    <col min="2" max="2" width="18" customWidth="1"/>
    <col min="3" max="3" width="10.140625" customWidth="1"/>
    <col min="4" max="4" width="8.5703125" customWidth="1"/>
    <col min="5" max="5" width="8.85546875" customWidth="1"/>
    <col min="7" max="7" width="10.140625" customWidth="1"/>
    <col min="8" max="8" width="8.28515625" customWidth="1"/>
    <col min="9" max="9" width="11.7109375" customWidth="1"/>
  </cols>
  <sheetData>
    <row r="1" spans="1:5" x14ac:dyDescent="0.25">
      <c r="A1" t="s">
        <v>0</v>
      </c>
      <c r="B1" t="s">
        <v>198</v>
      </c>
      <c r="C1" t="s">
        <v>135</v>
      </c>
      <c r="D1" t="s">
        <v>136</v>
      </c>
      <c r="E1" t="s">
        <v>137</v>
      </c>
    </row>
    <row r="2" spans="1:5" x14ac:dyDescent="0.25">
      <c r="A2" s="1">
        <v>44121</v>
      </c>
      <c r="B2" s="5">
        <v>0.92310000000000003</v>
      </c>
    </row>
    <row r="3" spans="1:5" x14ac:dyDescent="0.25">
      <c r="A3" s="1">
        <v>44128</v>
      </c>
      <c r="B3" s="5">
        <v>0.88890000000000002</v>
      </c>
    </row>
    <row r="4" spans="1:5" x14ac:dyDescent="0.25">
      <c r="A4" s="1">
        <v>44135</v>
      </c>
      <c r="B4" s="5">
        <v>0.88890000000000002</v>
      </c>
    </row>
    <row r="5" spans="1:5" x14ac:dyDescent="0.25">
      <c r="A5" s="1">
        <v>44142</v>
      </c>
      <c r="B5" s="5">
        <v>0.88890000000000002</v>
      </c>
    </row>
    <row r="6" spans="1:5" x14ac:dyDescent="0.25">
      <c r="A6" s="1">
        <v>44149</v>
      </c>
      <c r="B6" s="5">
        <v>0.96150000000000002</v>
      </c>
    </row>
    <row r="7" spans="1:5" x14ac:dyDescent="0.25">
      <c r="A7" s="1">
        <v>44156</v>
      </c>
      <c r="B7" s="5">
        <v>0.96150000000000002</v>
      </c>
      <c r="C7" s="5">
        <v>0.96150000000000002</v>
      </c>
      <c r="D7" s="5">
        <v>0.96150000000000002</v>
      </c>
      <c r="E7" s="5">
        <v>0.96150000000000002</v>
      </c>
    </row>
    <row r="8" spans="1:5" x14ac:dyDescent="0.25">
      <c r="A8" s="1">
        <v>44163</v>
      </c>
      <c r="C8" s="5">
        <f t="shared" ref="C8:C25" si="0">_xlfn.FORECAST.ETS(A8,$B$2:$B$7,$A$2:$A$7,1,1)</f>
        <v>0.97773535050148919</v>
      </c>
      <c r="D8" s="5">
        <f t="shared" ref="D8:D25" si="1">C8-_xlfn.FORECAST.ETS.CONFINT(A8,$B$2:$B$7,$A$2:$A$7,0.95,1,1)</f>
        <v>0.91398019758298266</v>
      </c>
      <c r="E8" s="5">
        <f t="shared" ref="E8:E25" si="2">C8+_xlfn.FORECAST.ETS.CONFINT(A8,$B$2:$B$7,$A$2:$A$7,0.95,1,1)</f>
        <v>1.0414905034199957</v>
      </c>
    </row>
    <row r="9" spans="1:5" x14ac:dyDescent="0.25">
      <c r="A9" s="1">
        <v>44170</v>
      </c>
      <c r="C9" s="5">
        <f t="shared" si="0"/>
        <v>0.99299983938268443</v>
      </c>
      <c r="D9" s="5">
        <f t="shared" si="1"/>
        <v>0.90718339050666408</v>
      </c>
      <c r="E9" s="5">
        <f t="shared" si="2"/>
        <v>1.0788162882587047</v>
      </c>
    </row>
    <row r="10" spans="1:5" x14ac:dyDescent="0.25">
      <c r="A10" s="1">
        <v>44177</v>
      </c>
      <c r="C10" s="5">
        <f t="shared" si="0"/>
        <v>1.0082643282638797</v>
      </c>
      <c r="D10" s="5">
        <f t="shared" si="1"/>
        <v>0.90496120652489132</v>
      </c>
      <c r="E10" s="5">
        <f t="shared" si="2"/>
        <v>1.1115674500028681</v>
      </c>
    </row>
    <row r="11" spans="1:5" x14ac:dyDescent="0.25">
      <c r="A11" s="1">
        <v>44184</v>
      </c>
      <c r="C11" s="5">
        <f t="shared" si="0"/>
        <v>1.0235288171450749</v>
      </c>
      <c r="D11" s="5">
        <f t="shared" si="1"/>
        <v>0.90526663450375011</v>
      </c>
      <c r="E11" s="5">
        <f t="shared" si="2"/>
        <v>1.1417909997863998</v>
      </c>
    </row>
    <row r="12" spans="1:5" x14ac:dyDescent="0.25">
      <c r="A12" s="1">
        <v>44191</v>
      </c>
      <c r="C12" s="5">
        <f t="shared" si="0"/>
        <v>1.0387933060262702</v>
      </c>
      <c r="D12" s="5">
        <f t="shared" si="1"/>
        <v>0.90723458273762181</v>
      </c>
      <c r="E12" s="5">
        <f t="shared" si="2"/>
        <v>1.1703520293149186</v>
      </c>
    </row>
    <row r="13" spans="1:5" x14ac:dyDescent="0.25">
      <c r="A13" s="1">
        <v>44198</v>
      </c>
      <c r="C13" s="5">
        <f t="shared" si="0"/>
        <v>1.0540577949074657</v>
      </c>
      <c r="D13" s="5">
        <f t="shared" si="1"/>
        <v>0.91040263634639429</v>
      </c>
      <c r="E13" s="5">
        <f t="shared" si="2"/>
        <v>1.1977129534685371</v>
      </c>
    </row>
    <row r="14" spans="1:5" x14ac:dyDescent="0.25">
      <c r="A14" s="1">
        <v>44205</v>
      </c>
      <c r="C14" s="5">
        <f t="shared" si="0"/>
        <v>1.0693222837886609</v>
      </c>
      <c r="D14" s="5">
        <f t="shared" si="1"/>
        <v>0.91448923597221021</v>
      </c>
      <c r="E14" s="5">
        <f t="shared" si="2"/>
        <v>1.2241553316051117</v>
      </c>
    </row>
    <row r="15" spans="1:5" x14ac:dyDescent="0.25">
      <c r="A15" s="1">
        <v>44212</v>
      </c>
      <c r="C15" s="5">
        <f t="shared" si="0"/>
        <v>1.0845867726698561</v>
      </c>
      <c r="D15" s="5">
        <f t="shared" si="1"/>
        <v>0.9193078866996498</v>
      </c>
      <c r="E15" s="5">
        <f t="shared" si="2"/>
        <v>1.2498656586400625</v>
      </c>
    </row>
    <row r="16" spans="1:5" x14ac:dyDescent="0.25">
      <c r="A16" s="1">
        <v>44219</v>
      </c>
      <c r="C16" s="5">
        <f t="shared" si="0"/>
        <v>1.0998512615510514</v>
      </c>
      <c r="D16" s="5">
        <f t="shared" si="1"/>
        <v>0.92472751940022513</v>
      </c>
      <c r="E16" s="5">
        <f t="shared" si="2"/>
        <v>1.2749750037018777</v>
      </c>
    </row>
    <row r="17" spans="1:10" x14ac:dyDescent="0.25">
      <c r="A17" s="1">
        <v>44226</v>
      </c>
      <c r="C17" s="5">
        <f t="shared" si="0"/>
        <v>1.1151157504322466</v>
      </c>
      <c r="D17" s="5">
        <f t="shared" si="1"/>
        <v>0.93065186351223139</v>
      </c>
      <c r="E17" s="5">
        <f t="shared" si="2"/>
        <v>1.2995796373522619</v>
      </c>
    </row>
    <row r="18" spans="1:10" x14ac:dyDescent="0.25">
      <c r="A18" s="1">
        <v>44233</v>
      </c>
      <c r="C18" s="5">
        <f t="shared" si="0"/>
        <v>1.1303802393134419</v>
      </c>
      <c r="D18" s="5">
        <f t="shared" si="1"/>
        <v>0.93700774950378785</v>
      </c>
      <c r="E18" s="5">
        <f t="shared" si="2"/>
        <v>1.3237527291230959</v>
      </c>
    </row>
    <row r="19" spans="1:10" x14ac:dyDescent="0.25">
      <c r="A19" s="1">
        <v>44240</v>
      </c>
      <c r="C19" s="5">
        <f t="shared" si="0"/>
        <v>1.1456447281946371</v>
      </c>
      <c r="D19" s="5">
        <f t="shared" si="1"/>
        <v>0.94373802719889999</v>
      </c>
      <c r="E19" s="5">
        <f t="shared" si="2"/>
        <v>1.3475514291903743</v>
      </c>
    </row>
    <row r="20" spans="1:10" x14ac:dyDescent="0.25">
      <c r="A20" s="1">
        <v>44247</v>
      </c>
      <c r="C20" s="5">
        <f t="shared" si="0"/>
        <v>1.1609092170758324</v>
      </c>
      <c r="D20" s="5">
        <f t="shared" si="1"/>
        <v>0.95079705183433372</v>
      </c>
      <c r="E20" s="5">
        <f t="shared" si="2"/>
        <v>1.3710213823173312</v>
      </c>
    </row>
    <row r="21" spans="1:10" x14ac:dyDescent="0.25">
      <c r="A21" s="1">
        <v>44254</v>
      </c>
      <c r="C21" s="5">
        <f t="shared" si="0"/>
        <v>1.1761737059570276</v>
      </c>
      <c r="D21" s="5">
        <f t="shared" si="1"/>
        <v>0.95814768418189544</v>
      </c>
      <c r="E21" s="5">
        <f t="shared" si="2"/>
        <v>1.3941997277321598</v>
      </c>
      <c r="I21" t="s">
        <v>50</v>
      </c>
      <c r="J21" t="s">
        <v>51</v>
      </c>
    </row>
    <row r="22" spans="1:10" x14ac:dyDescent="0.25">
      <c r="A22" s="1">
        <v>44261</v>
      </c>
      <c r="C22" s="5">
        <f t="shared" si="0"/>
        <v>1.1914381948382229</v>
      </c>
      <c r="D22" s="5">
        <f t="shared" si="1"/>
        <v>0.96575922682773307</v>
      </c>
      <c r="E22" s="5">
        <f t="shared" si="2"/>
        <v>1.4171171628487127</v>
      </c>
      <c r="I22" t="s">
        <v>52</v>
      </c>
      <c r="J22" s="6">
        <f>_xlfn.FORECAST.ETS.STAT($B$2:$B$7,$A$2:$A$7,1,1,1)</f>
        <v>0.9</v>
      </c>
    </row>
    <row r="23" spans="1:10" x14ac:dyDescent="0.25">
      <c r="A23" s="1">
        <v>44268</v>
      </c>
      <c r="C23" s="5">
        <f t="shared" si="0"/>
        <v>1.2067026837194184</v>
      </c>
      <c r="D23" s="5">
        <f t="shared" si="1"/>
        <v>0.97360596258100829</v>
      </c>
      <c r="E23" s="5">
        <f t="shared" si="2"/>
        <v>1.4397994048578284</v>
      </c>
      <c r="I23" t="s">
        <v>53</v>
      </c>
      <c r="J23" s="6">
        <f>_xlfn.FORECAST.ETS.STAT($B$2:$B$7,$A$2:$A$7,2,1,1)</f>
        <v>1E-3</v>
      </c>
    </row>
    <row r="24" spans="1:10" x14ac:dyDescent="0.25">
      <c r="A24" s="1">
        <v>44275</v>
      </c>
      <c r="C24" s="5">
        <f t="shared" si="0"/>
        <v>1.2219671726006136</v>
      </c>
      <c r="D24" s="5">
        <f t="shared" si="1"/>
        <v>0.9816660933060678</v>
      </c>
      <c r="E24" s="5">
        <f t="shared" si="2"/>
        <v>1.4622682518951593</v>
      </c>
      <c r="I24" t="s">
        <v>54</v>
      </c>
      <c r="J24" s="6">
        <f>_xlfn.FORECAST.ETS.STAT($B$2:$B$7,$A$2:$A$7,3,1,1)</f>
        <v>2.2204460492503131E-16</v>
      </c>
    </row>
    <row r="25" spans="1:10" x14ac:dyDescent="0.25">
      <c r="A25" s="1">
        <v>44282</v>
      </c>
      <c r="C25" s="5">
        <f t="shared" si="0"/>
        <v>1.2372316614818089</v>
      </c>
      <c r="D25" s="5">
        <f t="shared" si="1"/>
        <v>0.98992095276571557</v>
      </c>
      <c r="E25" s="5">
        <f t="shared" si="2"/>
        <v>1.4845423701979021</v>
      </c>
      <c r="I25" t="s">
        <v>55</v>
      </c>
      <c r="J25" s="6">
        <f>_xlfn.FORECAST.ETS.STAT($B$2:$B$7,$A$2:$A$7,4,1,1)</f>
        <v>1.1886153930671486</v>
      </c>
    </row>
    <row r="26" spans="1:10" x14ac:dyDescent="0.25">
      <c r="I26" t="s">
        <v>56</v>
      </c>
      <c r="J26" s="6">
        <f>_xlfn.FORECAST.ETS.STAT($B$2:$B$7,$A$2:$A$7,5,1,1)</f>
        <v>2.7590610134332689E-2</v>
      </c>
    </row>
    <row r="27" spans="1:10" x14ac:dyDescent="0.25">
      <c r="I27" t="s">
        <v>57</v>
      </c>
      <c r="J27" s="6">
        <f>_xlfn.FORECAST.ETS.STAT($B$2:$B$7,$A$2:$A$7,6,1,1)</f>
        <v>2.5388824795914294E-2</v>
      </c>
    </row>
    <row r="28" spans="1:10" x14ac:dyDescent="0.25">
      <c r="I28" t="s">
        <v>58</v>
      </c>
      <c r="J28" s="6">
        <f>_xlfn.FORECAST.ETS.STAT($B$2:$B$7,$A$2:$A$7,7,1,1)</f>
        <v>3.2528736967311178E-2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A900-15EF-4D40-8B70-D2DFEF9F72CC}">
  <dimension ref="A1:J28"/>
  <sheetViews>
    <sheetView showGridLines="0" workbookViewId="0">
      <selection activeCell="Q8" sqref="Q8"/>
    </sheetView>
  </sheetViews>
  <sheetFormatPr defaultRowHeight="15" x14ac:dyDescent="0.25"/>
  <cols>
    <col min="1" max="1" width="10.7109375" bestFit="1" customWidth="1"/>
    <col min="2" max="2" width="16.42578125" customWidth="1"/>
    <col min="3" max="3" width="11" customWidth="1"/>
    <col min="4" max="4" width="8.42578125" customWidth="1"/>
    <col min="5" max="5" width="9.28515625" customWidth="1"/>
    <col min="7" max="7" width="10.140625" customWidth="1"/>
    <col min="8" max="8" width="8.28515625" customWidth="1"/>
    <col min="9" max="9" width="10.85546875" customWidth="1"/>
  </cols>
  <sheetData>
    <row r="1" spans="1:5" x14ac:dyDescent="0.25">
      <c r="A1" t="s">
        <v>0</v>
      </c>
      <c r="B1" t="s">
        <v>197</v>
      </c>
      <c r="C1" t="s">
        <v>138</v>
      </c>
      <c r="D1" t="s">
        <v>139</v>
      </c>
      <c r="E1" t="s">
        <v>140</v>
      </c>
    </row>
    <row r="2" spans="1:5" x14ac:dyDescent="0.25">
      <c r="A2" s="1">
        <v>44121</v>
      </c>
      <c r="B2" s="5">
        <v>0.32050000000000001</v>
      </c>
    </row>
    <row r="3" spans="1:5" x14ac:dyDescent="0.25">
      <c r="A3" s="1">
        <v>44128</v>
      </c>
      <c r="B3" s="5">
        <v>0.32890000000000003</v>
      </c>
    </row>
    <row r="4" spans="1:5" x14ac:dyDescent="0.25">
      <c r="A4" s="1">
        <v>44135</v>
      </c>
      <c r="B4" s="5">
        <v>0.32890000000000003</v>
      </c>
    </row>
    <row r="5" spans="1:5" x14ac:dyDescent="0.25">
      <c r="A5" s="1">
        <v>44142</v>
      </c>
      <c r="B5" s="5">
        <v>0.32890000000000003</v>
      </c>
    </row>
    <row r="6" spans="1:5" x14ac:dyDescent="0.25">
      <c r="A6" s="1">
        <v>44149</v>
      </c>
      <c r="B6" s="5">
        <v>0.36840000000000001</v>
      </c>
    </row>
    <row r="7" spans="1:5" x14ac:dyDescent="0.25">
      <c r="A7" s="1">
        <v>44156</v>
      </c>
      <c r="B7" s="5">
        <v>0.37330000000000002</v>
      </c>
      <c r="C7" s="5">
        <v>0.37330000000000002</v>
      </c>
      <c r="D7" s="5">
        <v>0.37330000000000002</v>
      </c>
      <c r="E7" s="5">
        <v>0.37330000000000002</v>
      </c>
    </row>
    <row r="8" spans="1:5" x14ac:dyDescent="0.25">
      <c r="A8" s="1">
        <v>44163</v>
      </c>
      <c r="C8" s="5">
        <f t="shared" ref="C8:C25" si="0">_xlfn.FORECAST.ETS(A8,$B$2:$B$7,$A$2:$A$7,1,1)</f>
        <v>0.38350237025147726</v>
      </c>
      <c r="D8" s="5">
        <f t="shared" ref="D8:D25" si="1">C8-_xlfn.FORECAST.ETS.CONFINT(A8,$B$2:$B$7,$A$2:$A$7,0.95,1,1)</f>
        <v>0.36048791782753137</v>
      </c>
      <c r="E8" s="5">
        <f t="shared" ref="E8:E25" si="2">C8+_xlfn.FORECAST.ETS.CONFINT(A8,$B$2:$B$7,$A$2:$A$7,0.95,1,1)</f>
        <v>0.40651682267542316</v>
      </c>
    </row>
    <row r="9" spans="1:5" x14ac:dyDescent="0.25">
      <c r="A9" s="1">
        <v>44170</v>
      </c>
      <c r="C9" s="5">
        <f t="shared" si="0"/>
        <v>0.39508390439275348</v>
      </c>
      <c r="D9" s="5">
        <f t="shared" si="1"/>
        <v>0.37135555749873966</v>
      </c>
      <c r="E9" s="5">
        <f t="shared" si="2"/>
        <v>0.4188122512867673</v>
      </c>
    </row>
    <row r="10" spans="1:5" x14ac:dyDescent="0.25">
      <c r="A10" s="1">
        <v>44177</v>
      </c>
      <c r="C10" s="5">
        <f t="shared" si="0"/>
        <v>0.40666543853402976</v>
      </c>
      <c r="D10" s="5">
        <f t="shared" si="1"/>
        <v>0.38223860300880275</v>
      </c>
      <c r="E10" s="5">
        <f t="shared" si="2"/>
        <v>0.43109227405925676</v>
      </c>
    </row>
    <row r="11" spans="1:5" x14ac:dyDescent="0.25">
      <c r="A11" s="1">
        <v>44184</v>
      </c>
      <c r="C11" s="5">
        <f t="shared" si="0"/>
        <v>0.41824697267530603</v>
      </c>
      <c r="D11" s="5">
        <f t="shared" si="1"/>
        <v>0.39313574765410059</v>
      </c>
      <c r="E11" s="5">
        <f t="shared" si="2"/>
        <v>0.44335819769651147</v>
      </c>
    </row>
    <row r="12" spans="1:5" x14ac:dyDescent="0.25">
      <c r="A12" s="1">
        <v>44191</v>
      </c>
      <c r="C12" s="5">
        <f t="shared" si="0"/>
        <v>0.4298285068165823</v>
      </c>
      <c r="D12" s="5">
        <f t="shared" si="1"/>
        <v>0.40404584809952854</v>
      </c>
      <c r="E12" s="5">
        <f t="shared" si="2"/>
        <v>0.45561116553363606</v>
      </c>
    </row>
    <row r="13" spans="1:5" x14ac:dyDescent="0.25">
      <c r="A13" s="1">
        <v>44198</v>
      </c>
      <c r="C13" s="5">
        <f t="shared" si="0"/>
        <v>0.44141004095785852</v>
      </c>
      <c r="D13" s="5">
        <f t="shared" si="1"/>
        <v>0.4149678973520558</v>
      </c>
      <c r="E13" s="5">
        <f t="shared" si="2"/>
        <v>0.46785218456366123</v>
      </c>
    </row>
    <row r="14" spans="1:5" x14ac:dyDescent="0.25">
      <c r="A14" s="1">
        <v>44205</v>
      </c>
      <c r="C14" s="5">
        <f t="shared" si="0"/>
        <v>0.45299157509913479</v>
      </c>
      <c r="D14" s="5">
        <f t="shared" si="1"/>
        <v>0.42590100321065066</v>
      </c>
      <c r="E14" s="5">
        <f t="shared" si="2"/>
        <v>0.48008214698761892</v>
      </c>
    </row>
    <row r="15" spans="1:5" x14ac:dyDescent="0.25">
      <c r="A15" s="1">
        <v>44212</v>
      </c>
      <c r="C15" s="5">
        <f t="shared" si="0"/>
        <v>0.46457310924041106</v>
      </c>
      <c r="D15" s="5">
        <f t="shared" si="1"/>
        <v>0.43684437089594585</v>
      </c>
      <c r="E15" s="5">
        <f t="shared" si="2"/>
        <v>0.49230184758487627</v>
      </c>
    </row>
    <row r="16" spans="1:5" x14ac:dyDescent="0.25">
      <c r="A16" s="1">
        <v>44219</v>
      </c>
      <c r="C16" s="5">
        <f t="shared" si="0"/>
        <v>0.47615464338168734</v>
      </c>
      <c r="D16" s="5">
        <f t="shared" si="1"/>
        <v>0.44779728891072174</v>
      </c>
      <c r="E16" s="5">
        <f t="shared" si="2"/>
        <v>0.50451199785265299</v>
      </c>
    </row>
    <row r="17" spans="1:10" x14ac:dyDescent="0.25">
      <c r="A17" s="1">
        <v>44226</v>
      </c>
      <c r="C17" s="5">
        <f t="shared" si="0"/>
        <v>0.48773617752296355</v>
      </c>
      <c r="D17" s="5">
        <f t="shared" si="1"/>
        <v>0.45875911742667863</v>
      </c>
      <c r="E17" s="5">
        <f t="shared" si="2"/>
        <v>0.51671323761924848</v>
      </c>
    </row>
    <row r="18" spans="1:10" x14ac:dyDescent="0.25">
      <c r="A18" s="1">
        <v>44233</v>
      </c>
      <c r="C18" s="5">
        <f t="shared" si="0"/>
        <v>0.49931771166423983</v>
      </c>
      <c r="D18" s="5">
        <f t="shared" si="1"/>
        <v>0.46972927866752651</v>
      </c>
      <c r="E18" s="5">
        <f t="shared" si="2"/>
        <v>0.5289061446609532</v>
      </c>
    </row>
    <row r="19" spans="1:10" x14ac:dyDescent="0.25">
      <c r="A19" s="1">
        <v>44240</v>
      </c>
      <c r="C19" s="5">
        <f t="shared" si="0"/>
        <v>0.51089924580551604</v>
      </c>
      <c r="D19" s="5">
        <f t="shared" si="1"/>
        <v>0.48070724888490979</v>
      </c>
      <c r="E19" s="5">
        <f t="shared" si="2"/>
        <v>0.5410912427261223</v>
      </c>
    </row>
    <row r="20" spans="1:10" x14ac:dyDescent="0.25">
      <c r="A20" s="1">
        <v>44247</v>
      </c>
      <c r="C20" s="5">
        <f t="shared" si="0"/>
        <v>0.52248077994679232</v>
      </c>
      <c r="D20" s="5">
        <f t="shared" si="1"/>
        <v>0.49169255161659353</v>
      </c>
      <c r="E20" s="5">
        <f t="shared" si="2"/>
        <v>0.5532690082769911</v>
      </c>
    </row>
    <row r="21" spans="1:10" x14ac:dyDescent="0.25">
      <c r="A21" s="1">
        <v>44254</v>
      </c>
      <c r="C21" s="5">
        <f t="shared" si="0"/>
        <v>0.53406231408806859</v>
      </c>
      <c r="D21" s="5">
        <f t="shared" si="1"/>
        <v>0.50268475198540186</v>
      </c>
      <c r="E21" s="5">
        <f t="shared" si="2"/>
        <v>0.56543987619073532</v>
      </c>
      <c r="I21" t="s">
        <v>50</v>
      </c>
      <c r="J21" t="s">
        <v>51</v>
      </c>
    </row>
    <row r="22" spans="1:10" x14ac:dyDescent="0.25">
      <c r="A22" s="1">
        <v>44261</v>
      </c>
      <c r="C22" s="5">
        <f t="shared" si="0"/>
        <v>0.54564384822934486</v>
      </c>
      <c r="D22" s="5">
        <f t="shared" si="1"/>
        <v>0.51368345184934516</v>
      </c>
      <c r="E22" s="5">
        <f t="shared" si="2"/>
        <v>0.57760424460934456</v>
      </c>
      <c r="I22" t="s">
        <v>52</v>
      </c>
      <c r="J22" s="6">
        <f>_xlfn.FORECAST.ETS.STAT($B$2:$B$7,$A$2:$A$7,1,1,1)</f>
        <v>0.25</v>
      </c>
    </row>
    <row r="23" spans="1:10" x14ac:dyDescent="0.25">
      <c r="A23" s="1">
        <v>44268</v>
      </c>
      <c r="C23" s="5">
        <f t="shared" si="0"/>
        <v>0.55722538237062114</v>
      </c>
      <c r="D23" s="5">
        <f t="shared" si="1"/>
        <v>0.52468828565283654</v>
      </c>
      <c r="E23" s="5">
        <f t="shared" si="2"/>
        <v>0.58976247908840573</v>
      </c>
      <c r="I23" t="s">
        <v>53</v>
      </c>
      <c r="J23" s="6">
        <f>_xlfn.FORECAST.ETS.STAT($B$2:$B$7,$A$2:$A$7,2,1,1)</f>
        <v>1E-3</v>
      </c>
    </row>
    <row r="24" spans="1:10" x14ac:dyDescent="0.25">
      <c r="A24" s="1">
        <v>44275</v>
      </c>
      <c r="C24" s="5">
        <f t="shared" si="0"/>
        <v>0.56880691651189741</v>
      </c>
      <c r="D24" s="5">
        <f t="shared" si="1"/>
        <v>0.53569891685918425</v>
      </c>
      <c r="E24" s="5">
        <f t="shared" si="2"/>
        <v>0.60191491616461057</v>
      </c>
      <c r="I24" t="s">
        <v>54</v>
      </c>
      <c r="J24" s="6">
        <f>_xlfn.FORECAST.ETS.STAT($B$2:$B$7,$A$2:$A$7,3,1,1)</f>
        <v>2.2204460492503131E-16</v>
      </c>
    </row>
    <row r="25" spans="1:10" x14ac:dyDescent="0.25">
      <c r="A25" s="1">
        <v>44282</v>
      </c>
      <c r="C25" s="5">
        <f t="shared" si="0"/>
        <v>0.58038845065317357</v>
      </c>
      <c r="D25" s="5">
        <f t="shared" si="1"/>
        <v>0.54671503486799511</v>
      </c>
      <c r="E25" s="5">
        <f t="shared" si="2"/>
        <v>0.61406186643835203</v>
      </c>
      <c r="I25" t="s">
        <v>55</v>
      </c>
      <c r="J25" s="6">
        <f>_xlfn.FORECAST.ETS.STAT($B$2:$B$7,$A$2:$A$7,4,1,1)</f>
        <v>0.82880215963347137</v>
      </c>
    </row>
    <row r="26" spans="1:10" x14ac:dyDescent="0.25">
      <c r="I26" t="s">
        <v>56</v>
      </c>
      <c r="J26" s="6">
        <f>_xlfn.FORECAST.ETS.STAT($B$2:$B$7,$A$2:$A$7,5,1,1)</f>
        <v>2.5444999178245317E-2</v>
      </c>
    </row>
    <row r="27" spans="1:10" x14ac:dyDescent="0.25">
      <c r="I27" t="s">
        <v>57</v>
      </c>
      <c r="J27" s="6">
        <f>_xlfn.FORECAST.ETS.STAT($B$2:$B$7,$A$2:$A$7,6,1,1)</f>
        <v>8.7521508057294608E-3</v>
      </c>
    </row>
    <row r="28" spans="1:10" x14ac:dyDescent="0.25">
      <c r="I28" t="s">
        <v>58</v>
      </c>
      <c r="J28" s="6">
        <f>_xlfn.FORECAST.ETS.STAT($B$2:$B$7,$A$2:$A$7,7,1,1)</f>
        <v>1.1742283330449424E-2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8D6B-491A-4A14-98A7-D5220FCE9B36}">
  <dimension ref="A1:H27"/>
  <sheetViews>
    <sheetView showGridLines="0" workbookViewId="0">
      <selection activeCell="N23" sqref="N23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7109375" customWidth="1"/>
    <col min="4" max="4" width="19" customWidth="1"/>
    <col min="5" max="5" width="19.28515625" customWidth="1"/>
    <col min="7" max="7" width="10.140625" customWidth="1"/>
    <col min="8" max="8" width="8.28515625" customWidth="1"/>
  </cols>
  <sheetData>
    <row r="1" spans="1:5" x14ac:dyDescent="0.25">
      <c r="A1" t="s">
        <v>0</v>
      </c>
      <c r="B1" t="s">
        <v>2</v>
      </c>
      <c r="C1" t="s">
        <v>59</v>
      </c>
      <c r="D1" t="s">
        <v>60</v>
      </c>
      <c r="E1" t="s">
        <v>61</v>
      </c>
    </row>
    <row r="2" spans="1:5" x14ac:dyDescent="0.25">
      <c r="A2" s="1">
        <v>44121</v>
      </c>
      <c r="B2" s="5">
        <v>0.78129999999999999</v>
      </c>
    </row>
    <row r="3" spans="1:5" x14ac:dyDescent="0.25">
      <c r="A3" s="1">
        <v>44128</v>
      </c>
      <c r="B3" s="5">
        <v>0.82350000000000001</v>
      </c>
    </row>
    <row r="4" spans="1:5" x14ac:dyDescent="0.25">
      <c r="A4" s="1">
        <v>44135</v>
      </c>
      <c r="B4" s="5">
        <v>0.82350000000000001</v>
      </c>
    </row>
    <row r="5" spans="1:5" x14ac:dyDescent="0.25">
      <c r="A5" s="1">
        <v>44142</v>
      </c>
      <c r="B5" s="5">
        <v>0.82350000000000001</v>
      </c>
    </row>
    <row r="6" spans="1:5" x14ac:dyDescent="0.25">
      <c r="A6" s="1">
        <v>44149</v>
      </c>
      <c r="B6" s="5">
        <v>0.82350000000000001</v>
      </c>
    </row>
    <row r="7" spans="1:5" x14ac:dyDescent="0.25">
      <c r="A7" s="1">
        <v>44156</v>
      </c>
      <c r="B7" s="5">
        <v>0.82350000000000001</v>
      </c>
      <c r="C7" s="5">
        <v>0.82350000000000001</v>
      </c>
      <c r="D7" s="5">
        <v>0.82350000000000001</v>
      </c>
      <c r="E7" s="5">
        <v>0.82350000000000001</v>
      </c>
    </row>
    <row r="8" spans="1:5" x14ac:dyDescent="0.25">
      <c r="A8" s="1">
        <v>44163</v>
      </c>
      <c r="C8" s="5">
        <f t="shared" ref="C8:C25" si="0">_xlfn.FORECAST.ETS(A8,$B$2:$B$7,$A$2:$A$7,1,1)</f>
        <v>0.82783476680983359</v>
      </c>
      <c r="D8" s="5">
        <f t="shared" ref="D8:D25" si="1">C8-_xlfn.FORECAST.ETS.CONFINT(A8,$B$2:$B$7,$A$2:$A$7,0.95,1,1)</f>
        <v>0.79662411907961195</v>
      </c>
      <c r="E8" s="5">
        <f t="shared" ref="E8:E25" si="2">C8+_xlfn.FORECAST.ETS.CONFINT(A8,$B$2:$B$7,$A$2:$A$7,0.95,1,1)</f>
        <v>0.85904541454005523</v>
      </c>
    </row>
    <row r="9" spans="1:5" x14ac:dyDescent="0.25">
      <c r="A9" s="1">
        <v>44170</v>
      </c>
      <c r="C9" s="5">
        <f t="shared" si="0"/>
        <v>0.83173596047405673</v>
      </c>
      <c r="D9" s="5">
        <f t="shared" si="1"/>
        <v>0.78972544316337545</v>
      </c>
      <c r="E9" s="5">
        <f t="shared" si="2"/>
        <v>0.87374647778473802</v>
      </c>
    </row>
    <row r="10" spans="1:5" x14ac:dyDescent="0.25">
      <c r="A10" s="1">
        <v>44177</v>
      </c>
      <c r="C10" s="5">
        <f t="shared" si="0"/>
        <v>0.83563715413827999</v>
      </c>
      <c r="D10" s="5">
        <f t="shared" si="1"/>
        <v>0.78506622466142706</v>
      </c>
      <c r="E10" s="5">
        <f t="shared" si="2"/>
        <v>0.88620808361513292</v>
      </c>
    </row>
    <row r="11" spans="1:5" x14ac:dyDescent="0.25">
      <c r="A11" s="1">
        <v>44184</v>
      </c>
      <c r="C11" s="5">
        <f t="shared" si="0"/>
        <v>0.83953834780250314</v>
      </c>
      <c r="D11" s="5">
        <f t="shared" si="1"/>
        <v>0.78164437134316489</v>
      </c>
      <c r="E11" s="5">
        <f t="shared" si="2"/>
        <v>0.89743232426184139</v>
      </c>
    </row>
    <row r="12" spans="1:5" x14ac:dyDescent="0.25">
      <c r="A12" s="1">
        <v>44191</v>
      </c>
      <c r="C12" s="5">
        <f t="shared" si="0"/>
        <v>0.84343954146672639</v>
      </c>
      <c r="D12" s="5">
        <f t="shared" si="1"/>
        <v>0.77903638689115584</v>
      </c>
      <c r="E12" s="5">
        <f t="shared" si="2"/>
        <v>0.90784269604229695</v>
      </c>
    </row>
    <row r="13" spans="1:5" x14ac:dyDescent="0.25">
      <c r="A13" s="1">
        <v>44198</v>
      </c>
      <c r="C13" s="5">
        <f t="shared" si="0"/>
        <v>0.84734073513094965</v>
      </c>
      <c r="D13" s="5">
        <f t="shared" si="1"/>
        <v>0.77701590108640184</v>
      </c>
      <c r="E13" s="5">
        <f t="shared" si="2"/>
        <v>0.91766556917549746</v>
      </c>
    </row>
    <row r="14" spans="1:5" x14ac:dyDescent="0.25">
      <c r="A14" s="1">
        <v>44205</v>
      </c>
      <c r="C14" s="5">
        <f t="shared" si="0"/>
        <v>0.8512419287951728</v>
      </c>
      <c r="D14" s="5">
        <f t="shared" si="1"/>
        <v>0.7754450795809178</v>
      </c>
      <c r="E14" s="5">
        <f t="shared" si="2"/>
        <v>0.9270387780094278</v>
      </c>
    </row>
    <row r="15" spans="1:5" x14ac:dyDescent="0.25">
      <c r="A15" s="1">
        <v>44212</v>
      </c>
      <c r="C15" s="5">
        <f t="shared" si="0"/>
        <v>0.85514312245939605</v>
      </c>
      <c r="D15" s="5">
        <f t="shared" si="1"/>
        <v>0.77423262579956897</v>
      </c>
      <c r="E15" s="5">
        <f t="shared" si="2"/>
        <v>0.93605361911922313</v>
      </c>
    </row>
    <row r="16" spans="1:5" x14ac:dyDescent="0.25">
      <c r="A16" s="1">
        <v>44219</v>
      </c>
      <c r="C16" s="5">
        <f t="shared" si="0"/>
        <v>0.8590443161236192</v>
      </c>
      <c r="D16" s="5">
        <f t="shared" si="1"/>
        <v>0.77331437626363586</v>
      </c>
      <c r="E16" s="5">
        <f t="shared" si="2"/>
        <v>0.94477425598360254</v>
      </c>
    </row>
    <row r="17" spans="1:8" x14ac:dyDescent="0.25">
      <c r="A17" s="1">
        <v>44226</v>
      </c>
      <c r="C17" s="5">
        <f t="shared" si="0"/>
        <v>0.86294550978784246</v>
      </c>
      <c r="D17" s="5">
        <f t="shared" si="1"/>
        <v>0.77264320275758425</v>
      </c>
      <c r="E17" s="5">
        <f t="shared" si="2"/>
        <v>0.95324781681810067</v>
      </c>
    </row>
    <row r="18" spans="1:8" x14ac:dyDescent="0.25">
      <c r="A18" s="1">
        <v>44233</v>
      </c>
      <c r="C18" s="5">
        <f t="shared" si="0"/>
        <v>0.86684670345206571</v>
      </c>
      <c r="D18" s="5">
        <f t="shared" si="1"/>
        <v>0.77218328592596486</v>
      </c>
      <c r="E18" s="5">
        <f t="shared" si="2"/>
        <v>0.96151012097816657</v>
      </c>
    </row>
    <row r="19" spans="1:8" x14ac:dyDescent="0.25">
      <c r="A19" s="1">
        <v>44240</v>
      </c>
      <c r="C19" s="5">
        <f t="shared" si="0"/>
        <v>0.87074789711628886</v>
      </c>
      <c r="D19" s="5">
        <f t="shared" si="1"/>
        <v>0.77190664851628843</v>
      </c>
      <c r="E19" s="5">
        <f t="shared" si="2"/>
        <v>0.96958914571628929</v>
      </c>
    </row>
    <row r="20" spans="1:8" x14ac:dyDescent="0.25">
      <c r="A20" s="1">
        <v>44247</v>
      </c>
      <c r="C20" s="5">
        <f t="shared" si="0"/>
        <v>0.87464909078051212</v>
      </c>
      <c r="D20" s="5">
        <f t="shared" si="1"/>
        <v>0.77179094562683637</v>
      </c>
      <c r="E20" s="5">
        <f t="shared" si="2"/>
        <v>0.97750723593418787</v>
      </c>
      <c r="G20" t="s">
        <v>50</v>
      </c>
      <c r="H20" t="s">
        <v>51</v>
      </c>
    </row>
    <row r="21" spans="1:8" x14ac:dyDescent="0.25">
      <c r="A21" s="1">
        <v>44254</v>
      </c>
      <c r="C21" s="5">
        <f t="shared" si="0"/>
        <v>0.87855028444473526</v>
      </c>
      <c r="D21" s="5">
        <f t="shared" si="1"/>
        <v>0.7718179961488657</v>
      </c>
      <c r="E21" s="5">
        <f t="shared" si="2"/>
        <v>0.98528257274060482</v>
      </c>
      <c r="G21" t="s">
        <v>52</v>
      </c>
      <c r="H21" s="6">
        <f>_xlfn.FORECAST.ETS.STAT($B$2:$B$7,$A$2:$A$7,1,1,1)</f>
        <v>0.9</v>
      </c>
    </row>
    <row r="22" spans="1:8" x14ac:dyDescent="0.25">
      <c r="A22" s="1">
        <v>44261</v>
      </c>
      <c r="C22" s="5">
        <f t="shared" si="0"/>
        <v>0.88245147810895852</v>
      </c>
      <c r="D22" s="5">
        <f t="shared" si="1"/>
        <v>0.77197277249439189</v>
      </c>
      <c r="E22" s="5">
        <f t="shared" si="2"/>
        <v>0.99293018372352515</v>
      </c>
      <c r="G22" t="s">
        <v>53</v>
      </c>
      <c r="H22" s="6">
        <f>_xlfn.FORECAST.ETS.STAT($B$2:$B$7,$A$2:$A$7,2,1,1)</f>
        <v>1E-3</v>
      </c>
    </row>
    <row r="23" spans="1:8" x14ac:dyDescent="0.25">
      <c r="A23" s="1">
        <v>44268</v>
      </c>
      <c r="C23" s="5">
        <f t="shared" si="0"/>
        <v>0.88635267177318178</v>
      </c>
      <c r="D23" s="5">
        <f t="shared" si="1"/>
        <v>0.77224268508991156</v>
      </c>
      <c r="E23" s="5">
        <f t="shared" si="2"/>
        <v>1.000462658456452</v>
      </c>
      <c r="G23" t="s">
        <v>54</v>
      </c>
      <c r="H23" s="6">
        <f>_xlfn.FORECAST.ETS.STAT($B$2:$B$7,$A$2:$A$7,3,1,1)</f>
        <v>2.2204460492503131E-16</v>
      </c>
    </row>
    <row r="24" spans="1:8" x14ac:dyDescent="0.25">
      <c r="A24" s="1">
        <v>44275</v>
      </c>
      <c r="C24" s="5">
        <f t="shared" si="0"/>
        <v>0.89025386543740492</v>
      </c>
      <c r="D24" s="5">
        <f t="shared" si="1"/>
        <v>0.77261706289313425</v>
      </c>
      <c r="E24" s="5">
        <f t="shared" si="2"/>
        <v>1.0078906679816755</v>
      </c>
      <c r="G24" t="s">
        <v>55</v>
      </c>
      <c r="H24" s="6">
        <f>_xlfn.FORECAST.ETS.STAT($B$2:$B$7,$A$2:$A$7,4,1,1)</f>
        <v>1.0064281092050207</v>
      </c>
    </row>
    <row r="25" spans="1:8" x14ac:dyDescent="0.25">
      <c r="A25" s="1">
        <v>44282</v>
      </c>
      <c r="C25" s="5">
        <f t="shared" si="0"/>
        <v>0.89415505910162818</v>
      </c>
      <c r="D25" s="5">
        <f t="shared" si="1"/>
        <v>0.77308676804889198</v>
      </c>
      <c r="E25" s="5">
        <f t="shared" si="2"/>
        <v>1.0152233501543644</v>
      </c>
      <c r="G25" t="s">
        <v>56</v>
      </c>
      <c r="H25" s="6">
        <f>_xlfn.FORECAST.ETS.STAT($B$2:$B$7,$A$2:$A$7,5,1,1)</f>
        <v>1.0493146230207218E-2</v>
      </c>
    </row>
    <row r="26" spans="1:8" x14ac:dyDescent="0.25">
      <c r="G26" t="s">
        <v>57</v>
      </c>
      <c r="H26" s="6">
        <f>_xlfn.FORECAST.ETS.STAT($B$2:$B$7,$A$2:$A$7,6,1,1)</f>
        <v>8.494253241690378E-3</v>
      </c>
    </row>
    <row r="27" spans="1:8" x14ac:dyDescent="0.25">
      <c r="G27" t="s">
        <v>58</v>
      </c>
      <c r="H27" s="6">
        <f>_xlfn.FORECAST.ETS.STAT($B$2:$B$7,$A$2:$A$7,7,1,1)</f>
        <v>1.5924092471294012E-2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5363-D4EE-434D-BBB2-63C0E92059F5}">
  <dimension ref="A1:J27"/>
  <sheetViews>
    <sheetView showGridLines="0" workbookViewId="0">
      <selection activeCell="M22" sqref="M22"/>
    </sheetView>
  </sheetViews>
  <sheetFormatPr defaultRowHeight="15" x14ac:dyDescent="0.25"/>
  <cols>
    <col min="1" max="1" width="10.7109375" bestFit="1" customWidth="1"/>
    <col min="2" max="2" width="13.7109375" customWidth="1"/>
    <col min="3" max="3" width="22.5703125" customWidth="1"/>
    <col min="4" max="5" width="8.42578125" customWidth="1"/>
    <col min="7" max="7" width="10.140625" customWidth="1"/>
    <col min="8" max="8" width="8.28515625" customWidth="1"/>
    <col min="9" max="9" width="10.7109375" customWidth="1"/>
  </cols>
  <sheetData>
    <row r="1" spans="1:5" x14ac:dyDescent="0.25">
      <c r="A1" t="s">
        <v>0</v>
      </c>
      <c r="B1" t="s">
        <v>196</v>
      </c>
      <c r="C1" t="s">
        <v>141</v>
      </c>
      <c r="D1" t="s">
        <v>142</v>
      </c>
      <c r="E1" t="s">
        <v>143</v>
      </c>
    </row>
    <row r="2" spans="1:5" x14ac:dyDescent="0.25">
      <c r="A2" s="1">
        <v>44121</v>
      </c>
      <c r="B2" s="5">
        <v>0.42859999999999998</v>
      </c>
    </row>
    <row r="3" spans="1:5" x14ac:dyDescent="0.25">
      <c r="A3" s="1">
        <v>44128</v>
      </c>
      <c r="B3" s="5">
        <v>0.42859999999999998</v>
      </c>
    </row>
    <row r="4" spans="1:5" x14ac:dyDescent="0.25">
      <c r="A4" s="1">
        <v>44135</v>
      </c>
      <c r="B4" s="5">
        <v>0.4531</v>
      </c>
    </row>
    <row r="5" spans="1:5" x14ac:dyDescent="0.25">
      <c r="A5" s="1">
        <v>44142</v>
      </c>
      <c r="B5" s="5">
        <v>0.4531</v>
      </c>
    </row>
    <row r="6" spans="1:5" x14ac:dyDescent="0.25">
      <c r="A6" s="1">
        <v>44149</v>
      </c>
      <c r="B6" s="5">
        <v>0.4531</v>
      </c>
    </row>
    <row r="7" spans="1:5" x14ac:dyDescent="0.25">
      <c r="A7" s="1">
        <v>44156</v>
      </c>
      <c r="B7" s="5">
        <v>0.46879999999999999</v>
      </c>
      <c r="C7" s="5">
        <v>0.46879999999999999</v>
      </c>
      <c r="D7" s="5">
        <v>0.46879999999999999</v>
      </c>
      <c r="E7" s="5">
        <v>0.46879999999999999</v>
      </c>
    </row>
    <row r="8" spans="1:5" x14ac:dyDescent="0.25">
      <c r="A8" s="1">
        <v>44163</v>
      </c>
      <c r="C8" s="5">
        <f t="shared" ref="C8:C25" si="0">_xlfn.FORECAST.ETS(A8,$B$2:$B$7,$A$2:$A$7,1,1)</f>
        <v>0.47605357690523536</v>
      </c>
      <c r="D8" s="5">
        <f t="shared" ref="D8:D25" si="1">C8-_xlfn.FORECAST.ETS.CONFINT(A8,$B$2:$B$7,$A$2:$A$7,0.95,1,1)</f>
        <v>0.46501238372558201</v>
      </c>
      <c r="E8" s="5">
        <f t="shared" ref="E8:E25" si="2">C8+_xlfn.FORECAST.ETS.CONFINT(A8,$B$2:$B$7,$A$2:$A$7,0.95,1,1)</f>
        <v>0.48709477008488872</v>
      </c>
    </row>
    <row r="9" spans="1:5" x14ac:dyDescent="0.25">
      <c r="A9" s="1">
        <v>44170</v>
      </c>
      <c r="C9" s="5">
        <f t="shared" si="0"/>
        <v>0.48396189739541595</v>
      </c>
      <c r="D9" s="5">
        <f t="shared" si="1"/>
        <v>0.47292065453050508</v>
      </c>
      <c r="E9" s="5">
        <f t="shared" si="2"/>
        <v>0.49500314026032682</v>
      </c>
    </row>
    <row r="10" spans="1:5" x14ac:dyDescent="0.25">
      <c r="A10" s="1">
        <v>44177</v>
      </c>
      <c r="C10" s="5">
        <f t="shared" si="0"/>
        <v>0.49187021788559648</v>
      </c>
      <c r="D10" s="5">
        <f t="shared" si="1"/>
        <v>0.48082888669189094</v>
      </c>
      <c r="E10" s="5">
        <f t="shared" si="2"/>
        <v>0.50291154907930202</v>
      </c>
    </row>
    <row r="11" spans="1:5" x14ac:dyDescent="0.25">
      <c r="A11" s="1">
        <v>44184</v>
      </c>
      <c r="C11" s="5">
        <f t="shared" si="0"/>
        <v>0.49977853837577707</v>
      </c>
      <c r="D11" s="5">
        <f t="shared" si="1"/>
        <v>0.48873706916974452</v>
      </c>
      <c r="E11" s="5">
        <f t="shared" si="2"/>
        <v>0.51082000758180968</v>
      </c>
    </row>
    <row r="12" spans="1:5" x14ac:dyDescent="0.25">
      <c r="A12" s="1">
        <v>44191</v>
      </c>
      <c r="C12" s="5">
        <f t="shared" si="0"/>
        <v>0.50768685886595766</v>
      </c>
      <c r="D12" s="5">
        <f t="shared" si="1"/>
        <v>0.4966451909252047</v>
      </c>
      <c r="E12" s="5">
        <f t="shared" si="2"/>
        <v>0.51872852680671055</v>
      </c>
    </row>
    <row r="13" spans="1:5" x14ac:dyDescent="0.25">
      <c r="A13" s="1">
        <v>44198</v>
      </c>
      <c r="C13" s="5">
        <f t="shared" si="0"/>
        <v>0.51559517935613819</v>
      </c>
      <c r="D13" s="5">
        <f t="shared" si="1"/>
        <v>0.50455324092109677</v>
      </c>
      <c r="E13" s="5">
        <f t="shared" si="2"/>
        <v>0.52663711779117961</v>
      </c>
    </row>
    <row r="14" spans="1:5" x14ac:dyDescent="0.25">
      <c r="A14" s="1">
        <v>44205</v>
      </c>
      <c r="C14" s="5">
        <f t="shared" si="0"/>
        <v>0.52350349984631872</v>
      </c>
      <c r="D14" s="5">
        <f t="shared" si="1"/>
        <v>0.51246120812259388</v>
      </c>
      <c r="E14" s="5">
        <f t="shared" si="2"/>
        <v>0.53454579157004356</v>
      </c>
    </row>
    <row r="15" spans="1:5" x14ac:dyDescent="0.25">
      <c r="A15" s="1">
        <v>44212</v>
      </c>
      <c r="C15" s="5">
        <f t="shared" si="0"/>
        <v>0.53141182033649925</v>
      </c>
      <c r="D15" s="5">
        <f t="shared" si="1"/>
        <v>0.52036908149798933</v>
      </c>
      <c r="E15" s="5">
        <f t="shared" si="2"/>
        <v>0.54245455917500918</v>
      </c>
    </row>
    <row r="16" spans="1:5" x14ac:dyDescent="0.25">
      <c r="A16" s="1">
        <v>44219</v>
      </c>
      <c r="C16" s="5">
        <f t="shared" si="0"/>
        <v>0.53932014082667989</v>
      </c>
      <c r="D16" s="5">
        <f t="shared" si="1"/>
        <v>0.52827685001957814</v>
      </c>
      <c r="E16" s="5">
        <f t="shared" si="2"/>
        <v>0.55036343163378165</v>
      </c>
    </row>
    <row r="17" spans="1:10" x14ac:dyDescent="0.25">
      <c r="A17" s="1">
        <v>44226</v>
      </c>
      <c r="C17" s="5">
        <f t="shared" si="0"/>
        <v>0.54722846131686043</v>
      </c>
      <c r="D17" s="5">
        <f t="shared" si="1"/>
        <v>0.53618450266464768</v>
      </c>
      <c r="E17" s="5">
        <f t="shared" si="2"/>
        <v>0.55827241996907317</v>
      </c>
    </row>
    <row r="18" spans="1:10" x14ac:dyDescent="0.25">
      <c r="A18" s="1">
        <v>44233</v>
      </c>
      <c r="C18" s="5">
        <f t="shared" si="0"/>
        <v>0.55513678180704096</v>
      </c>
      <c r="D18" s="5">
        <f t="shared" si="1"/>
        <v>0.54409202841657867</v>
      </c>
      <c r="E18" s="5">
        <f t="shared" si="2"/>
        <v>0.56618153519750325</v>
      </c>
    </row>
    <row r="19" spans="1:10" x14ac:dyDescent="0.25">
      <c r="A19" s="1">
        <v>44240</v>
      </c>
      <c r="C19" s="5">
        <f t="shared" si="0"/>
        <v>0.56304510229722149</v>
      </c>
      <c r="D19" s="5">
        <f t="shared" si="1"/>
        <v>0.55199941626605331</v>
      </c>
      <c r="E19" s="5">
        <f t="shared" si="2"/>
        <v>0.57409078832838967</v>
      </c>
    </row>
    <row r="20" spans="1:10" x14ac:dyDescent="0.25">
      <c r="A20" s="1">
        <v>44247</v>
      </c>
      <c r="C20" s="5">
        <f t="shared" si="0"/>
        <v>0.57095342278740202</v>
      </c>
      <c r="D20" s="5">
        <f t="shared" si="1"/>
        <v>0.55990665521237259</v>
      </c>
      <c r="E20" s="5">
        <f t="shared" si="2"/>
        <v>0.58200019036243145</v>
      </c>
      <c r="I20" t="s">
        <v>50</v>
      </c>
      <c r="J20" t="s">
        <v>51</v>
      </c>
    </row>
    <row r="21" spans="1:10" x14ac:dyDescent="0.25">
      <c r="A21" s="1">
        <v>44254</v>
      </c>
      <c r="C21" s="5">
        <f t="shared" si="0"/>
        <v>0.57886174327758266</v>
      </c>
      <c r="D21" s="5">
        <f t="shared" si="1"/>
        <v>0.56781373426488002</v>
      </c>
      <c r="E21" s="5">
        <f t="shared" si="2"/>
        <v>0.58990975229028531</v>
      </c>
      <c r="I21" t="s">
        <v>52</v>
      </c>
      <c r="J21" s="6">
        <f>_xlfn.FORECAST.ETS.STAT($B$2:$B$7,$A$2:$A$7,1,1,1)</f>
        <v>2E-3</v>
      </c>
    </row>
    <row r="22" spans="1:10" x14ac:dyDescent="0.25">
      <c r="A22" s="1">
        <v>44261</v>
      </c>
      <c r="C22" s="5">
        <f t="shared" si="0"/>
        <v>0.58677006376776319</v>
      </c>
      <c r="D22" s="5">
        <f t="shared" si="1"/>
        <v>0.5757206424444925</v>
      </c>
      <c r="E22" s="5">
        <f t="shared" si="2"/>
        <v>0.59781948509103389</v>
      </c>
      <c r="I22" t="s">
        <v>53</v>
      </c>
      <c r="J22" s="6">
        <f>_xlfn.FORECAST.ETS.STAT($B$2:$B$7,$A$2:$A$7,2,1,1)</f>
        <v>1E-3</v>
      </c>
    </row>
    <row r="23" spans="1:10" x14ac:dyDescent="0.25">
      <c r="A23" s="1">
        <v>44268</v>
      </c>
      <c r="C23" s="5">
        <f t="shared" si="0"/>
        <v>0.59467838425794373</v>
      </c>
      <c r="D23" s="5">
        <f t="shared" si="1"/>
        <v>0.5836273687853375</v>
      </c>
      <c r="E23" s="5">
        <f t="shared" si="2"/>
        <v>0.60572939973054996</v>
      </c>
      <c r="I23" t="s">
        <v>54</v>
      </c>
      <c r="J23" s="6">
        <f>_xlfn.FORECAST.ETS.STAT($B$2:$B$7,$A$2:$A$7,3,1,1)</f>
        <v>2.2204460492503131E-16</v>
      </c>
    </row>
    <row r="24" spans="1:10" x14ac:dyDescent="0.25">
      <c r="A24" s="1">
        <v>44275</v>
      </c>
      <c r="C24" s="5">
        <f t="shared" si="0"/>
        <v>0.60258670474812437</v>
      </c>
      <c r="D24" s="5">
        <f t="shared" si="1"/>
        <v>0.59153390233649339</v>
      </c>
      <c r="E24" s="5">
        <f t="shared" si="2"/>
        <v>0.61363950715975535</v>
      </c>
      <c r="I24" t="s">
        <v>55</v>
      </c>
      <c r="J24" s="6">
        <f>_xlfn.FORECAST.ETS.STAT($B$2:$B$7,$A$2:$A$7,4,1,1)</f>
        <v>0.52203309976533396</v>
      </c>
    </row>
    <row r="25" spans="1:10" x14ac:dyDescent="0.25">
      <c r="A25" s="1">
        <v>44282</v>
      </c>
      <c r="C25" s="5">
        <f t="shared" si="0"/>
        <v>0.6104950252383049</v>
      </c>
      <c r="D25" s="5">
        <f t="shared" si="1"/>
        <v>0.59944023216383435</v>
      </c>
      <c r="E25" s="5">
        <f t="shared" si="2"/>
        <v>0.62154981831277545</v>
      </c>
      <c r="I25" t="s">
        <v>56</v>
      </c>
      <c r="J25" s="6">
        <f>_xlfn.FORECAST.ETS.STAT($B$2:$B$7,$A$2:$A$7,5,1,1)</f>
        <v>9.4041489840801951E-3</v>
      </c>
    </row>
    <row r="26" spans="1:10" x14ac:dyDescent="0.25">
      <c r="I26" t="s">
        <v>57</v>
      </c>
      <c r="J26" s="6">
        <f>_xlfn.FORECAST.ETS.STAT($B$2:$B$7,$A$2:$A$7,6,1,1)</f>
        <v>4.1971461221132862E-3</v>
      </c>
    </row>
    <row r="27" spans="1:10" x14ac:dyDescent="0.25">
      <c r="I27" t="s">
        <v>58</v>
      </c>
      <c r="J27" s="6">
        <f>_xlfn.FORECAST.ETS.STAT($B$2:$B$7,$A$2:$A$7,7,1,1)</f>
        <v>5.6333653407638525E-3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62CB-81CC-4713-B934-8FD8878A40E1}">
  <dimension ref="A1:I27"/>
  <sheetViews>
    <sheetView showGridLines="0" workbookViewId="0">
      <selection activeCell="J21" sqref="J21"/>
    </sheetView>
  </sheetViews>
  <sheetFormatPr defaultRowHeight="15" x14ac:dyDescent="0.25"/>
  <cols>
    <col min="1" max="1" width="10.7109375" bestFit="1" customWidth="1"/>
    <col min="2" max="2" width="14.7109375" customWidth="1"/>
    <col min="3" max="3" width="23.5703125" customWidth="1"/>
    <col min="4" max="4" width="8.85546875" customWidth="1"/>
    <col min="5" max="5" width="9" customWidth="1"/>
    <col min="7" max="7" width="10.140625" customWidth="1"/>
    <col min="8" max="8" width="8.28515625" customWidth="1"/>
  </cols>
  <sheetData>
    <row r="1" spans="1:5" x14ac:dyDescent="0.25">
      <c r="A1" t="s">
        <v>0</v>
      </c>
      <c r="B1" t="s">
        <v>30</v>
      </c>
      <c r="C1" t="s">
        <v>144</v>
      </c>
      <c r="D1" t="s">
        <v>145</v>
      </c>
      <c r="E1" t="s">
        <v>146</v>
      </c>
    </row>
    <row r="2" spans="1:5" x14ac:dyDescent="0.25">
      <c r="A2" s="1">
        <v>44121</v>
      </c>
      <c r="B2" s="5">
        <v>0.3548</v>
      </c>
    </row>
    <row r="3" spans="1:5" x14ac:dyDescent="0.25">
      <c r="A3" s="1">
        <v>44128</v>
      </c>
      <c r="B3" s="5">
        <v>0.3548</v>
      </c>
    </row>
    <row r="4" spans="1:5" x14ac:dyDescent="0.25">
      <c r="A4" s="1">
        <v>44135</v>
      </c>
      <c r="B4" s="5">
        <v>0.3548</v>
      </c>
    </row>
    <row r="5" spans="1:5" x14ac:dyDescent="0.25">
      <c r="A5" s="1">
        <v>44142</v>
      </c>
      <c r="B5" s="5">
        <v>0.3548</v>
      </c>
    </row>
    <row r="6" spans="1:5" x14ac:dyDescent="0.25">
      <c r="A6" s="1">
        <v>44149</v>
      </c>
      <c r="B6" s="5">
        <v>0.3548</v>
      </c>
    </row>
    <row r="7" spans="1:5" x14ac:dyDescent="0.25">
      <c r="A7" s="1">
        <v>44156</v>
      </c>
      <c r="B7" s="5">
        <v>0.3548</v>
      </c>
      <c r="C7" s="5">
        <v>0.3548</v>
      </c>
      <c r="D7" s="5">
        <v>0.3548</v>
      </c>
      <c r="E7" s="5">
        <v>0.3548</v>
      </c>
    </row>
    <row r="8" spans="1:5" x14ac:dyDescent="0.25">
      <c r="A8" s="1">
        <v>44163</v>
      </c>
      <c r="C8" s="5">
        <f t="shared" ref="C8:C25" si="0">_xlfn.FORECAST.ETS(A8,$B$2:$B$7,$A$2:$A$7,1,1)</f>
        <v>0.3548</v>
      </c>
      <c r="D8" s="5">
        <f t="shared" ref="D8:D25" si="1">C8-_xlfn.FORECAST.ETS.CONFINT(A8,$B$2:$B$7,$A$2:$A$7,0.95,1,1)</f>
        <v>0.3548</v>
      </c>
      <c r="E8" s="5">
        <f t="shared" ref="E8:E25" si="2">C8+_xlfn.FORECAST.ETS.CONFINT(A8,$B$2:$B$7,$A$2:$A$7,0.95,1,1)</f>
        <v>0.3548</v>
      </c>
    </row>
    <row r="9" spans="1:5" x14ac:dyDescent="0.25">
      <c r="A9" s="1">
        <v>44170</v>
      </c>
      <c r="C9" s="5">
        <f t="shared" si="0"/>
        <v>0.3548</v>
      </c>
      <c r="D9" s="5">
        <f t="shared" si="1"/>
        <v>0.3548</v>
      </c>
      <c r="E9" s="5">
        <f t="shared" si="2"/>
        <v>0.3548</v>
      </c>
    </row>
    <row r="10" spans="1:5" x14ac:dyDescent="0.25">
      <c r="A10" s="1">
        <v>44177</v>
      </c>
      <c r="C10" s="5">
        <f t="shared" si="0"/>
        <v>0.3548</v>
      </c>
      <c r="D10" s="5">
        <f t="shared" si="1"/>
        <v>0.3548</v>
      </c>
      <c r="E10" s="5">
        <f t="shared" si="2"/>
        <v>0.3548</v>
      </c>
    </row>
    <row r="11" spans="1:5" x14ac:dyDescent="0.25">
      <c r="A11" s="1">
        <v>44184</v>
      </c>
      <c r="C11" s="5">
        <f t="shared" si="0"/>
        <v>0.3548</v>
      </c>
      <c r="D11" s="5">
        <f t="shared" si="1"/>
        <v>0.3548</v>
      </c>
      <c r="E11" s="5">
        <f t="shared" si="2"/>
        <v>0.3548</v>
      </c>
    </row>
    <row r="12" spans="1:5" x14ac:dyDescent="0.25">
      <c r="A12" s="1">
        <v>44191</v>
      </c>
      <c r="C12" s="5">
        <f t="shared" si="0"/>
        <v>0.3548</v>
      </c>
      <c r="D12" s="5">
        <f t="shared" si="1"/>
        <v>0.3548</v>
      </c>
      <c r="E12" s="5">
        <f t="shared" si="2"/>
        <v>0.3548</v>
      </c>
    </row>
    <row r="13" spans="1:5" x14ac:dyDescent="0.25">
      <c r="A13" s="1">
        <v>44198</v>
      </c>
      <c r="C13" s="5">
        <f t="shared" si="0"/>
        <v>0.3548</v>
      </c>
      <c r="D13" s="5">
        <f t="shared" si="1"/>
        <v>0.3548</v>
      </c>
      <c r="E13" s="5">
        <f t="shared" si="2"/>
        <v>0.3548</v>
      </c>
    </row>
    <row r="14" spans="1:5" x14ac:dyDescent="0.25">
      <c r="A14" s="1">
        <v>44205</v>
      </c>
      <c r="C14" s="5">
        <f t="shared" si="0"/>
        <v>0.3548</v>
      </c>
      <c r="D14" s="5">
        <f t="shared" si="1"/>
        <v>0.3548</v>
      </c>
      <c r="E14" s="5">
        <f t="shared" si="2"/>
        <v>0.3548</v>
      </c>
    </row>
    <row r="15" spans="1:5" x14ac:dyDescent="0.25">
      <c r="A15" s="1">
        <v>44212</v>
      </c>
      <c r="C15" s="5">
        <f t="shared" si="0"/>
        <v>0.3548</v>
      </c>
      <c r="D15" s="5">
        <f t="shared" si="1"/>
        <v>0.3548</v>
      </c>
      <c r="E15" s="5">
        <f t="shared" si="2"/>
        <v>0.3548</v>
      </c>
    </row>
    <row r="16" spans="1:5" x14ac:dyDescent="0.25">
      <c r="A16" s="1">
        <v>44219</v>
      </c>
      <c r="C16" s="5">
        <f t="shared" si="0"/>
        <v>0.3548</v>
      </c>
      <c r="D16" s="5">
        <f t="shared" si="1"/>
        <v>0.3548</v>
      </c>
      <c r="E16" s="5">
        <f t="shared" si="2"/>
        <v>0.3548</v>
      </c>
    </row>
    <row r="17" spans="1:9" x14ac:dyDescent="0.25">
      <c r="A17" s="1">
        <v>44226</v>
      </c>
      <c r="C17" s="5">
        <f t="shared" si="0"/>
        <v>0.3548</v>
      </c>
      <c r="D17" s="5">
        <f t="shared" si="1"/>
        <v>0.3548</v>
      </c>
      <c r="E17" s="5">
        <f t="shared" si="2"/>
        <v>0.3548</v>
      </c>
    </row>
    <row r="18" spans="1:9" x14ac:dyDescent="0.25">
      <c r="A18" s="1">
        <v>44233</v>
      </c>
      <c r="C18" s="5">
        <f t="shared" si="0"/>
        <v>0.3548</v>
      </c>
      <c r="D18" s="5">
        <f t="shared" si="1"/>
        <v>0.3548</v>
      </c>
      <c r="E18" s="5">
        <f t="shared" si="2"/>
        <v>0.3548</v>
      </c>
    </row>
    <row r="19" spans="1:9" x14ac:dyDescent="0.25">
      <c r="A19" s="1">
        <v>44240</v>
      </c>
      <c r="C19" s="5">
        <f t="shared" si="0"/>
        <v>0.3548</v>
      </c>
      <c r="D19" s="5">
        <f t="shared" si="1"/>
        <v>0.3548</v>
      </c>
      <c r="E19" s="5">
        <f t="shared" si="2"/>
        <v>0.3548</v>
      </c>
    </row>
    <row r="20" spans="1:9" x14ac:dyDescent="0.25">
      <c r="A20" s="1">
        <v>44247</v>
      </c>
      <c r="C20" s="5">
        <f t="shared" si="0"/>
        <v>0.3548</v>
      </c>
      <c r="D20" s="5">
        <f t="shared" si="1"/>
        <v>0.3548</v>
      </c>
      <c r="E20" s="5">
        <f t="shared" si="2"/>
        <v>0.3548</v>
      </c>
      <c r="H20" t="s">
        <v>50</v>
      </c>
      <c r="I20" t="s">
        <v>51</v>
      </c>
    </row>
    <row r="21" spans="1:9" x14ac:dyDescent="0.25">
      <c r="A21" s="1">
        <v>44254</v>
      </c>
      <c r="C21" s="5">
        <f t="shared" si="0"/>
        <v>0.3548</v>
      </c>
      <c r="D21" s="5">
        <f t="shared" si="1"/>
        <v>0.3548</v>
      </c>
      <c r="E21" s="5">
        <f t="shared" si="2"/>
        <v>0.3548</v>
      </c>
      <c r="H21" t="s">
        <v>52</v>
      </c>
      <c r="I21" s="6">
        <f>_xlfn.FORECAST.ETS.STAT($B$2:$B$7,$A$2:$A$7,1,1,1)</f>
        <v>0.9</v>
      </c>
    </row>
    <row r="22" spans="1:9" x14ac:dyDescent="0.25">
      <c r="A22" s="1">
        <v>44261</v>
      </c>
      <c r="C22" s="5">
        <f t="shared" si="0"/>
        <v>0.3548</v>
      </c>
      <c r="D22" s="5">
        <f t="shared" si="1"/>
        <v>0.3548</v>
      </c>
      <c r="E22" s="5">
        <f t="shared" si="2"/>
        <v>0.3548</v>
      </c>
      <c r="H22" t="s">
        <v>53</v>
      </c>
      <c r="I22" s="6">
        <f>_xlfn.FORECAST.ETS.STAT($B$2:$B$7,$A$2:$A$7,2,1,1)</f>
        <v>1E-3</v>
      </c>
    </row>
    <row r="23" spans="1:9" x14ac:dyDescent="0.25">
      <c r="A23" s="1">
        <v>44268</v>
      </c>
      <c r="C23" s="5">
        <f t="shared" si="0"/>
        <v>0.3548</v>
      </c>
      <c r="D23" s="5">
        <f t="shared" si="1"/>
        <v>0.3548</v>
      </c>
      <c r="E23" s="5">
        <f t="shared" si="2"/>
        <v>0.3548</v>
      </c>
      <c r="H23" t="s">
        <v>54</v>
      </c>
      <c r="I23" s="6">
        <f>_xlfn.FORECAST.ETS.STAT($B$2:$B$7,$A$2:$A$7,3,1,1)</f>
        <v>2.2204460492503131E-16</v>
      </c>
    </row>
    <row r="24" spans="1:9" x14ac:dyDescent="0.25">
      <c r="A24" s="1">
        <v>44275</v>
      </c>
      <c r="C24" s="5">
        <f t="shared" si="0"/>
        <v>0.3548</v>
      </c>
      <c r="D24" s="5">
        <f t="shared" si="1"/>
        <v>0.3548</v>
      </c>
      <c r="E24" s="5">
        <f t="shared" si="2"/>
        <v>0.3548</v>
      </c>
      <c r="H24" t="s">
        <v>55</v>
      </c>
      <c r="I24" s="6">
        <f>_xlfn.FORECAST.ETS.STAT($B$2:$B$7,$A$2:$A$7,4,1,1)</f>
        <v>0</v>
      </c>
    </row>
    <row r="25" spans="1:9" x14ac:dyDescent="0.25">
      <c r="A25" s="1">
        <v>44282</v>
      </c>
      <c r="C25" s="5">
        <f t="shared" si="0"/>
        <v>0.3548</v>
      </c>
      <c r="D25" s="5">
        <f t="shared" si="1"/>
        <v>0.3548</v>
      </c>
      <c r="E25" s="5">
        <f t="shared" si="2"/>
        <v>0.3548</v>
      </c>
      <c r="H25" t="s">
        <v>56</v>
      </c>
      <c r="I25" s="6">
        <f>_xlfn.FORECAST.ETS.STAT($B$2:$B$7,$A$2:$A$7,5,1,1)</f>
        <v>0</v>
      </c>
    </row>
    <row r="26" spans="1:9" x14ac:dyDescent="0.25">
      <c r="H26" t="s">
        <v>57</v>
      </c>
      <c r="I26" s="6">
        <f>_xlfn.FORECAST.ETS.STAT($B$2:$B$7,$A$2:$A$7,6,1,1)</f>
        <v>0</v>
      </c>
    </row>
    <row r="27" spans="1:9" x14ac:dyDescent="0.25">
      <c r="H27" t="s">
        <v>58</v>
      </c>
      <c r="I27" s="6">
        <f>_xlfn.FORECAST.ETS.STAT($B$2:$B$7,$A$2:$A$7,7,1,1)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CCFE-11C5-4AB9-B8F7-F91D5AB469FC}">
  <dimension ref="A1:I29"/>
  <sheetViews>
    <sheetView showGridLines="0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6.140625" customWidth="1"/>
    <col min="3" max="3" width="25" customWidth="1"/>
    <col min="4" max="4" width="8.85546875" customWidth="1"/>
    <col min="5" max="5" width="14.85546875" customWidth="1"/>
    <col min="7" max="7" width="10.140625" customWidth="1"/>
    <col min="8" max="8" width="8.28515625" customWidth="1"/>
  </cols>
  <sheetData>
    <row r="1" spans="1:5" x14ac:dyDescent="0.25">
      <c r="A1" t="s">
        <v>0</v>
      </c>
      <c r="B1" t="s">
        <v>195</v>
      </c>
      <c r="C1" t="s">
        <v>147</v>
      </c>
      <c r="D1" t="s">
        <v>148</v>
      </c>
      <c r="E1" t="s">
        <v>149</v>
      </c>
    </row>
    <row r="2" spans="1:5" x14ac:dyDescent="0.25">
      <c r="A2" s="1">
        <v>44121</v>
      </c>
      <c r="B2" s="5">
        <v>0.28570000000000001</v>
      </c>
    </row>
    <row r="3" spans="1:5" x14ac:dyDescent="0.25">
      <c r="A3" s="1">
        <v>44128</v>
      </c>
      <c r="B3" s="5">
        <v>0.28570000000000001</v>
      </c>
    </row>
    <row r="4" spans="1:5" x14ac:dyDescent="0.25">
      <c r="A4" s="1">
        <v>44135</v>
      </c>
      <c r="B4" s="5">
        <v>0.28570000000000001</v>
      </c>
    </row>
    <row r="5" spans="1:5" x14ac:dyDescent="0.25">
      <c r="A5" s="1">
        <v>44142</v>
      </c>
      <c r="B5" s="5">
        <v>0.28570000000000001</v>
      </c>
    </row>
    <row r="6" spans="1:5" x14ac:dyDescent="0.25">
      <c r="A6" s="1">
        <v>44149</v>
      </c>
      <c r="B6" s="5">
        <v>0.28570000000000001</v>
      </c>
    </row>
    <row r="7" spans="1:5" x14ac:dyDescent="0.25">
      <c r="A7" s="1">
        <v>44156</v>
      </c>
      <c r="B7" s="5">
        <v>0.28570000000000001</v>
      </c>
      <c r="C7" s="5">
        <v>0.28570000000000001</v>
      </c>
      <c r="D7" s="5">
        <v>0.28570000000000001</v>
      </c>
      <c r="E7" s="5">
        <v>0.28570000000000001</v>
      </c>
    </row>
    <row r="8" spans="1:5" x14ac:dyDescent="0.25">
      <c r="A8" s="1">
        <v>44163</v>
      </c>
      <c r="C8" s="5">
        <f t="shared" ref="C8:C25" si="0">_xlfn.FORECAST.ETS(A8,$B$2:$B$7,$A$2:$A$7,1,1)</f>
        <v>0.28570000000000001</v>
      </c>
      <c r="D8" s="5">
        <f t="shared" ref="D8:D25" si="1">C8-_xlfn.FORECAST.ETS.CONFINT(A8,$B$2:$B$7,$A$2:$A$7,0.95,1,1)</f>
        <v>0.28570000000000001</v>
      </c>
      <c r="E8" s="5">
        <f t="shared" ref="E8:E25" si="2">C8+_xlfn.FORECAST.ETS.CONFINT(A8,$B$2:$B$7,$A$2:$A$7,0.95,1,1)</f>
        <v>0.28570000000000001</v>
      </c>
    </row>
    <row r="9" spans="1:5" x14ac:dyDescent="0.25">
      <c r="A9" s="1">
        <v>44170</v>
      </c>
      <c r="C9" s="5">
        <f t="shared" si="0"/>
        <v>0.28570000000000001</v>
      </c>
      <c r="D9" s="5">
        <f t="shared" si="1"/>
        <v>0.28570000000000001</v>
      </c>
      <c r="E9" s="5">
        <f t="shared" si="2"/>
        <v>0.28570000000000001</v>
      </c>
    </row>
    <row r="10" spans="1:5" x14ac:dyDescent="0.25">
      <c r="A10" s="1">
        <v>44177</v>
      </c>
      <c r="C10" s="5">
        <f t="shared" si="0"/>
        <v>0.28570000000000001</v>
      </c>
      <c r="D10" s="5">
        <f t="shared" si="1"/>
        <v>0.28570000000000001</v>
      </c>
      <c r="E10" s="5">
        <f t="shared" si="2"/>
        <v>0.28570000000000001</v>
      </c>
    </row>
    <row r="11" spans="1:5" x14ac:dyDescent="0.25">
      <c r="A11" s="1">
        <v>44184</v>
      </c>
      <c r="C11" s="5">
        <f t="shared" si="0"/>
        <v>0.28570000000000001</v>
      </c>
      <c r="D11" s="5">
        <f t="shared" si="1"/>
        <v>0.28570000000000001</v>
      </c>
      <c r="E11" s="5">
        <f t="shared" si="2"/>
        <v>0.28570000000000001</v>
      </c>
    </row>
    <row r="12" spans="1:5" x14ac:dyDescent="0.25">
      <c r="A12" s="1">
        <v>44191</v>
      </c>
      <c r="C12" s="5">
        <f t="shared" si="0"/>
        <v>0.28570000000000001</v>
      </c>
      <c r="D12" s="5">
        <f t="shared" si="1"/>
        <v>0.28570000000000001</v>
      </c>
      <c r="E12" s="5">
        <f t="shared" si="2"/>
        <v>0.28570000000000001</v>
      </c>
    </row>
    <row r="13" spans="1:5" x14ac:dyDescent="0.25">
      <c r="A13" s="1">
        <v>44198</v>
      </c>
      <c r="C13" s="5">
        <f t="shared" si="0"/>
        <v>0.28570000000000001</v>
      </c>
      <c r="D13" s="5">
        <f t="shared" si="1"/>
        <v>0.28570000000000001</v>
      </c>
      <c r="E13" s="5">
        <f t="shared" si="2"/>
        <v>0.28570000000000001</v>
      </c>
    </row>
    <row r="14" spans="1:5" x14ac:dyDescent="0.25">
      <c r="A14" s="1">
        <v>44205</v>
      </c>
      <c r="C14" s="5">
        <f t="shared" si="0"/>
        <v>0.28570000000000001</v>
      </c>
      <c r="D14" s="5">
        <f t="shared" si="1"/>
        <v>0.28570000000000001</v>
      </c>
      <c r="E14" s="5">
        <f t="shared" si="2"/>
        <v>0.28570000000000001</v>
      </c>
    </row>
    <row r="15" spans="1:5" x14ac:dyDescent="0.25">
      <c r="A15" s="1">
        <v>44212</v>
      </c>
      <c r="C15" s="5">
        <f t="shared" si="0"/>
        <v>0.28570000000000001</v>
      </c>
      <c r="D15" s="5">
        <f t="shared" si="1"/>
        <v>0.28570000000000001</v>
      </c>
      <c r="E15" s="5">
        <f t="shared" si="2"/>
        <v>0.28570000000000001</v>
      </c>
    </row>
    <row r="16" spans="1:5" x14ac:dyDescent="0.25">
      <c r="A16" s="1">
        <v>44219</v>
      </c>
      <c r="C16" s="5">
        <f t="shared" si="0"/>
        <v>0.28570000000000001</v>
      </c>
      <c r="D16" s="5">
        <f t="shared" si="1"/>
        <v>0.28570000000000001</v>
      </c>
      <c r="E16" s="5">
        <f t="shared" si="2"/>
        <v>0.28570000000000001</v>
      </c>
    </row>
    <row r="17" spans="1:9" x14ac:dyDescent="0.25">
      <c r="A17" s="1">
        <v>44226</v>
      </c>
      <c r="C17" s="5">
        <f t="shared" si="0"/>
        <v>0.28570000000000001</v>
      </c>
      <c r="D17" s="5">
        <f t="shared" si="1"/>
        <v>0.28570000000000001</v>
      </c>
      <c r="E17" s="5">
        <f t="shared" si="2"/>
        <v>0.28570000000000001</v>
      </c>
    </row>
    <row r="18" spans="1:9" x14ac:dyDescent="0.25">
      <c r="A18" s="1">
        <v>44233</v>
      </c>
      <c r="C18" s="5">
        <f t="shared" si="0"/>
        <v>0.28570000000000001</v>
      </c>
      <c r="D18" s="5">
        <f t="shared" si="1"/>
        <v>0.28570000000000001</v>
      </c>
      <c r="E18" s="5">
        <f t="shared" si="2"/>
        <v>0.28570000000000001</v>
      </c>
    </row>
    <row r="19" spans="1:9" x14ac:dyDescent="0.25">
      <c r="A19" s="1">
        <v>44240</v>
      </c>
      <c r="C19" s="5">
        <f t="shared" si="0"/>
        <v>0.28570000000000001</v>
      </c>
      <c r="D19" s="5">
        <f t="shared" si="1"/>
        <v>0.28570000000000001</v>
      </c>
      <c r="E19" s="5">
        <f t="shared" si="2"/>
        <v>0.28570000000000001</v>
      </c>
    </row>
    <row r="20" spans="1:9" x14ac:dyDescent="0.25">
      <c r="A20" s="1">
        <v>44247</v>
      </c>
      <c r="C20" s="5">
        <f t="shared" si="0"/>
        <v>0.28570000000000001</v>
      </c>
      <c r="D20" s="5">
        <f t="shared" si="1"/>
        <v>0.28570000000000001</v>
      </c>
      <c r="E20" s="5">
        <f t="shared" si="2"/>
        <v>0.28570000000000001</v>
      </c>
    </row>
    <row r="21" spans="1:9" x14ac:dyDescent="0.25">
      <c r="A21" s="1">
        <v>44254</v>
      </c>
      <c r="C21" s="5">
        <f t="shared" si="0"/>
        <v>0.28570000000000001</v>
      </c>
      <c r="D21" s="5">
        <f t="shared" si="1"/>
        <v>0.28570000000000001</v>
      </c>
      <c r="E21" s="5">
        <f t="shared" si="2"/>
        <v>0.28570000000000001</v>
      </c>
    </row>
    <row r="22" spans="1:9" x14ac:dyDescent="0.25">
      <c r="A22" s="1">
        <v>44261</v>
      </c>
      <c r="C22" s="5">
        <f t="shared" si="0"/>
        <v>0.28570000000000001</v>
      </c>
      <c r="D22" s="5">
        <f t="shared" si="1"/>
        <v>0.28570000000000001</v>
      </c>
      <c r="E22" s="5">
        <f t="shared" si="2"/>
        <v>0.28570000000000001</v>
      </c>
      <c r="H22" t="s">
        <v>50</v>
      </c>
      <c r="I22" t="s">
        <v>51</v>
      </c>
    </row>
    <row r="23" spans="1:9" x14ac:dyDescent="0.25">
      <c r="A23" s="1">
        <v>44268</v>
      </c>
      <c r="C23" s="5">
        <f t="shared" si="0"/>
        <v>0.28570000000000001</v>
      </c>
      <c r="D23" s="5">
        <f t="shared" si="1"/>
        <v>0.28570000000000001</v>
      </c>
      <c r="E23" s="5">
        <f t="shared" si="2"/>
        <v>0.28570000000000001</v>
      </c>
      <c r="H23" t="s">
        <v>52</v>
      </c>
      <c r="I23" s="6">
        <f>_xlfn.FORECAST.ETS.STAT($B$2:$B$7,$A$2:$A$7,1,1,1)</f>
        <v>0.9</v>
      </c>
    </row>
    <row r="24" spans="1:9" x14ac:dyDescent="0.25">
      <c r="A24" s="1">
        <v>44275</v>
      </c>
      <c r="C24" s="5">
        <f t="shared" si="0"/>
        <v>0.28570000000000001</v>
      </c>
      <c r="D24" s="5">
        <f t="shared" si="1"/>
        <v>0.28570000000000001</v>
      </c>
      <c r="E24" s="5">
        <f t="shared" si="2"/>
        <v>0.28570000000000001</v>
      </c>
      <c r="H24" t="s">
        <v>53</v>
      </c>
      <c r="I24" s="6">
        <f>_xlfn.FORECAST.ETS.STAT($B$2:$B$7,$A$2:$A$7,2,1,1)</f>
        <v>1E-3</v>
      </c>
    </row>
    <row r="25" spans="1:9" x14ac:dyDescent="0.25">
      <c r="A25" s="1">
        <v>44282</v>
      </c>
      <c r="C25" s="5">
        <f t="shared" si="0"/>
        <v>0.28570000000000001</v>
      </c>
      <c r="D25" s="5">
        <f t="shared" si="1"/>
        <v>0.28570000000000001</v>
      </c>
      <c r="E25" s="5">
        <f t="shared" si="2"/>
        <v>0.28570000000000001</v>
      </c>
      <c r="H25" t="s">
        <v>54</v>
      </c>
      <c r="I25" s="6">
        <f>_xlfn.FORECAST.ETS.STAT($B$2:$B$7,$A$2:$A$7,3,1,1)</f>
        <v>2.2204460492503131E-16</v>
      </c>
    </row>
    <row r="26" spans="1:9" x14ac:dyDescent="0.25">
      <c r="H26" t="s">
        <v>55</v>
      </c>
      <c r="I26" s="6">
        <f>_xlfn.FORECAST.ETS.STAT($B$2:$B$7,$A$2:$A$7,4,1,1)</f>
        <v>0</v>
      </c>
    </row>
    <row r="27" spans="1:9" x14ac:dyDescent="0.25">
      <c r="H27" t="s">
        <v>56</v>
      </c>
      <c r="I27" s="6">
        <f>_xlfn.FORECAST.ETS.STAT($B$2:$B$7,$A$2:$A$7,5,1,1)</f>
        <v>0</v>
      </c>
    </row>
    <row r="28" spans="1:9" x14ac:dyDescent="0.25">
      <c r="H28" t="s">
        <v>57</v>
      </c>
      <c r="I28" s="6">
        <f>_xlfn.FORECAST.ETS.STAT($B$2:$B$7,$A$2:$A$7,6,1,1)</f>
        <v>0</v>
      </c>
    </row>
    <row r="29" spans="1:9" x14ac:dyDescent="0.25">
      <c r="H29" t="s">
        <v>58</v>
      </c>
      <c r="I29" s="6">
        <f>_xlfn.FORECAST.ETS.STAT($B$2:$B$7,$A$2:$A$7,7,1,1)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54CC-FEAE-4080-A0F6-E1927183872D}">
  <dimension ref="A1:J28"/>
  <sheetViews>
    <sheetView showGridLines="0" workbookViewId="0">
      <selection activeCell="F26" sqref="F26"/>
    </sheetView>
  </sheetViews>
  <sheetFormatPr defaultRowHeight="15" x14ac:dyDescent="0.25"/>
  <cols>
    <col min="1" max="1" width="10.7109375" bestFit="1" customWidth="1"/>
    <col min="2" max="2" width="30.85546875" customWidth="1"/>
    <col min="3" max="3" width="12.140625" customWidth="1"/>
    <col min="4" max="4" width="11.28515625" customWidth="1"/>
    <col min="5" max="5" width="12.85546875" customWidth="1"/>
    <col min="7" max="7" width="10.140625" customWidth="1"/>
    <col min="8" max="8" width="8.28515625" customWidth="1"/>
    <col min="9" max="9" width="11.140625" customWidth="1"/>
  </cols>
  <sheetData>
    <row r="1" spans="1:5" x14ac:dyDescent="0.25">
      <c r="A1" t="s">
        <v>0</v>
      </c>
      <c r="B1" t="s">
        <v>194</v>
      </c>
      <c r="C1" t="s">
        <v>150</v>
      </c>
      <c r="D1" t="s">
        <v>151</v>
      </c>
      <c r="E1" t="s">
        <v>152</v>
      </c>
    </row>
    <row r="2" spans="1:5" x14ac:dyDescent="0.25">
      <c r="A2" s="1">
        <v>44121</v>
      </c>
      <c r="B2" s="5">
        <v>0.29730000000000001</v>
      </c>
    </row>
    <row r="3" spans="1:5" x14ac:dyDescent="0.25">
      <c r="A3" s="1">
        <v>44128</v>
      </c>
      <c r="B3" s="5">
        <v>0.29730000000000001</v>
      </c>
    </row>
    <row r="4" spans="1:5" x14ac:dyDescent="0.25">
      <c r="A4" s="1">
        <v>44135</v>
      </c>
      <c r="B4" s="5">
        <v>0.29730000000000001</v>
      </c>
    </row>
    <row r="5" spans="1:5" x14ac:dyDescent="0.25">
      <c r="A5" s="1">
        <v>44142</v>
      </c>
      <c r="B5" s="5">
        <v>0.29730000000000001</v>
      </c>
    </row>
    <row r="6" spans="1:5" x14ac:dyDescent="0.25">
      <c r="A6" s="1">
        <v>44149</v>
      </c>
      <c r="B6" s="5">
        <v>0.29730000000000001</v>
      </c>
    </row>
    <row r="7" spans="1:5" x14ac:dyDescent="0.25">
      <c r="A7" s="1">
        <v>44156</v>
      </c>
      <c r="B7" s="5">
        <v>0.32429999999999998</v>
      </c>
      <c r="C7" s="5">
        <v>0.32429999999999998</v>
      </c>
      <c r="D7" s="5">
        <v>0.32429999999999998</v>
      </c>
      <c r="E7" s="5">
        <v>0.32429999999999998</v>
      </c>
    </row>
    <row r="8" spans="1:5" x14ac:dyDescent="0.25">
      <c r="A8" s="1">
        <v>44163</v>
      </c>
      <c r="C8" s="5">
        <f t="shared" ref="C8:C25" si="0">_xlfn.FORECAST.ETS(A8,$B$2:$B$7,$A$2:$A$7,1,1)</f>
        <v>0.3184789288170386</v>
      </c>
      <c r="D8" s="5">
        <f t="shared" ref="D8:D25" si="1">C8-_xlfn.FORECAST.ETS.CONFINT(A8,$B$2:$B$7,$A$2:$A$7,0.95,1,1)</f>
        <v>0.30036970565793458</v>
      </c>
      <c r="E8" s="5">
        <f t="shared" ref="E8:E25" si="2">C8+_xlfn.FORECAST.ETS.CONFINT(A8,$B$2:$B$7,$A$2:$A$7,0.95,1,1)</f>
        <v>0.33658815197614261</v>
      </c>
    </row>
    <row r="9" spans="1:5" x14ac:dyDescent="0.25">
      <c r="A9" s="1">
        <v>44170</v>
      </c>
      <c r="C9" s="5">
        <f t="shared" si="0"/>
        <v>0.32286638725415551</v>
      </c>
      <c r="D9" s="5">
        <f t="shared" si="1"/>
        <v>0.30419542688608536</v>
      </c>
      <c r="E9" s="5">
        <f t="shared" si="2"/>
        <v>0.34153734762222565</v>
      </c>
    </row>
    <row r="10" spans="1:5" x14ac:dyDescent="0.25">
      <c r="A10" s="1">
        <v>44177</v>
      </c>
      <c r="C10" s="5">
        <f t="shared" si="0"/>
        <v>0.32725384569127242</v>
      </c>
      <c r="D10" s="5">
        <f t="shared" si="1"/>
        <v>0.30803327040020828</v>
      </c>
      <c r="E10" s="5">
        <f t="shared" si="2"/>
        <v>0.34647442098233655</v>
      </c>
    </row>
    <row r="11" spans="1:5" x14ac:dyDescent="0.25">
      <c r="A11" s="1">
        <v>44184</v>
      </c>
      <c r="C11" s="5">
        <f t="shared" si="0"/>
        <v>0.33164130412838938</v>
      </c>
      <c r="D11" s="5">
        <f t="shared" si="1"/>
        <v>0.31188220800345456</v>
      </c>
      <c r="E11" s="5">
        <f t="shared" si="2"/>
        <v>0.3514004002533242</v>
      </c>
    </row>
    <row r="12" spans="1:5" x14ac:dyDescent="0.25">
      <c r="A12" s="1">
        <v>44191</v>
      </c>
      <c r="C12" s="5">
        <f t="shared" si="0"/>
        <v>0.33602876256550629</v>
      </c>
      <c r="D12" s="5">
        <f t="shared" si="1"/>
        <v>0.31574134004763033</v>
      </c>
      <c r="E12" s="5">
        <f t="shared" si="2"/>
        <v>0.35631618508338225</v>
      </c>
    </row>
    <row r="13" spans="1:5" x14ac:dyDescent="0.25">
      <c r="A13" s="1">
        <v>44198</v>
      </c>
      <c r="C13" s="5">
        <f t="shared" si="0"/>
        <v>0.3404162210026232</v>
      </c>
      <c r="D13" s="5">
        <f t="shared" si="1"/>
        <v>0.31960987416708742</v>
      </c>
      <c r="E13" s="5">
        <f t="shared" si="2"/>
        <v>0.36122256783815898</v>
      </c>
    </row>
    <row r="14" spans="1:5" x14ac:dyDescent="0.25">
      <c r="A14" s="1">
        <v>44205</v>
      </c>
      <c r="C14" s="5">
        <f t="shared" si="0"/>
        <v>0.34480367943974011</v>
      </c>
      <c r="D14" s="5">
        <f t="shared" si="1"/>
        <v>0.32348710832176447</v>
      </c>
      <c r="E14" s="5">
        <f t="shared" si="2"/>
        <v>0.36612025055771574</v>
      </c>
    </row>
    <row r="15" spans="1:5" x14ac:dyDescent="0.25">
      <c r="A15" s="1">
        <v>44212</v>
      </c>
      <c r="C15" s="5">
        <f t="shared" si="0"/>
        <v>0.34919113787685702</v>
      </c>
      <c r="D15" s="5">
        <f t="shared" si="1"/>
        <v>0.32737241712911264</v>
      </c>
      <c r="E15" s="5">
        <f t="shared" si="2"/>
        <v>0.3710098586246014</v>
      </c>
    </row>
    <row r="16" spans="1:5" x14ac:dyDescent="0.25">
      <c r="A16" s="1">
        <v>44219</v>
      </c>
      <c r="C16" s="5">
        <f t="shared" si="0"/>
        <v>0.35357859631397393</v>
      </c>
      <c r="D16" s="5">
        <f t="shared" si="1"/>
        <v>0.3312652407382306</v>
      </c>
      <c r="E16" s="5">
        <f t="shared" si="2"/>
        <v>0.37589195188971725</v>
      </c>
    </row>
    <row r="17" spans="1:10" x14ac:dyDescent="0.25">
      <c r="A17" s="1">
        <v>44226</v>
      </c>
      <c r="C17" s="5">
        <f t="shared" si="0"/>
        <v>0.35796605475109083</v>
      </c>
      <c r="D17" s="5">
        <f t="shared" si="1"/>
        <v>0.33516507569184539</v>
      </c>
      <c r="E17" s="5">
        <f t="shared" si="2"/>
        <v>0.38076703381033628</v>
      </c>
    </row>
    <row r="18" spans="1:10" x14ac:dyDescent="0.25">
      <c r="A18" s="1">
        <v>44233</v>
      </c>
      <c r="C18" s="5">
        <f t="shared" si="0"/>
        <v>0.36235351318820774</v>
      </c>
      <c r="D18" s="5">
        <f t="shared" si="1"/>
        <v>0.33907146735911953</v>
      </c>
      <c r="E18" s="5">
        <f t="shared" si="2"/>
        <v>0.38563555901729596</v>
      </c>
    </row>
    <row r="19" spans="1:10" x14ac:dyDescent="0.25">
      <c r="A19" s="1">
        <v>44240</v>
      </c>
      <c r="C19" s="5">
        <f t="shared" si="0"/>
        <v>0.36674097162532471</v>
      </c>
      <c r="D19" s="5">
        <f t="shared" si="1"/>
        <v>0.3429840036218037</v>
      </c>
      <c r="E19" s="5">
        <f t="shared" si="2"/>
        <v>0.39049793962884571</v>
      </c>
    </row>
    <row r="20" spans="1:10" x14ac:dyDescent="0.25">
      <c r="A20" s="1">
        <v>44247</v>
      </c>
      <c r="C20" s="5">
        <f t="shared" si="0"/>
        <v>0.37112843006244162</v>
      </c>
      <c r="D20" s="5">
        <f t="shared" si="1"/>
        <v>0.34690230956935086</v>
      </c>
      <c r="E20" s="5">
        <f t="shared" si="2"/>
        <v>0.39535455055553237</v>
      </c>
    </row>
    <row r="21" spans="1:10" x14ac:dyDescent="0.25">
      <c r="A21" s="1">
        <v>44254</v>
      </c>
      <c r="C21" s="5">
        <f t="shared" si="0"/>
        <v>0.37551588849955853</v>
      </c>
      <c r="D21" s="5">
        <f t="shared" si="1"/>
        <v>0.35082604301296261</v>
      </c>
      <c r="E21" s="5">
        <f t="shared" si="2"/>
        <v>0.40020573398615444</v>
      </c>
      <c r="I21" t="s">
        <v>50</v>
      </c>
      <c r="J21" t="s">
        <v>51</v>
      </c>
    </row>
    <row r="22" spans="1:10" x14ac:dyDescent="0.25">
      <c r="A22" s="1">
        <v>44261</v>
      </c>
      <c r="C22" s="5">
        <f t="shared" si="0"/>
        <v>0.37990334693667543</v>
      </c>
      <c r="D22" s="5">
        <f t="shared" si="1"/>
        <v>0.35475489066940258</v>
      </c>
      <c r="E22" s="5">
        <f t="shared" si="2"/>
        <v>0.40505180320394829</v>
      </c>
      <c r="I22" t="s">
        <v>52</v>
      </c>
      <c r="J22" s="6">
        <f>_xlfn.FORECAST.ETS.STAT($B$2:$B$7,$A$2:$A$7,1,1,1)</f>
        <v>0.25</v>
      </c>
    </row>
    <row r="23" spans="1:10" x14ac:dyDescent="0.25">
      <c r="A23" s="1">
        <v>44268</v>
      </c>
      <c r="C23" s="5">
        <f t="shared" si="0"/>
        <v>0.38429080537379234</v>
      </c>
      <c r="D23" s="5">
        <f t="shared" si="1"/>
        <v>0.358688564896472</v>
      </c>
      <c r="E23" s="5">
        <f t="shared" si="2"/>
        <v>0.40989304585111269</v>
      </c>
      <c r="I23" t="s">
        <v>53</v>
      </c>
      <c r="J23" s="6">
        <f>_xlfn.FORECAST.ETS.STAT($B$2:$B$7,$A$2:$A$7,2,1,1)</f>
        <v>1E-3</v>
      </c>
    </row>
    <row r="24" spans="1:10" x14ac:dyDescent="0.25">
      <c r="A24" s="1">
        <v>44275</v>
      </c>
      <c r="C24" s="5">
        <f t="shared" si="0"/>
        <v>0.38867826381090931</v>
      </c>
      <c r="D24" s="5">
        <f t="shared" si="1"/>
        <v>0.3626268008858694</v>
      </c>
      <c r="E24" s="5">
        <f t="shared" si="2"/>
        <v>0.41472972673594921</v>
      </c>
      <c r="I24" t="s">
        <v>54</v>
      </c>
      <c r="J24" s="6">
        <f>_xlfn.FORECAST.ETS.STAT($B$2:$B$7,$A$2:$A$7,3,1,1)</f>
        <v>2.2204460492503131E-16</v>
      </c>
    </row>
    <row r="25" spans="1:10" x14ac:dyDescent="0.25">
      <c r="A25" s="1">
        <v>44282</v>
      </c>
      <c r="C25" s="5">
        <f t="shared" si="0"/>
        <v>0.39306572224802616</v>
      </c>
      <c r="D25" s="5">
        <f t="shared" si="1"/>
        <v>0.36656935423760972</v>
      </c>
      <c r="E25" s="5">
        <f t="shared" si="2"/>
        <v>0.4195620902584426</v>
      </c>
      <c r="I25" t="s">
        <v>55</v>
      </c>
      <c r="J25" s="6">
        <f>_xlfn.FORECAST.ETS.STAT($B$2:$B$7,$A$2:$A$7,4,1,1)</f>
        <v>1.4792461062583702</v>
      </c>
    </row>
    <row r="26" spans="1:10" x14ac:dyDescent="0.25">
      <c r="I26" t="s">
        <v>56</v>
      </c>
      <c r="J26" s="6">
        <f>_xlfn.FORECAST.ETS.STAT($B$2:$B$7,$A$2:$A$7,5,1,1)</f>
        <v>2.607984243344456E-2</v>
      </c>
    </row>
    <row r="27" spans="1:10" x14ac:dyDescent="0.25">
      <c r="I27" t="s">
        <v>57</v>
      </c>
      <c r="J27" s="6">
        <f>_xlfn.FORECAST.ETS.STAT($B$2:$B$7,$A$2:$A$7,6,1,1)</f>
        <v>7.9879289737951886E-3</v>
      </c>
    </row>
    <row r="28" spans="1:10" x14ac:dyDescent="0.25">
      <c r="I28" t="s">
        <v>58</v>
      </c>
      <c r="J28" s="6">
        <f>_xlfn.FORECAST.ETS.STAT($B$2:$B$7,$A$2:$A$7,7,1,1)</f>
        <v>9.2395693502264637E-3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3D8C-657D-4D8E-A039-A9BF9AD0AE6B}">
  <dimension ref="A1:K28"/>
  <sheetViews>
    <sheetView showGridLines="0" workbookViewId="0">
      <selection activeCell="T5" sqref="T5"/>
    </sheetView>
  </sheetViews>
  <sheetFormatPr defaultRowHeight="15" x14ac:dyDescent="0.25"/>
  <cols>
    <col min="1" max="1" width="11" customWidth="1"/>
    <col min="2" max="2" width="9.28515625" bestFit="1" customWidth="1"/>
    <col min="3" max="3" width="13.140625" customWidth="1"/>
    <col min="4" max="4" width="8.28515625" customWidth="1"/>
    <col min="5" max="5" width="13.140625" customWidth="1"/>
    <col min="7" max="7" width="10.140625" customWidth="1"/>
    <col min="8" max="8" width="8.28515625" customWidth="1"/>
    <col min="10" max="10" width="11.28515625" customWidth="1"/>
  </cols>
  <sheetData>
    <row r="1" spans="1:5" x14ac:dyDescent="0.25">
      <c r="A1" t="s">
        <v>71</v>
      </c>
      <c r="B1" t="s">
        <v>193</v>
      </c>
      <c r="C1" t="s">
        <v>72</v>
      </c>
      <c r="D1" t="s">
        <v>73</v>
      </c>
      <c r="E1" t="s">
        <v>74</v>
      </c>
    </row>
    <row r="2" spans="1:5" x14ac:dyDescent="0.25">
      <c r="A2" s="1">
        <v>44128</v>
      </c>
      <c r="B2" s="5">
        <v>0.4133</v>
      </c>
    </row>
    <row r="3" spans="1:5" x14ac:dyDescent="0.25">
      <c r="A3" s="1">
        <v>44135</v>
      </c>
      <c r="B3" s="5">
        <v>0.44</v>
      </c>
    </row>
    <row r="4" spans="1:5" x14ac:dyDescent="0.25">
      <c r="A4" s="1">
        <v>44142</v>
      </c>
      <c r="B4" s="5">
        <v>0.44</v>
      </c>
    </row>
    <row r="5" spans="1:5" x14ac:dyDescent="0.25">
      <c r="A5" s="1">
        <v>44149</v>
      </c>
      <c r="B5" s="5">
        <v>0.55069999999999997</v>
      </c>
    </row>
    <row r="6" spans="1:5" x14ac:dyDescent="0.25">
      <c r="A6" s="1">
        <v>44156</v>
      </c>
      <c r="B6" s="5">
        <v>0.57350000000000001</v>
      </c>
      <c r="C6" s="5">
        <v>0.57350000000000001</v>
      </c>
      <c r="D6" s="5">
        <v>0.57350000000000001</v>
      </c>
      <c r="E6" s="5">
        <v>0.57350000000000001</v>
      </c>
    </row>
    <row r="7" spans="1:5" x14ac:dyDescent="0.25">
      <c r="A7" s="1">
        <v>44163</v>
      </c>
      <c r="C7" s="5">
        <f t="shared" ref="C7:C24" si="0">_xlfn.FORECAST.ETS(A7,$B$2:$B$6,$A$2:$A$6,1,1)</f>
        <v>0.62220299790216349</v>
      </c>
      <c r="D7" s="5">
        <f t="shared" ref="D7:D24" si="1">C7-_xlfn.FORECAST.ETS.CONFINT(A7,$B$2:$B$6,$A$2:$A$6,0.95,1,1)</f>
        <v>0.56503312929541083</v>
      </c>
      <c r="E7" s="5">
        <f t="shared" ref="E7:E24" si="2">C7+_xlfn.FORECAST.ETS.CONFINT(A7,$B$2:$B$6,$A$2:$A$6,0.95,1,1)</f>
        <v>0.67937286650891615</v>
      </c>
    </row>
    <row r="8" spans="1:5" x14ac:dyDescent="0.25">
      <c r="A8" s="1">
        <v>44170</v>
      </c>
      <c r="C8" s="5">
        <f t="shared" si="0"/>
        <v>0.66694204316816896</v>
      </c>
      <c r="D8" s="5">
        <f t="shared" si="1"/>
        <v>0.60799879962722037</v>
      </c>
      <c r="E8" s="5">
        <f t="shared" si="2"/>
        <v>0.72588528670911756</v>
      </c>
    </row>
    <row r="9" spans="1:5" x14ac:dyDescent="0.25">
      <c r="A9" s="1">
        <v>44177</v>
      </c>
      <c r="C9" s="5">
        <f t="shared" si="0"/>
        <v>0.71168108843417455</v>
      </c>
      <c r="D9" s="5">
        <f t="shared" si="1"/>
        <v>0.65100273938064734</v>
      </c>
      <c r="E9" s="5">
        <f t="shared" si="2"/>
        <v>0.77235943748770175</v>
      </c>
    </row>
    <row r="10" spans="1:5" x14ac:dyDescent="0.25">
      <c r="A10" s="1">
        <v>44184</v>
      </c>
      <c r="C10" s="5">
        <f t="shared" si="0"/>
        <v>0.75642013370018002</v>
      </c>
      <c r="D10" s="5">
        <f t="shared" si="1"/>
        <v>0.69404170259211651</v>
      </c>
      <c r="E10" s="5">
        <f t="shared" si="2"/>
        <v>0.81879856480824353</v>
      </c>
    </row>
    <row r="11" spans="1:5" x14ac:dyDescent="0.25">
      <c r="A11" s="1">
        <v>44191</v>
      </c>
      <c r="C11" s="5">
        <f t="shared" si="0"/>
        <v>0.80115917896618549</v>
      </c>
      <c r="D11" s="5">
        <f t="shared" si="1"/>
        <v>0.73711284911942099</v>
      </c>
      <c r="E11" s="5">
        <f t="shared" si="2"/>
        <v>0.86520550881295</v>
      </c>
    </row>
    <row r="12" spans="1:5" x14ac:dyDescent="0.25">
      <c r="A12" s="1">
        <v>44198</v>
      </c>
      <c r="C12" s="5">
        <f t="shared" si="0"/>
        <v>0.84589822423219108</v>
      </c>
      <c r="D12" s="5">
        <f t="shared" si="1"/>
        <v>0.78021367750572845</v>
      </c>
      <c r="E12" s="5">
        <f t="shared" si="2"/>
        <v>0.9115827709586537</v>
      </c>
    </row>
    <row r="13" spans="1:5" x14ac:dyDescent="0.25">
      <c r="A13" s="1">
        <v>44205</v>
      </c>
      <c r="C13" s="5">
        <f t="shared" si="0"/>
        <v>0.89063726949819655</v>
      </c>
      <c r="D13" s="5">
        <f t="shared" si="1"/>
        <v>0.82334197144735177</v>
      </c>
      <c r="E13" s="5">
        <f t="shared" si="2"/>
        <v>0.95793256754904132</v>
      </c>
    </row>
    <row r="14" spans="1:5" x14ac:dyDescent="0.25">
      <c r="A14" s="1">
        <v>44212</v>
      </c>
      <c r="C14" s="5">
        <f t="shared" si="0"/>
        <v>0.93537631476420202</v>
      </c>
      <c r="D14" s="5">
        <f t="shared" si="1"/>
        <v>0.8664957566443533</v>
      </c>
      <c r="E14" s="5">
        <f t="shared" si="2"/>
        <v>1.0042568728840506</v>
      </c>
    </row>
    <row r="15" spans="1:5" x14ac:dyDescent="0.25">
      <c r="A15" s="1">
        <v>44219</v>
      </c>
      <c r="C15" s="5">
        <f t="shared" si="0"/>
        <v>0.98011536003020749</v>
      </c>
      <c r="D15" s="5">
        <f t="shared" si="1"/>
        <v>0.90967326567677353</v>
      </c>
      <c r="E15" s="5">
        <f t="shared" si="2"/>
        <v>1.0505574543836413</v>
      </c>
    </row>
    <row r="16" spans="1:5" x14ac:dyDescent="0.25">
      <c r="A16" s="1">
        <v>44226</v>
      </c>
      <c r="C16" s="5">
        <f t="shared" si="0"/>
        <v>1.024854405296213</v>
      </c>
      <c r="D16" s="5">
        <f t="shared" si="1"/>
        <v>0.95287290915638212</v>
      </c>
      <c r="E16" s="5">
        <f t="shared" si="2"/>
        <v>1.0968359014360438</v>
      </c>
    </row>
    <row r="17" spans="1:11" x14ac:dyDescent="0.25">
      <c r="A17" s="1">
        <v>44233</v>
      </c>
      <c r="C17" s="5">
        <f t="shared" si="0"/>
        <v>1.0695934505622184</v>
      </c>
      <c r="D17" s="5">
        <f t="shared" si="1"/>
        <v>0.99609325183744768</v>
      </c>
      <c r="E17" s="5">
        <f t="shared" si="2"/>
        <v>1.1430936492869892</v>
      </c>
    </row>
    <row r="18" spans="1:11" x14ac:dyDescent="0.25">
      <c r="A18" s="1">
        <v>44240</v>
      </c>
      <c r="C18" s="5">
        <f t="shared" si="0"/>
        <v>1.1143324958282239</v>
      </c>
      <c r="D18" s="5">
        <f t="shared" si="1"/>
        <v>1.0393329926842514</v>
      </c>
      <c r="E18" s="5">
        <f t="shared" si="2"/>
        <v>1.1893319989721964</v>
      </c>
    </row>
    <row r="19" spans="1:11" x14ac:dyDescent="0.25">
      <c r="A19" s="1">
        <v>44247</v>
      </c>
      <c r="C19" s="5">
        <f t="shared" si="0"/>
        <v>1.1590715410942294</v>
      </c>
      <c r="D19" s="5">
        <f t="shared" si="1"/>
        <v>1.0825909481238416</v>
      </c>
      <c r="E19" s="5">
        <f t="shared" si="2"/>
        <v>1.2355521340646172</v>
      </c>
    </row>
    <row r="20" spans="1:11" x14ac:dyDescent="0.25">
      <c r="A20" s="1">
        <v>44254</v>
      </c>
      <c r="C20" s="5">
        <f t="shared" si="0"/>
        <v>1.2038105863602351</v>
      </c>
      <c r="D20" s="5">
        <f t="shared" si="1"/>
        <v>1.1258660378841121</v>
      </c>
      <c r="E20" s="5">
        <f t="shared" si="2"/>
        <v>1.2817551348363581</v>
      </c>
    </row>
    <row r="21" spans="1:11" x14ac:dyDescent="0.25">
      <c r="A21" s="1">
        <v>44261</v>
      </c>
      <c r="C21" s="5">
        <f t="shared" si="0"/>
        <v>1.2485496316262406</v>
      </c>
      <c r="D21" s="5">
        <f t="shared" si="1"/>
        <v>1.1691572729463011</v>
      </c>
      <c r="E21" s="5">
        <f t="shared" si="2"/>
        <v>1.32794199030618</v>
      </c>
      <c r="J21" t="s">
        <v>50</v>
      </c>
      <c r="K21" t="s">
        <v>51</v>
      </c>
    </row>
    <row r="22" spans="1:11" x14ac:dyDescent="0.25">
      <c r="A22" s="1">
        <v>44268</v>
      </c>
      <c r="C22" s="5">
        <f t="shared" si="0"/>
        <v>1.293288676892246</v>
      </c>
      <c r="D22" s="5">
        <f t="shared" si="1"/>
        <v>1.2124637452390592</v>
      </c>
      <c r="E22" s="5">
        <f t="shared" si="2"/>
        <v>1.3741136085454329</v>
      </c>
      <c r="J22" t="s">
        <v>52</v>
      </c>
      <c r="K22" s="6">
        <f>_xlfn.FORECAST.ETS.STAT($B$2:$B$6,$A$2:$A$6,1,1,1)</f>
        <v>0.25</v>
      </c>
    </row>
    <row r="23" spans="1:11" x14ac:dyDescent="0.25">
      <c r="A23" s="1">
        <v>44275</v>
      </c>
      <c r="C23" s="5">
        <f t="shared" si="0"/>
        <v>1.3380277221582515</v>
      </c>
      <c r="D23" s="5">
        <f t="shared" si="1"/>
        <v>1.2557846187764548</v>
      </c>
      <c r="E23" s="5">
        <f t="shared" si="2"/>
        <v>1.4202708255400482</v>
      </c>
      <c r="J23" t="s">
        <v>53</v>
      </c>
      <c r="K23" s="6">
        <f>_xlfn.FORECAST.ETS.STAT($B$2:$B$6,$A$2:$A$6,2,1,1)</f>
        <v>1E-3</v>
      </c>
    </row>
    <row r="24" spans="1:11" x14ac:dyDescent="0.25">
      <c r="A24" s="1">
        <v>44282</v>
      </c>
      <c r="C24" s="5">
        <f t="shared" si="0"/>
        <v>1.382766767424257</v>
      </c>
      <c r="D24" s="5">
        <f t="shared" si="1"/>
        <v>1.2991191220005414</v>
      </c>
      <c r="E24" s="5">
        <f t="shared" si="2"/>
        <v>1.4664144128479726</v>
      </c>
      <c r="J24" t="s">
        <v>54</v>
      </c>
      <c r="K24" s="6">
        <f>_xlfn.FORECAST.ETS.STAT($B$2:$B$6,$A$2:$A$6,3,1,1)</f>
        <v>2.2204460492503131E-16</v>
      </c>
    </row>
    <row r="25" spans="1:11" x14ac:dyDescent="0.25">
      <c r="J25" t="s">
        <v>55</v>
      </c>
      <c r="K25" s="6">
        <f>_xlfn.FORECAST.ETS.STAT($B$2:$B$6,$A$2:$A$6,4,1,1)</f>
        <v>0.51910273913380267</v>
      </c>
    </row>
    <row r="26" spans="1:11" x14ac:dyDescent="0.25">
      <c r="J26" t="s">
        <v>56</v>
      </c>
      <c r="K26" s="6">
        <f>_xlfn.FORECAST.ETS.STAT($B$2:$B$6,$A$2:$A$6,5,1,1)</f>
        <v>4.3003643206706028E-2</v>
      </c>
    </row>
    <row r="27" spans="1:11" x14ac:dyDescent="0.25">
      <c r="J27" t="s">
        <v>57</v>
      </c>
      <c r="K27" s="6">
        <f>_xlfn.FORECAST.ETS.STAT($B$2:$B$6,$A$2:$A$6,6,1,1)</f>
        <v>2.0790064702308798E-2</v>
      </c>
    </row>
    <row r="28" spans="1:11" x14ac:dyDescent="0.25">
      <c r="J28" t="s">
        <v>58</v>
      </c>
      <c r="K28" s="6">
        <f>_xlfn.FORECAST.ETS.STAT($B$2:$B$6,$A$2:$A$6,7,1,1)</f>
        <v>2.9168836293779518E-2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2FB5-20A8-45B9-900E-70CB1EE05804}">
  <dimension ref="A1:J29"/>
  <sheetViews>
    <sheetView showGridLines="0" workbookViewId="0">
      <selection activeCell="Q11" sqref="Q11"/>
    </sheetView>
  </sheetViews>
  <sheetFormatPr defaultRowHeight="15" x14ac:dyDescent="0.25"/>
  <cols>
    <col min="1" max="1" width="10.7109375" bestFit="1" customWidth="1"/>
    <col min="2" max="2" width="20.42578125" customWidth="1"/>
    <col min="3" max="3" width="11" customWidth="1"/>
    <col min="4" max="4" width="8.5703125" customWidth="1"/>
    <col min="5" max="5" width="8.7109375" customWidth="1"/>
    <col min="7" max="7" width="10.140625" customWidth="1"/>
    <col min="8" max="8" width="8.28515625" customWidth="1"/>
    <col min="9" max="9" width="11.5703125" customWidth="1"/>
  </cols>
  <sheetData>
    <row r="1" spans="1:5" x14ac:dyDescent="0.25">
      <c r="A1" t="s">
        <v>0</v>
      </c>
      <c r="B1" t="s">
        <v>192</v>
      </c>
      <c r="C1" t="s">
        <v>153</v>
      </c>
      <c r="D1" t="s">
        <v>154</v>
      </c>
      <c r="E1" t="s">
        <v>155</v>
      </c>
    </row>
    <row r="2" spans="1:5" x14ac:dyDescent="0.25">
      <c r="A2" s="1">
        <v>44121</v>
      </c>
      <c r="B2" s="5">
        <v>0.5</v>
      </c>
    </row>
    <row r="3" spans="1:5" x14ac:dyDescent="0.25">
      <c r="A3" s="1">
        <v>44128</v>
      </c>
      <c r="B3" s="5">
        <v>0.5</v>
      </c>
    </row>
    <row r="4" spans="1:5" x14ac:dyDescent="0.25">
      <c r="A4" s="1">
        <v>44135</v>
      </c>
      <c r="B4" s="5">
        <v>0.33329999999999999</v>
      </c>
    </row>
    <row r="5" spans="1:5" x14ac:dyDescent="0.25">
      <c r="A5" s="1">
        <v>44142</v>
      </c>
      <c r="B5" s="5">
        <v>0.5</v>
      </c>
    </row>
    <row r="6" spans="1:5" x14ac:dyDescent="0.25">
      <c r="A6" s="1">
        <v>44149</v>
      </c>
      <c r="B6" s="5">
        <v>0.5</v>
      </c>
      <c r="C6" s="5">
        <v>0.5</v>
      </c>
      <c r="D6" s="5">
        <v>0.5</v>
      </c>
      <c r="E6" s="5">
        <v>0.5</v>
      </c>
    </row>
    <row r="7" spans="1:5" x14ac:dyDescent="0.25">
      <c r="A7" s="1">
        <v>44156</v>
      </c>
      <c r="C7" s="5">
        <f t="shared" ref="C7:C25" si="0">_xlfn.FORECAST.ETS(A7,$B$2:$B$6,$A$2:$A$6,1,1)</f>
        <v>0.50662937393490937</v>
      </c>
      <c r="D7" s="5">
        <f t="shared" ref="D7:D25" si="1">C7-_xlfn.FORECAST.ETS.CONFINT(A7,$B$2:$B$6,$A$2:$A$6,0.95,1,1)</f>
        <v>0.35057508397931214</v>
      </c>
      <c r="E7" s="5">
        <f t="shared" ref="E7:E25" si="2">C7+_xlfn.FORECAST.ETS.CONFINT(A7,$B$2:$B$6,$A$2:$A$6,0.95,1,1)</f>
        <v>0.66268366389050659</v>
      </c>
    </row>
    <row r="8" spans="1:5" x14ac:dyDescent="0.25">
      <c r="A8" s="1">
        <v>44163</v>
      </c>
      <c r="C8" s="5">
        <f t="shared" si="0"/>
        <v>0.51240365080568606</v>
      </c>
      <c r="D8" s="5">
        <f t="shared" si="1"/>
        <v>0.35509589509858591</v>
      </c>
      <c r="E8" s="5">
        <f t="shared" si="2"/>
        <v>0.66971140651278627</v>
      </c>
    </row>
    <row r="9" spans="1:5" x14ac:dyDescent="0.25">
      <c r="A9" s="1">
        <v>44170</v>
      </c>
      <c r="C9" s="5">
        <f t="shared" si="0"/>
        <v>0.51817792767646276</v>
      </c>
      <c r="D9" s="5">
        <f t="shared" si="1"/>
        <v>0.35960703312855324</v>
      </c>
      <c r="E9" s="5">
        <f t="shared" si="2"/>
        <v>0.67674882222437227</v>
      </c>
    </row>
    <row r="10" spans="1:5" x14ac:dyDescent="0.25">
      <c r="A10" s="1">
        <v>44177</v>
      </c>
      <c r="C10" s="5">
        <f t="shared" si="0"/>
        <v>0.52395220454723956</v>
      </c>
      <c r="D10" s="5">
        <f t="shared" si="1"/>
        <v>0.36410857503455918</v>
      </c>
      <c r="E10" s="5">
        <f t="shared" si="2"/>
        <v>0.68379583405991995</v>
      </c>
    </row>
    <row r="11" spans="1:5" x14ac:dyDescent="0.25">
      <c r="A11" s="1">
        <v>44184</v>
      </c>
      <c r="C11" s="5">
        <f t="shared" si="0"/>
        <v>0.52972648141801626</v>
      </c>
      <c r="D11" s="5">
        <f t="shared" si="1"/>
        <v>0.36860059707389242</v>
      </c>
      <c r="E11" s="5">
        <f t="shared" si="2"/>
        <v>0.69085236576214015</v>
      </c>
    </row>
    <row r="12" spans="1:5" x14ac:dyDescent="0.25">
      <c r="A12" s="1">
        <v>44191</v>
      </c>
      <c r="C12" s="5">
        <f t="shared" si="0"/>
        <v>0.53550075828879296</v>
      </c>
      <c r="D12" s="5">
        <f t="shared" si="1"/>
        <v>0.37308317477865138</v>
      </c>
      <c r="E12" s="5">
        <f t="shared" si="2"/>
        <v>0.69791834179893453</v>
      </c>
    </row>
    <row r="13" spans="1:5" x14ac:dyDescent="0.25">
      <c r="A13" s="1">
        <v>44198</v>
      </c>
      <c r="C13" s="5">
        <f t="shared" si="0"/>
        <v>0.54127503515956965</v>
      </c>
      <c r="D13" s="5">
        <f t="shared" si="1"/>
        <v>0.37755638294039384</v>
      </c>
      <c r="E13" s="5">
        <f t="shared" si="2"/>
        <v>0.70499368737874546</v>
      </c>
    </row>
    <row r="14" spans="1:5" x14ac:dyDescent="0.25">
      <c r="A14" s="1">
        <v>44205</v>
      </c>
      <c r="C14" s="5">
        <f t="shared" si="0"/>
        <v>0.54704931203034635</v>
      </c>
      <c r="D14" s="5">
        <f t="shared" si="1"/>
        <v>0.38202029559648509</v>
      </c>
      <c r="E14" s="5">
        <f t="shared" si="2"/>
        <v>0.7120783284642076</v>
      </c>
    </row>
    <row r="15" spans="1:5" x14ac:dyDescent="0.25">
      <c r="A15" s="1">
        <v>44212</v>
      </c>
      <c r="C15" s="5">
        <f t="shared" si="0"/>
        <v>0.55282358890112304</v>
      </c>
      <c r="D15" s="5">
        <f t="shared" si="1"/>
        <v>0.38647498601805319</v>
      </c>
      <c r="E15" s="5">
        <f t="shared" si="2"/>
        <v>0.71917219178419289</v>
      </c>
    </row>
    <row r="16" spans="1:5" x14ac:dyDescent="0.25">
      <c r="A16" s="1">
        <v>44219</v>
      </c>
      <c r="C16" s="5">
        <f t="shared" si="0"/>
        <v>0.55859786577189974</v>
      </c>
      <c r="D16" s="5">
        <f t="shared" si="1"/>
        <v>0.39092052669946831</v>
      </c>
      <c r="E16" s="5">
        <f t="shared" si="2"/>
        <v>0.72627520484433117</v>
      </c>
    </row>
    <row r="17" spans="1:10" x14ac:dyDescent="0.25">
      <c r="A17" s="1">
        <v>44226</v>
      </c>
      <c r="C17" s="5">
        <f t="shared" si="0"/>
        <v>0.56437214264267643</v>
      </c>
      <c r="D17" s="5">
        <f t="shared" si="1"/>
        <v>0.39535698934926289</v>
      </c>
      <c r="E17" s="5">
        <f t="shared" si="2"/>
        <v>0.73338729593608998</v>
      </c>
    </row>
    <row r="18" spans="1:10" x14ac:dyDescent="0.25">
      <c r="A18" s="1">
        <v>44233</v>
      </c>
      <c r="C18" s="5">
        <f t="shared" si="0"/>
        <v>0.57014641951345313</v>
      </c>
      <c r="D18" s="5">
        <f t="shared" si="1"/>
        <v>0.39978444488241371</v>
      </c>
      <c r="E18" s="5">
        <f t="shared" si="2"/>
        <v>0.74050839414449254</v>
      </c>
    </row>
    <row r="19" spans="1:10" x14ac:dyDescent="0.25">
      <c r="A19" s="1">
        <v>44240</v>
      </c>
      <c r="C19" s="5">
        <f t="shared" si="0"/>
        <v>0.57592069638422994</v>
      </c>
      <c r="D19" s="5">
        <f t="shared" si="1"/>
        <v>0.40420296341390882</v>
      </c>
      <c r="E19" s="5">
        <f t="shared" si="2"/>
        <v>0.74763842935455105</v>
      </c>
    </row>
    <row r="20" spans="1:10" x14ac:dyDescent="0.25">
      <c r="A20" s="1">
        <v>44247</v>
      </c>
      <c r="C20" s="5">
        <f t="shared" si="0"/>
        <v>0.58169497325500663</v>
      </c>
      <c r="D20" s="5">
        <f t="shared" si="1"/>
        <v>0.40861261425352546</v>
      </c>
      <c r="E20" s="5">
        <f t="shared" si="2"/>
        <v>0.7547773322564878</v>
      </c>
    </row>
    <row r="21" spans="1:10" x14ac:dyDescent="0.25">
      <c r="A21" s="1">
        <v>44254</v>
      </c>
      <c r="C21" s="5">
        <f t="shared" si="0"/>
        <v>0.58746925012578333</v>
      </c>
      <c r="D21" s="5">
        <f t="shared" si="1"/>
        <v>0.4130134659017482</v>
      </c>
      <c r="E21" s="5">
        <f t="shared" si="2"/>
        <v>0.76192503434981851</v>
      </c>
    </row>
    <row r="22" spans="1:10" x14ac:dyDescent="0.25">
      <c r="A22" s="1">
        <v>44261</v>
      </c>
      <c r="C22" s="5">
        <f t="shared" si="0"/>
        <v>0.59324352699656002</v>
      </c>
      <c r="D22" s="5">
        <f t="shared" si="1"/>
        <v>0.41740558604675876</v>
      </c>
      <c r="E22" s="5">
        <f t="shared" si="2"/>
        <v>0.76908146794636134</v>
      </c>
      <c r="I22" t="s">
        <v>50</v>
      </c>
      <c r="J22" t="s">
        <v>51</v>
      </c>
    </row>
    <row r="23" spans="1:10" x14ac:dyDescent="0.25">
      <c r="A23" s="1">
        <v>44268</v>
      </c>
      <c r="C23" s="5">
        <f t="shared" si="0"/>
        <v>0.59901780386733672</v>
      </c>
      <c r="D23" s="5">
        <f t="shared" si="1"/>
        <v>0.42178904156243169</v>
      </c>
      <c r="E23" s="5">
        <f t="shared" si="2"/>
        <v>0.77624656617224175</v>
      </c>
      <c r="I23" t="s">
        <v>52</v>
      </c>
      <c r="J23" s="6">
        <f>_xlfn.FORECAST.ETS.STAT($B$2:$B$6,$A$2:$A$6,1,1,1)</f>
        <v>0.126</v>
      </c>
    </row>
    <row r="24" spans="1:10" x14ac:dyDescent="0.25">
      <c r="A24" s="1">
        <v>44275</v>
      </c>
      <c r="C24" s="5">
        <f t="shared" si="0"/>
        <v>0.60479208073811341</v>
      </c>
      <c r="D24" s="5">
        <f t="shared" si="1"/>
        <v>0.42616389850727354</v>
      </c>
      <c r="E24" s="5">
        <f t="shared" si="2"/>
        <v>0.78342026296895328</v>
      </c>
      <c r="I24" t="s">
        <v>53</v>
      </c>
      <c r="J24" s="6">
        <f>_xlfn.FORECAST.ETS.STAT($B$2:$B$6,$A$2:$A$6,2,1,1)</f>
        <v>1E-3</v>
      </c>
    </row>
    <row r="25" spans="1:10" x14ac:dyDescent="0.25">
      <c r="A25" s="1">
        <v>44282</v>
      </c>
      <c r="C25" s="5">
        <f t="shared" si="0"/>
        <v>0.61056635760889011</v>
      </c>
      <c r="D25" s="5">
        <f t="shared" si="1"/>
        <v>0.43053022212424519</v>
      </c>
      <c r="E25" s="5">
        <f t="shared" si="2"/>
        <v>0.79060249309353503</v>
      </c>
      <c r="I25" t="s">
        <v>54</v>
      </c>
      <c r="J25" s="6">
        <f>_xlfn.FORECAST.ETS.STAT($B$2:$B$6,$A$2:$A$6,3,1,1)</f>
        <v>2.2204460492503131E-16</v>
      </c>
    </row>
    <row r="26" spans="1:10" x14ac:dyDescent="0.25">
      <c r="I26" t="s">
        <v>55</v>
      </c>
      <c r="J26" s="6">
        <f>_xlfn.FORECAST.ETS.STAT($B$2:$B$6,$A$2:$A$6,4,1,1)</f>
        <v>0.45656006595714327</v>
      </c>
    </row>
    <row r="27" spans="1:10" x14ac:dyDescent="0.25">
      <c r="I27" t="s">
        <v>56</v>
      </c>
      <c r="J27" s="6">
        <f>_xlfn.FORECAST.ETS.STAT($B$2:$B$6,$A$2:$A$6,5,1,1)</f>
        <v>8.9210357506192689E-2</v>
      </c>
    </row>
    <row r="28" spans="1:10" x14ac:dyDescent="0.25">
      <c r="I28" t="s">
        <v>57</v>
      </c>
      <c r="J28" s="6">
        <f>_xlfn.FORECAST.ETS.STAT($B$2:$B$6,$A$2:$A$6,6,1,1)</f>
        <v>3.8054281497527896E-2</v>
      </c>
    </row>
    <row r="29" spans="1:10" x14ac:dyDescent="0.25">
      <c r="I29" t="s">
        <v>58</v>
      </c>
      <c r="J29" s="6">
        <f>_xlfn.FORECAST.ETS.STAT($B$2:$B$6,$A$2:$A$6,7,1,1)</f>
        <v>7.9620998746167598E-2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E57A-D5E3-4268-BAE5-48584B5BFE63}">
  <dimension ref="A1:J28"/>
  <sheetViews>
    <sheetView showGridLines="0" workbookViewId="0">
      <selection activeCell="M21" sqref="M21"/>
    </sheetView>
  </sheetViews>
  <sheetFormatPr defaultRowHeight="15" x14ac:dyDescent="0.25"/>
  <cols>
    <col min="1" max="1" width="10.7109375" bestFit="1" customWidth="1"/>
    <col min="2" max="2" width="15.28515625" customWidth="1"/>
    <col min="3" max="3" width="11" customWidth="1"/>
    <col min="4" max="4" width="8.7109375" customWidth="1"/>
    <col min="5" max="5" width="8.5703125" customWidth="1"/>
    <col min="7" max="7" width="10.140625" customWidth="1"/>
    <col min="8" max="8" width="8.28515625" customWidth="1"/>
    <col min="9" max="9" width="11" customWidth="1"/>
  </cols>
  <sheetData>
    <row r="1" spans="1:5" x14ac:dyDescent="0.25">
      <c r="A1" t="s">
        <v>0</v>
      </c>
      <c r="B1" t="s">
        <v>191</v>
      </c>
      <c r="C1" t="s">
        <v>156</v>
      </c>
      <c r="D1" t="s">
        <v>157</v>
      </c>
      <c r="E1" t="s">
        <v>158</v>
      </c>
    </row>
    <row r="2" spans="1:5" x14ac:dyDescent="0.25">
      <c r="A2" s="1">
        <v>44121</v>
      </c>
      <c r="B2" s="5">
        <v>0.87229999999999996</v>
      </c>
    </row>
    <row r="3" spans="1:5" x14ac:dyDescent="0.25">
      <c r="A3" s="1">
        <v>44128</v>
      </c>
      <c r="B3" s="5">
        <v>0.87370000000000003</v>
      </c>
    </row>
    <row r="4" spans="1:5" x14ac:dyDescent="0.25">
      <c r="A4" s="1">
        <v>44135</v>
      </c>
      <c r="B4" s="5">
        <v>0.87370000000000003</v>
      </c>
    </row>
    <row r="5" spans="1:5" x14ac:dyDescent="0.25">
      <c r="A5" s="1">
        <v>44142</v>
      </c>
      <c r="B5" s="5">
        <v>0.87370000000000003</v>
      </c>
    </row>
    <row r="6" spans="1:5" x14ac:dyDescent="0.25">
      <c r="A6" s="1">
        <v>44149</v>
      </c>
      <c r="B6" s="5">
        <v>0.88419999999999999</v>
      </c>
    </row>
    <row r="7" spans="1:5" x14ac:dyDescent="0.25">
      <c r="A7" s="1">
        <v>44156</v>
      </c>
      <c r="B7" s="5">
        <v>0.88419999999999999</v>
      </c>
      <c r="C7" s="5">
        <v>0.88419999999999999</v>
      </c>
      <c r="D7" s="5">
        <v>0.88419999999999999</v>
      </c>
      <c r="E7" s="5">
        <v>0.88419999999999999</v>
      </c>
    </row>
    <row r="8" spans="1:5" x14ac:dyDescent="0.25">
      <c r="A8" s="1">
        <v>44163</v>
      </c>
      <c r="C8" s="5">
        <f t="shared" ref="C8:C25" si="0">_xlfn.FORECAST.ETS(A8,$B$2:$B$7,$A$2:$A$7,1,1)</f>
        <v>0.88713439599717303</v>
      </c>
      <c r="D8" s="5">
        <f t="shared" ref="D8:D25" si="1">C8-_xlfn.FORECAST.ETS.CONFINT(A8,$B$2:$B$7,$A$2:$A$7,0.95,1,1)</f>
        <v>0.88088993957524242</v>
      </c>
      <c r="E8" s="5">
        <f t="shared" ref="E8:E25" si="2">C8+_xlfn.FORECAST.ETS.CONFINT(A8,$B$2:$B$7,$A$2:$A$7,0.95,1,1)</f>
        <v>0.89337885241910364</v>
      </c>
    </row>
    <row r="9" spans="1:5" x14ac:dyDescent="0.25">
      <c r="A9" s="1">
        <v>44170</v>
      </c>
      <c r="C9" s="5">
        <f t="shared" si="0"/>
        <v>0.88992317844703428</v>
      </c>
      <c r="D9" s="5">
        <f t="shared" si="1"/>
        <v>0.88348502274318819</v>
      </c>
      <c r="E9" s="5">
        <f t="shared" si="2"/>
        <v>0.89636133415088037</v>
      </c>
    </row>
    <row r="10" spans="1:5" x14ac:dyDescent="0.25">
      <c r="A10" s="1">
        <v>44177</v>
      </c>
      <c r="C10" s="5">
        <f t="shared" si="0"/>
        <v>0.89271196089689553</v>
      </c>
      <c r="D10" s="5">
        <f t="shared" si="1"/>
        <v>0.88608428594060418</v>
      </c>
      <c r="E10" s="5">
        <f t="shared" si="2"/>
        <v>0.89933963585318688</v>
      </c>
    </row>
    <row r="11" spans="1:5" x14ac:dyDescent="0.25">
      <c r="A11" s="1">
        <v>44184</v>
      </c>
      <c r="C11" s="5">
        <f t="shared" si="0"/>
        <v>0.89550074334675678</v>
      </c>
      <c r="D11" s="5">
        <f t="shared" si="1"/>
        <v>0.88868737462271719</v>
      </c>
      <c r="E11" s="5">
        <f t="shared" si="2"/>
        <v>0.90231411207079637</v>
      </c>
    </row>
    <row r="12" spans="1:5" x14ac:dyDescent="0.25">
      <c r="A12" s="1">
        <v>44191</v>
      </c>
      <c r="C12" s="5">
        <f t="shared" si="0"/>
        <v>0.89828952579661803</v>
      </c>
      <c r="D12" s="5">
        <f t="shared" si="1"/>
        <v>0.89129397857114345</v>
      </c>
      <c r="E12" s="5">
        <f t="shared" si="2"/>
        <v>0.9052850730220926</v>
      </c>
    </row>
    <row r="13" spans="1:5" x14ac:dyDescent="0.25">
      <c r="A13" s="1">
        <v>44198</v>
      </c>
      <c r="C13" s="5">
        <f t="shared" si="0"/>
        <v>0.90107830824647928</v>
      </c>
      <c r="D13" s="5">
        <f t="shared" si="1"/>
        <v>0.89390382456086848</v>
      </c>
      <c r="E13" s="5">
        <f t="shared" si="2"/>
        <v>0.90825279193209008</v>
      </c>
    </row>
    <row r="14" spans="1:5" x14ac:dyDescent="0.25">
      <c r="A14" s="1">
        <v>44205</v>
      </c>
      <c r="C14" s="5">
        <f t="shared" si="0"/>
        <v>0.90386709069634064</v>
      </c>
      <c r="D14" s="5">
        <f t="shared" si="1"/>
        <v>0.89651667051311679</v>
      </c>
      <c r="E14" s="5">
        <f t="shared" si="2"/>
        <v>0.91121751087956449</v>
      </c>
    </row>
    <row r="15" spans="1:5" x14ac:dyDescent="0.25">
      <c r="A15" s="1">
        <v>44212</v>
      </c>
      <c r="C15" s="5">
        <f t="shared" si="0"/>
        <v>0.90665587314620188</v>
      </c>
      <c r="D15" s="5">
        <f t="shared" si="1"/>
        <v>0.89913230078230022</v>
      </c>
      <c r="E15" s="5">
        <f t="shared" si="2"/>
        <v>0.91417944551010355</v>
      </c>
    </row>
    <row r="16" spans="1:5" x14ac:dyDescent="0.25">
      <c r="A16" s="1">
        <v>44219</v>
      </c>
      <c r="C16" s="5">
        <f t="shared" si="0"/>
        <v>0.90944465559606313</v>
      </c>
      <c r="D16" s="5">
        <f t="shared" si="1"/>
        <v>0.9017505223195772</v>
      </c>
      <c r="E16" s="5">
        <f t="shared" si="2"/>
        <v>0.91713878887254907</v>
      </c>
    </row>
    <row r="17" spans="1:10" x14ac:dyDescent="0.25">
      <c r="A17" s="1">
        <v>44226</v>
      </c>
      <c r="C17" s="5">
        <f t="shared" si="0"/>
        <v>0.91223343804592438</v>
      </c>
      <c r="D17" s="5">
        <f t="shared" si="1"/>
        <v>0.90437116152186314</v>
      </c>
      <c r="E17" s="5">
        <f t="shared" si="2"/>
        <v>0.92009571456998562</v>
      </c>
    </row>
    <row r="18" spans="1:10" x14ac:dyDescent="0.25">
      <c r="A18" s="1">
        <v>44233</v>
      </c>
      <c r="C18" s="5">
        <f t="shared" si="0"/>
        <v>0.91502222049578563</v>
      </c>
      <c r="D18" s="5">
        <f t="shared" si="1"/>
        <v>0.90699406162249663</v>
      </c>
      <c r="E18" s="5">
        <f t="shared" si="2"/>
        <v>0.92305037936907464</v>
      </c>
    </row>
    <row r="19" spans="1:10" x14ac:dyDescent="0.25">
      <c r="A19" s="1">
        <v>44240</v>
      </c>
      <c r="C19" s="5">
        <f t="shared" si="0"/>
        <v>0.91781100294564688</v>
      </c>
      <c r="D19" s="5">
        <f t="shared" si="1"/>
        <v>0.90961908051408702</v>
      </c>
      <c r="E19" s="5">
        <f t="shared" si="2"/>
        <v>0.92600292537720674</v>
      </c>
    </row>
    <row r="20" spans="1:10" x14ac:dyDescent="0.25">
      <c r="A20" s="1">
        <v>44247</v>
      </c>
      <c r="C20" s="5">
        <f t="shared" si="0"/>
        <v>0.92059978539550813</v>
      </c>
      <c r="D20" s="5">
        <f t="shared" si="1"/>
        <v>0.91224608891927395</v>
      </c>
      <c r="E20" s="5">
        <f t="shared" si="2"/>
        <v>0.92895348187174231</v>
      </c>
    </row>
    <row r="21" spans="1:10" x14ac:dyDescent="0.25">
      <c r="A21" s="1">
        <v>44254</v>
      </c>
      <c r="C21" s="5">
        <f t="shared" si="0"/>
        <v>0.92338856784536938</v>
      </c>
      <c r="D21" s="5">
        <f t="shared" si="1"/>
        <v>0.91487496884387165</v>
      </c>
      <c r="E21" s="5">
        <f t="shared" si="2"/>
        <v>0.93190216684686711</v>
      </c>
      <c r="I21" t="s">
        <v>50</v>
      </c>
      <c r="J21" t="s">
        <v>51</v>
      </c>
    </row>
    <row r="22" spans="1:10" x14ac:dyDescent="0.25">
      <c r="A22" s="1">
        <v>44261</v>
      </c>
      <c r="C22" s="5">
        <f t="shared" si="0"/>
        <v>0.92617735029523063</v>
      </c>
      <c r="D22" s="5">
        <f t="shared" si="1"/>
        <v>0.91750561226096461</v>
      </c>
      <c r="E22" s="5">
        <f t="shared" si="2"/>
        <v>0.93484908832949665</v>
      </c>
      <c r="I22" t="s">
        <v>52</v>
      </c>
      <c r="J22" s="6">
        <f>_xlfn.FORECAST.ETS.STAT($B$2:$B$7,$A$2:$A$7,1,1,1)</f>
        <v>0.25</v>
      </c>
    </row>
    <row r="23" spans="1:10" x14ac:dyDescent="0.25">
      <c r="A23" s="1">
        <v>44268</v>
      </c>
      <c r="C23" s="5">
        <f t="shared" si="0"/>
        <v>0.92896613274509188</v>
      </c>
      <c r="D23" s="5">
        <f t="shared" si="1"/>
        <v>0.92013791998522854</v>
      </c>
      <c r="E23" s="5">
        <f t="shared" si="2"/>
        <v>0.93779434550495522</v>
      </c>
      <c r="I23" t="s">
        <v>53</v>
      </c>
      <c r="J23" s="6">
        <f>_xlfn.FORECAST.ETS.STAT($B$2:$B$7,$A$2:$A$7,2,1,1)</f>
        <v>1E-3</v>
      </c>
    </row>
    <row r="24" spans="1:10" x14ac:dyDescent="0.25">
      <c r="A24" s="1">
        <v>44275</v>
      </c>
      <c r="C24" s="5">
        <f t="shared" si="0"/>
        <v>0.93175491519495313</v>
      </c>
      <c r="D24" s="5">
        <f t="shared" si="1"/>
        <v>0.92277180070496634</v>
      </c>
      <c r="E24" s="5">
        <f t="shared" si="2"/>
        <v>0.94073802968493991</v>
      </c>
      <c r="I24" t="s">
        <v>54</v>
      </c>
      <c r="J24" s="6">
        <f>_xlfn.FORECAST.ETS.STAT($B$2:$B$7,$A$2:$A$7,3,1,1)</f>
        <v>2.2204460492503131E-16</v>
      </c>
    </row>
    <row r="25" spans="1:10" x14ac:dyDescent="0.25">
      <c r="A25" s="1">
        <v>44282</v>
      </c>
      <c r="C25" s="5">
        <f t="shared" si="0"/>
        <v>0.93454369764481438</v>
      </c>
      <c r="D25" s="5">
        <f t="shared" si="1"/>
        <v>0.92540717014571494</v>
      </c>
      <c r="E25" s="5">
        <f t="shared" si="2"/>
        <v>0.94368022514391381</v>
      </c>
      <c r="I25" t="s">
        <v>55</v>
      </c>
      <c r="J25" s="6">
        <f>_xlfn.FORECAST.ETS.STAT($B$2:$B$7,$A$2:$A$7,4,1,1)</f>
        <v>1.0200038828374716</v>
      </c>
    </row>
    <row r="26" spans="1:10" x14ac:dyDescent="0.25">
      <c r="I26" t="s">
        <v>56</v>
      </c>
      <c r="J26" s="6">
        <f>_xlfn.FORECAST.ETS.STAT($B$2:$B$7,$A$2:$A$7,5,1,1)</f>
        <v>2.7662130330800682E-3</v>
      </c>
    </row>
    <row r="27" spans="1:10" x14ac:dyDescent="0.25">
      <c r="I27" t="s">
        <v>57</v>
      </c>
      <c r="J27" s="6">
        <f>_xlfn.FORECAST.ETS.STAT($B$2:$B$7,$A$2:$A$7,6,1,1)</f>
        <v>2.4276092411531871E-3</v>
      </c>
    </row>
    <row r="28" spans="1:10" x14ac:dyDescent="0.25">
      <c r="I28" t="s">
        <v>58</v>
      </c>
      <c r="J28" s="6">
        <f>_xlfn.FORECAST.ETS.STAT($B$2:$B$7,$A$2:$A$7,7,1,1)</f>
        <v>3.1860056976485674E-3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82CC-2DEC-4FAF-9EB6-DF68DC951292}">
  <dimension ref="A1:I28"/>
  <sheetViews>
    <sheetView showGridLines="0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2.28515625" customWidth="1"/>
    <col min="3" max="3" width="21.140625" customWidth="1"/>
    <col min="4" max="4" width="8.7109375" customWidth="1"/>
    <col min="5" max="5" width="8.28515625" customWidth="1"/>
    <col min="7" max="7" width="10.140625" customWidth="1"/>
    <col min="8" max="8" width="10.28515625" bestFit="1" customWidth="1"/>
  </cols>
  <sheetData>
    <row r="1" spans="1:5" x14ac:dyDescent="0.25">
      <c r="A1" t="s">
        <v>0</v>
      </c>
      <c r="B1" t="s">
        <v>190</v>
      </c>
      <c r="C1" t="s">
        <v>159</v>
      </c>
      <c r="D1" t="s">
        <v>160</v>
      </c>
      <c r="E1" t="s">
        <v>161</v>
      </c>
    </row>
    <row r="2" spans="1:5" x14ac:dyDescent="0.25">
      <c r="A2" s="1">
        <v>44121</v>
      </c>
      <c r="B2" s="5">
        <v>0.24060000000000001</v>
      </c>
    </row>
    <row r="3" spans="1:5" x14ac:dyDescent="0.25">
      <c r="A3" s="1">
        <v>44128</v>
      </c>
      <c r="B3" s="5">
        <v>0.24060000000000001</v>
      </c>
    </row>
    <row r="4" spans="1:5" x14ac:dyDescent="0.25">
      <c r="A4" s="1">
        <v>44135</v>
      </c>
      <c r="B4" s="5">
        <v>0.24060000000000001</v>
      </c>
    </row>
    <row r="5" spans="1:5" x14ac:dyDescent="0.25">
      <c r="A5" s="1">
        <v>44142</v>
      </c>
      <c r="B5" s="5">
        <v>0.2782</v>
      </c>
    </row>
    <row r="6" spans="1:5" x14ac:dyDescent="0.25">
      <c r="A6" s="1">
        <v>44149</v>
      </c>
      <c r="B6" s="5">
        <v>0.29320000000000002</v>
      </c>
    </row>
    <row r="7" spans="1:5" x14ac:dyDescent="0.25">
      <c r="A7" s="1">
        <v>44156</v>
      </c>
      <c r="B7" s="5">
        <v>0.30080000000000001</v>
      </c>
      <c r="C7" s="5">
        <v>0.30080000000000001</v>
      </c>
      <c r="D7" s="5">
        <v>0.30080000000000001</v>
      </c>
      <c r="E7" s="5">
        <v>0.30080000000000001</v>
      </c>
    </row>
    <row r="8" spans="1:5" x14ac:dyDescent="0.25">
      <c r="A8" s="1">
        <v>44163</v>
      </c>
      <c r="C8" s="5">
        <f t="shared" ref="C8:C25" si="0">_xlfn.FORECAST.ETS(A8,$B$2:$B$7,$A$2:$A$7,1,1)</f>
        <v>0.31861331523633812</v>
      </c>
      <c r="D8" s="5">
        <f t="shared" ref="D8:D25" si="1">C8-_xlfn.FORECAST.ETS.CONFINT(A8,$B$2:$B$7,$A$2:$A$7,0.95,1,1)</f>
        <v>0.29420336563350868</v>
      </c>
      <c r="E8" s="5">
        <f t="shared" ref="E8:E25" si="2">C8+_xlfn.FORECAST.ETS.CONFINT(A8,$B$2:$B$7,$A$2:$A$7,0.95,1,1)</f>
        <v>0.34302326483916756</v>
      </c>
    </row>
    <row r="9" spans="1:5" x14ac:dyDescent="0.25">
      <c r="A9" s="1">
        <v>44170</v>
      </c>
      <c r="C9" s="5">
        <f t="shared" si="0"/>
        <v>0.33388217147039367</v>
      </c>
      <c r="D9" s="5">
        <f t="shared" si="1"/>
        <v>0.30658009295975469</v>
      </c>
      <c r="E9" s="5">
        <f t="shared" si="2"/>
        <v>0.36118424998103266</v>
      </c>
    </row>
    <row r="10" spans="1:5" x14ac:dyDescent="0.25">
      <c r="A10" s="1">
        <v>44177</v>
      </c>
      <c r="C10" s="5">
        <f t="shared" si="0"/>
        <v>0.34915102770444917</v>
      </c>
      <c r="D10" s="5">
        <f t="shared" si="1"/>
        <v>0.319225136313113</v>
      </c>
      <c r="E10" s="5">
        <f t="shared" si="2"/>
        <v>0.37907691909578534</v>
      </c>
    </row>
    <row r="11" spans="1:5" x14ac:dyDescent="0.25">
      <c r="A11" s="1">
        <v>44184</v>
      </c>
      <c r="C11" s="5">
        <f t="shared" si="0"/>
        <v>0.36441988393850472</v>
      </c>
      <c r="D11" s="5">
        <f t="shared" si="1"/>
        <v>0.33207311771684339</v>
      </c>
      <c r="E11" s="5">
        <f t="shared" si="2"/>
        <v>0.39676665016016605</v>
      </c>
    </row>
    <row r="12" spans="1:5" x14ac:dyDescent="0.25">
      <c r="A12" s="1">
        <v>44191</v>
      </c>
      <c r="C12" s="5">
        <f t="shared" si="0"/>
        <v>0.37968874017256027</v>
      </c>
      <c r="D12" s="5">
        <f t="shared" si="1"/>
        <v>0.34508140553103284</v>
      </c>
      <c r="E12" s="5">
        <f t="shared" si="2"/>
        <v>0.4142960748140877</v>
      </c>
    </row>
    <row r="13" spans="1:5" x14ac:dyDescent="0.25">
      <c r="A13" s="1">
        <v>44198</v>
      </c>
      <c r="C13" s="5">
        <f t="shared" si="0"/>
        <v>0.39495759640661582</v>
      </c>
      <c r="D13" s="5">
        <f t="shared" si="1"/>
        <v>0.35822037896662878</v>
      </c>
      <c r="E13" s="5">
        <f t="shared" si="2"/>
        <v>0.43169481384660285</v>
      </c>
    </row>
    <row r="14" spans="1:5" x14ac:dyDescent="0.25">
      <c r="A14" s="1">
        <v>44205</v>
      </c>
      <c r="C14" s="5">
        <f t="shared" si="0"/>
        <v>0.41022645264067137</v>
      </c>
      <c r="D14" s="5">
        <f t="shared" si="1"/>
        <v>0.37146847179263498</v>
      </c>
      <c r="E14" s="5">
        <f t="shared" si="2"/>
        <v>0.44898443348870776</v>
      </c>
    </row>
    <row r="15" spans="1:5" x14ac:dyDescent="0.25">
      <c r="A15" s="1">
        <v>44212</v>
      </c>
      <c r="C15" s="5">
        <f t="shared" si="0"/>
        <v>0.42549530887472692</v>
      </c>
      <c r="D15" s="5">
        <f t="shared" si="1"/>
        <v>0.38480940707528838</v>
      </c>
      <c r="E15" s="5">
        <f t="shared" si="2"/>
        <v>0.46618121067416546</v>
      </c>
    </row>
    <row r="16" spans="1:5" x14ac:dyDescent="0.25">
      <c r="A16" s="1">
        <v>44219</v>
      </c>
      <c r="C16" s="5">
        <f t="shared" si="0"/>
        <v>0.44076416510878247</v>
      </c>
      <c r="D16" s="5">
        <f t="shared" si="1"/>
        <v>0.39823054412050357</v>
      </c>
      <c r="E16" s="5">
        <f t="shared" si="2"/>
        <v>0.48329778609706137</v>
      </c>
    </row>
    <row r="17" spans="1:9" x14ac:dyDescent="0.25">
      <c r="A17" s="1">
        <v>44226</v>
      </c>
      <c r="C17" s="5">
        <f t="shared" si="0"/>
        <v>0.45603302134283796</v>
      </c>
      <c r="D17" s="5">
        <f t="shared" si="1"/>
        <v>0.41172183541274743</v>
      </c>
      <c r="E17" s="5">
        <f t="shared" si="2"/>
        <v>0.5003442072729285</v>
      </c>
    </row>
    <row r="18" spans="1:9" x14ac:dyDescent="0.25">
      <c r="A18" s="1">
        <v>44233</v>
      </c>
      <c r="C18" s="5">
        <f t="shared" si="0"/>
        <v>0.47130187757689357</v>
      </c>
      <c r="D18" s="5">
        <f t="shared" si="1"/>
        <v>0.42527513915894449</v>
      </c>
      <c r="E18" s="5">
        <f t="shared" si="2"/>
        <v>0.51732861599484259</v>
      </c>
    </row>
    <row r="19" spans="1:9" x14ac:dyDescent="0.25">
      <c r="A19" s="1">
        <v>44240</v>
      </c>
      <c r="C19" s="5">
        <f t="shared" si="0"/>
        <v>0.48657073381094906</v>
      </c>
      <c r="D19" s="5">
        <f t="shared" si="1"/>
        <v>0.4388837496469698</v>
      </c>
      <c r="E19" s="5">
        <f t="shared" si="2"/>
        <v>0.53425771797492838</v>
      </c>
    </row>
    <row r="20" spans="1:9" x14ac:dyDescent="0.25">
      <c r="A20" s="1">
        <v>44247</v>
      </c>
      <c r="C20" s="5">
        <f t="shared" si="0"/>
        <v>0.50183959004500456</v>
      </c>
      <c r="D20" s="5">
        <f t="shared" si="1"/>
        <v>0.45254206659801754</v>
      </c>
      <c r="E20" s="5">
        <f t="shared" si="2"/>
        <v>0.55113711349199157</v>
      </c>
    </row>
    <row r="21" spans="1:9" x14ac:dyDescent="0.25">
      <c r="A21" s="1">
        <v>44254</v>
      </c>
      <c r="C21" s="5">
        <f t="shared" si="0"/>
        <v>0.51710844627906016</v>
      </c>
      <c r="D21" s="5">
        <f t="shared" si="1"/>
        <v>0.46624535633028236</v>
      </c>
      <c r="E21" s="5">
        <f t="shared" si="2"/>
        <v>0.56797153622783791</v>
      </c>
      <c r="H21" t="s">
        <v>50</v>
      </c>
      <c r="I21" t="s">
        <v>51</v>
      </c>
    </row>
    <row r="22" spans="1:9" x14ac:dyDescent="0.25">
      <c r="A22" s="1">
        <v>44261</v>
      </c>
      <c r="C22" s="5">
        <f t="shared" si="0"/>
        <v>0.53237730251311566</v>
      </c>
      <c r="D22" s="5">
        <f t="shared" si="1"/>
        <v>0.47998957538413467</v>
      </c>
      <c r="E22" s="5">
        <f t="shared" si="2"/>
        <v>0.58476502964209665</v>
      </c>
      <c r="H22" t="s">
        <v>52</v>
      </c>
      <c r="I22" s="6">
        <f>_xlfn.FORECAST.ETS.STAT($B$2:$B$7,$A$2:$A$7,1,1,1)</f>
        <v>0.5</v>
      </c>
    </row>
    <row r="23" spans="1:9" x14ac:dyDescent="0.25">
      <c r="A23" s="1">
        <v>44268</v>
      </c>
      <c r="C23" s="5">
        <f t="shared" si="0"/>
        <v>0.54764615874717126</v>
      </c>
      <c r="D23" s="5">
        <f t="shared" si="1"/>
        <v>0.49377123774020509</v>
      </c>
      <c r="E23" s="5">
        <f t="shared" si="2"/>
        <v>0.60152107975413738</v>
      </c>
      <c r="H23" t="s">
        <v>53</v>
      </c>
      <c r="I23" s="6">
        <f>_xlfn.FORECAST.ETS.STAT($B$2:$B$7,$A$2:$A$7,2,1,1)</f>
        <v>1E-3</v>
      </c>
    </row>
    <row r="24" spans="1:9" x14ac:dyDescent="0.25">
      <c r="A24" s="1">
        <v>44275</v>
      </c>
      <c r="C24" s="5">
        <f t="shared" si="0"/>
        <v>0.56291501498122676</v>
      </c>
      <c r="D24" s="5">
        <f t="shared" si="1"/>
        <v>0.50758731314817074</v>
      </c>
      <c r="E24" s="5">
        <f t="shared" si="2"/>
        <v>0.61824271681428278</v>
      </c>
      <c r="H24" t="s">
        <v>54</v>
      </c>
      <c r="I24" s="6">
        <f>_xlfn.FORECAST.ETS.STAT($B$2:$B$7,$A$2:$A$7,3,1,1)</f>
        <v>2.2204460492503131E-16</v>
      </c>
    </row>
    <row r="25" spans="1:9" x14ac:dyDescent="0.25">
      <c r="A25" s="1">
        <v>44282</v>
      </c>
      <c r="C25" s="5">
        <f t="shared" si="0"/>
        <v>0.57818387121528225</v>
      </c>
      <c r="D25" s="5">
        <f t="shared" si="1"/>
        <v>0.5214351480993038</v>
      </c>
      <c r="E25" s="5">
        <f t="shared" si="2"/>
        <v>0.6349325943312607</v>
      </c>
      <c r="H25" t="s">
        <v>55</v>
      </c>
      <c r="I25" s="6">
        <f>_xlfn.FORECAST.ETS.STAT($B$2:$B$7,$A$2:$A$7,4,1,1)</f>
        <v>0.82172814348097056</v>
      </c>
    </row>
    <row r="26" spans="1:9" x14ac:dyDescent="0.25">
      <c r="H26" t="s">
        <v>56</v>
      </c>
      <c r="I26" s="6">
        <f>_xlfn.FORECAST.ETS.STAT($B$2:$B$7,$A$2:$A$7,5,1,1)</f>
        <v>3.7837757645298724E-2</v>
      </c>
    </row>
    <row r="27" spans="1:9" x14ac:dyDescent="0.25">
      <c r="H27" t="s">
        <v>57</v>
      </c>
      <c r="I27" s="6">
        <f>_xlfn.FORECAST.ETS.STAT($B$2:$B$7,$A$2:$A$7,6,1,1)</f>
        <v>9.8936068475108854E-3</v>
      </c>
    </row>
    <row r="28" spans="1:9" x14ac:dyDescent="0.25">
      <c r="H28" t="s">
        <v>58</v>
      </c>
      <c r="I28" s="6">
        <f>_xlfn.FORECAST.ETS.STAT($B$2:$B$7,$A$2:$A$7,7,1,1)</f>
        <v>1.2454284770216206E-2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CDB6-82CA-4179-BF8B-603D483EE316}">
  <dimension ref="A1:I28"/>
  <sheetViews>
    <sheetView showGridLines="0" workbookViewId="0">
      <selection activeCell="K24" sqref="K24"/>
    </sheetView>
  </sheetViews>
  <sheetFormatPr defaultRowHeight="15" x14ac:dyDescent="0.25"/>
  <cols>
    <col min="1" max="1" width="10.7109375" bestFit="1" customWidth="1"/>
    <col min="2" max="2" width="19.7109375" customWidth="1"/>
    <col min="3" max="3" width="12.5703125" customWidth="1"/>
    <col min="4" max="5" width="8.28515625" customWidth="1"/>
    <col min="7" max="7" width="10.140625" customWidth="1"/>
    <col min="8" max="8" width="10.5703125" customWidth="1"/>
  </cols>
  <sheetData>
    <row r="1" spans="1:5" x14ac:dyDescent="0.25">
      <c r="A1" t="s">
        <v>0</v>
      </c>
      <c r="B1" t="s">
        <v>189</v>
      </c>
      <c r="C1" t="s">
        <v>162</v>
      </c>
      <c r="D1" t="s">
        <v>163</v>
      </c>
      <c r="E1" t="s">
        <v>164</v>
      </c>
    </row>
    <row r="2" spans="1:5" x14ac:dyDescent="0.25">
      <c r="A2" s="1">
        <v>44121</v>
      </c>
      <c r="B2" s="5">
        <v>0.5</v>
      </c>
    </row>
    <row r="3" spans="1:5" x14ac:dyDescent="0.25">
      <c r="A3" s="1">
        <v>44128</v>
      </c>
      <c r="B3" s="5">
        <v>0.5</v>
      </c>
    </row>
    <row r="4" spans="1:5" x14ac:dyDescent="0.25">
      <c r="A4" s="1">
        <v>44135</v>
      </c>
      <c r="B4" s="5">
        <v>0.5</v>
      </c>
    </row>
    <row r="5" spans="1:5" x14ac:dyDescent="0.25">
      <c r="A5" s="1">
        <v>44142</v>
      </c>
      <c r="B5" s="5">
        <v>0.5</v>
      </c>
    </row>
    <row r="6" spans="1:5" x14ac:dyDescent="0.25">
      <c r="A6" s="1">
        <v>44149</v>
      </c>
      <c r="B6" s="5">
        <v>0.8</v>
      </c>
    </row>
    <row r="7" spans="1:5" x14ac:dyDescent="0.25">
      <c r="A7" s="1">
        <v>44156</v>
      </c>
      <c r="B7" s="5">
        <v>0.8</v>
      </c>
      <c r="C7" s="5">
        <v>0.8</v>
      </c>
      <c r="D7" s="5">
        <v>0.8</v>
      </c>
      <c r="E7" s="5">
        <v>0.8</v>
      </c>
    </row>
    <row r="8" spans="1:5" x14ac:dyDescent="0.25">
      <c r="A8" s="1">
        <v>44163</v>
      </c>
      <c r="C8" s="5">
        <f t="shared" ref="C8:C25" si="0">_xlfn.FORECAST.ETS(A8,$B$2:$B$7,$A$2:$A$7,1,1)</f>
        <v>0.87471097912674545</v>
      </c>
      <c r="D8" s="5">
        <f t="shared" ref="D8:D25" si="1">C8-_xlfn.FORECAST.ETS.CONFINT(A8,$B$2:$B$7,$A$2:$A$7,0.95,1,1)</f>
        <v>0.67641327149680108</v>
      </c>
      <c r="E8" s="5">
        <f t="shared" ref="E8:E25" si="2">C8+_xlfn.FORECAST.ETS.CONFINT(A8,$B$2:$B$7,$A$2:$A$7,0.95,1,1)</f>
        <v>1.0730086867566899</v>
      </c>
    </row>
    <row r="9" spans="1:5" x14ac:dyDescent="0.25">
      <c r="A9" s="1">
        <v>44170</v>
      </c>
      <c r="C9" s="5">
        <f t="shared" si="0"/>
        <v>0.95077203684947298</v>
      </c>
      <c r="D9" s="5">
        <f t="shared" si="1"/>
        <v>0.72897970748043062</v>
      </c>
      <c r="E9" s="5">
        <f t="shared" si="2"/>
        <v>1.1725643662185155</v>
      </c>
    </row>
    <row r="10" spans="1:5" x14ac:dyDescent="0.25">
      <c r="A10" s="1">
        <v>44177</v>
      </c>
      <c r="C10" s="5">
        <f t="shared" si="0"/>
        <v>1.0268330945722004</v>
      </c>
      <c r="D10" s="5">
        <f t="shared" si="1"/>
        <v>0.78372584698506143</v>
      </c>
      <c r="E10" s="5">
        <f t="shared" si="2"/>
        <v>1.2699403421593394</v>
      </c>
    </row>
    <row r="11" spans="1:5" x14ac:dyDescent="0.25">
      <c r="A11" s="1">
        <v>44184</v>
      </c>
      <c r="C11" s="5">
        <f t="shared" si="0"/>
        <v>1.102894152294928</v>
      </c>
      <c r="D11" s="5">
        <f t="shared" si="1"/>
        <v>0.84012058269060352</v>
      </c>
      <c r="E11" s="5">
        <f t="shared" si="2"/>
        <v>1.3656677218992526</v>
      </c>
    </row>
    <row r="12" spans="1:5" x14ac:dyDescent="0.25">
      <c r="A12" s="1">
        <v>44191</v>
      </c>
      <c r="C12" s="5">
        <f t="shared" si="0"/>
        <v>1.1789552100176555</v>
      </c>
      <c r="D12" s="5">
        <f t="shared" si="1"/>
        <v>0.89781759038890452</v>
      </c>
      <c r="E12" s="5">
        <f t="shared" si="2"/>
        <v>1.4600928296464064</v>
      </c>
    </row>
    <row r="13" spans="1:5" x14ac:dyDescent="0.25">
      <c r="A13" s="1">
        <v>44198</v>
      </c>
      <c r="C13" s="5">
        <f t="shared" si="0"/>
        <v>1.2550162677403831</v>
      </c>
      <c r="D13" s="5">
        <f t="shared" si="1"/>
        <v>0.95657624137474839</v>
      </c>
      <c r="E13" s="5">
        <f t="shared" si="2"/>
        <v>1.5534562941060179</v>
      </c>
    </row>
    <row r="14" spans="1:5" x14ac:dyDescent="0.25">
      <c r="A14" s="1">
        <v>44205</v>
      </c>
      <c r="C14" s="5">
        <f t="shared" si="0"/>
        <v>1.3310773254631105</v>
      </c>
      <c r="D14" s="5">
        <f t="shared" si="1"/>
        <v>1.0162213392942561</v>
      </c>
      <c r="E14" s="5">
        <f t="shared" si="2"/>
        <v>1.645933311631965</v>
      </c>
    </row>
    <row r="15" spans="1:5" x14ac:dyDescent="0.25">
      <c r="A15" s="1">
        <v>44212</v>
      </c>
      <c r="C15" s="5">
        <f t="shared" si="0"/>
        <v>1.4071383831858379</v>
      </c>
      <c r="D15" s="5">
        <f t="shared" si="1"/>
        <v>1.0766206561541318</v>
      </c>
      <c r="E15" s="5">
        <f t="shared" si="2"/>
        <v>1.7376561102175441</v>
      </c>
    </row>
    <row r="16" spans="1:5" x14ac:dyDescent="0.25">
      <c r="A16" s="1">
        <v>44219</v>
      </c>
      <c r="C16" s="5">
        <f t="shared" si="0"/>
        <v>1.4831994409085656</v>
      </c>
      <c r="D16" s="5">
        <f t="shared" si="1"/>
        <v>1.1376715034728022</v>
      </c>
      <c r="E16" s="5">
        <f t="shared" si="2"/>
        <v>1.828727378344329</v>
      </c>
    </row>
    <row r="17" spans="1:9" x14ac:dyDescent="0.25">
      <c r="A17" s="1">
        <v>44226</v>
      </c>
      <c r="C17" s="5">
        <f t="shared" si="0"/>
        <v>1.5592604986312932</v>
      </c>
      <c r="D17" s="5">
        <f t="shared" si="1"/>
        <v>1.1992922588245762</v>
      </c>
      <c r="E17" s="5">
        <f t="shared" si="2"/>
        <v>1.9192287384380102</v>
      </c>
    </row>
    <row r="18" spans="1:9" x14ac:dyDescent="0.25">
      <c r="A18" s="1">
        <v>44233</v>
      </c>
      <c r="C18" s="5">
        <f t="shared" si="0"/>
        <v>1.6353215563540207</v>
      </c>
      <c r="D18" s="5">
        <f t="shared" si="1"/>
        <v>1.2614167811919923</v>
      </c>
      <c r="E18" s="5">
        <f t="shared" si="2"/>
        <v>2.0092263315160492</v>
      </c>
    </row>
    <row r="19" spans="1:9" x14ac:dyDescent="0.25">
      <c r="A19" s="1">
        <v>44240</v>
      </c>
      <c r="C19" s="5">
        <f t="shared" si="0"/>
        <v>1.7113826140767481</v>
      </c>
      <c r="D19" s="5">
        <f t="shared" si="1"/>
        <v>1.3239905957660492</v>
      </c>
      <c r="E19" s="5">
        <f t="shared" si="2"/>
        <v>2.098774632387447</v>
      </c>
    </row>
    <row r="20" spans="1:9" x14ac:dyDescent="0.25">
      <c r="A20" s="1">
        <v>44247</v>
      </c>
      <c r="C20" s="5">
        <f t="shared" si="0"/>
        <v>1.7874436717994757</v>
      </c>
      <c r="D20" s="5">
        <f t="shared" si="1"/>
        <v>1.3869682078829983</v>
      </c>
      <c r="E20" s="5">
        <f t="shared" si="2"/>
        <v>2.1879191357159531</v>
      </c>
    </row>
    <row r="21" spans="1:9" x14ac:dyDescent="0.25">
      <c r="A21" s="1">
        <v>44254</v>
      </c>
      <c r="C21" s="5">
        <f t="shared" si="0"/>
        <v>1.8635047295222031</v>
      </c>
      <c r="D21" s="5">
        <f t="shared" si="1"/>
        <v>1.4503111628034424</v>
      </c>
      <c r="E21" s="5">
        <f t="shared" si="2"/>
        <v>2.2766982962409639</v>
      </c>
      <c r="H21" t="s">
        <v>50</v>
      </c>
      <c r="I21" t="s">
        <v>51</v>
      </c>
    </row>
    <row r="22" spans="1:9" x14ac:dyDescent="0.25">
      <c r="A22" s="1">
        <v>44261</v>
      </c>
      <c r="C22" s="5">
        <f t="shared" si="0"/>
        <v>1.9395657872449308</v>
      </c>
      <c r="D22" s="5">
        <f t="shared" si="1"/>
        <v>1.5139866129062907</v>
      </c>
      <c r="E22" s="5">
        <f t="shared" si="2"/>
        <v>2.3651449615835709</v>
      </c>
      <c r="H22" t="s">
        <v>52</v>
      </c>
      <c r="I22" s="6">
        <f>_xlfn.FORECAST.ETS.STAT($B$2:$B$7,$A$2:$A$7,1,1,1)</f>
        <v>0.5</v>
      </c>
    </row>
    <row r="23" spans="1:9" x14ac:dyDescent="0.25">
      <c r="A23" s="1">
        <v>44268</v>
      </c>
      <c r="C23" s="5">
        <f t="shared" si="0"/>
        <v>2.0156268449676582</v>
      </c>
      <c r="D23" s="5">
        <f t="shared" si="1"/>
        <v>1.5779662390159204</v>
      </c>
      <c r="E23" s="5">
        <f t="shared" si="2"/>
        <v>2.453287450919396</v>
      </c>
      <c r="H23" t="s">
        <v>53</v>
      </c>
      <c r="I23" s="6">
        <f>_xlfn.FORECAST.ETS.STAT($B$2:$B$7,$A$2:$A$7,2,1,1)</f>
        <v>1E-3</v>
      </c>
    </row>
    <row r="24" spans="1:9" x14ac:dyDescent="0.25">
      <c r="A24" s="1">
        <v>44275</v>
      </c>
      <c r="C24" s="5">
        <f t="shared" si="0"/>
        <v>2.0916879026903858</v>
      </c>
      <c r="D24" s="5">
        <f t="shared" si="1"/>
        <v>1.6422254244615757</v>
      </c>
      <c r="E24" s="5">
        <f t="shared" si="2"/>
        <v>2.5411503809191962</v>
      </c>
      <c r="H24" t="s">
        <v>54</v>
      </c>
      <c r="I24" s="6">
        <f>_xlfn.FORECAST.ETS.STAT($B$2:$B$7,$A$2:$A$7,3,1,1)</f>
        <v>2.2204460492503131E-16</v>
      </c>
    </row>
    <row r="25" spans="1:9" x14ac:dyDescent="0.25">
      <c r="A25" s="1">
        <v>44282</v>
      </c>
      <c r="C25" s="5">
        <f t="shared" si="0"/>
        <v>2.167748960413113</v>
      </c>
      <c r="D25" s="5">
        <f t="shared" si="1"/>
        <v>1.7067426130865884</v>
      </c>
      <c r="E25" s="5">
        <f t="shared" si="2"/>
        <v>2.6287553077396377</v>
      </c>
      <c r="H25" t="s">
        <v>55</v>
      </c>
      <c r="I25" s="6">
        <f>_xlfn.FORECAST.ETS.STAT($B$2:$B$7,$A$2:$A$7,4,1,1)</f>
        <v>1.3440734627914546</v>
      </c>
    </row>
    <row r="26" spans="1:9" x14ac:dyDescent="0.25">
      <c r="H26" t="s">
        <v>56</v>
      </c>
      <c r="I26" s="6">
        <f>_xlfn.FORECAST.ETS.STAT($B$2:$B$7,$A$2:$A$7,5,1,1)</f>
        <v>0.13392467517310738</v>
      </c>
    </row>
    <row r="27" spans="1:9" x14ac:dyDescent="0.25">
      <c r="H27" t="s">
        <v>57</v>
      </c>
      <c r="I27" s="6">
        <f>_xlfn.FORECAST.ETS.STAT($B$2:$B$7,$A$2:$A$7,6,1,1)</f>
        <v>8.0644407767487283E-2</v>
      </c>
    </row>
    <row r="28" spans="1:9" x14ac:dyDescent="0.25">
      <c r="H28" t="s">
        <v>58</v>
      </c>
      <c r="I28" s="6">
        <f>_xlfn.FORECAST.ETS.STAT($B$2:$B$7,$A$2:$A$7,7,1,1)</f>
        <v>0.10117415891010828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5479-9CA7-44F4-ADE6-B2E08A3DF37F}">
  <dimension ref="A1:I27"/>
  <sheetViews>
    <sheetView showGridLines="0" workbookViewId="0">
      <selection activeCell="K21" sqref="K21"/>
    </sheetView>
  </sheetViews>
  <sheetFormatPr defaultRowHeight="15" x14ac:dyDescent="0.25"/>
  <cols>
    <col min="1" max="1" width="10.7109375" bestFit="1" customWidth="1"/>
    <col min="2" max="2" width="16.7109375" customWidth="1"/>
    <col min="3" max="3" width="25.5703125" customWidth="1"/>
    <col min="4" max="4" width="8.5703125" customWidth="1"/>
    <col min="5" max="5" width="8.85546875" customWidth="1"/>
    <col min="7" max="8" width="10.140625" customWidth="1"/>
  </cols>
  <sheetData>
    <row r="1" spans="1:5" x14ac:dyDescent="0.25">
      <c r="A1" t="s">
        <v>0</v>
      </c>
      <c r="B1" t="s">
        <v>188</v>
      </c>
      <c r="C1" t="s">
        <v>165</v>
      </c>
      <c r="D1" t="s">
        <v>166</v>
      </c>
      <c r="E1" t="s">
        <v>167</v>
      </c>
    </row>
    <row r="2" spans="1:5" x14ac:dyDescent="0.25">
      <c r="A2" s="1">
        <v>44121</v>
      </c>
      <c r="B2" s="5">
        <v>0.23530000000000001</v>
      </c>
    </row>
    <row r="3" spans="1:5" x14ac:dyDescent="0.25">
      <c r="A3" s="1">
        <v>44128</v>
      </c>
      <c r="B3" s="5">
        <v>0.23530000000000001</v>
      </c>
    </row>
    <row r="4" spans="1:5" x14ac:dyDescent="0.25">
      <c r="A4" s="1">
        <v>44135</v>
      </c>
      <c r="B4" s="5">
        <v>0.23530000000000001</v>
      </c>
    </row>
    <row r="5" spans="1:5" x14ac:dyDescent="0.25">
      <c r="A5" s="1">
        <v>44142</v>
      </c>
      <c r="B5" s="5">
        <v>0.23530000000000001</v>
      </c>
    </row>
    <row r="6" spans="1:5" x14ac:dyDescent="0.25">
      <c r="A6" s="1">
        <v>44149</v>
      </c>
      <c r="B6" s="5">
        <v>0.23530000000000001</v>
      </c>
    </row>
    <row r="7" spans="1:5" x14ac:dyDescent="0.25">
      <c r="A7" s="1">
        <v>44156</v>
      </c>
      <c r="B7" s="5">
        <v>0.26669999999999999</v>
      </c>
      <c r="C7" s="5">
        <v>0.26669999999999999</v>
      </c>
      <c r="D7" s="5">
        <v>0.26669999999999999</v>
      </c>
      <c r="E7" s="5">
        <v>0.26669999999999999</v>
      </c>
    </row>
    <row r="8" spans="1:5" x14ac:dyDescent="0.25">
      <c r="A8" s="1">
        <v>44163</v>
      </c>
      <c r="C8" s="5">
        <f t="shared" ref="C8:C25" si="0">_xlfn.FORECAST.ETS(A8,$B$2:$B$7,$A$2:$A$7,1,1)</f>
        <v>0.25993030980944476</v>
      </c>
      <c r="D8" s="5">
        <f t="shared" ref="D8:D25" si="1">C8-_xlfn.FORECAST.ETS.CONFINT(A8,$B$2:$B$7,$A$2:$A$7,0.95,1,1)</f>
        <v>0.23886995398737568</v>
      </c>
      <c r="E8" s="5">
        <f t="shared" ref="E8:E25" si="2">C8+_xlfn.FORECAST.ETS.CONFINT(A8,$B$2:$B$7,$A$2:$A$7,0.95,1,1)</f>
        <v>0.28099066563151381</v>
      </c>
    </row>
    <row r="9" spans="1:5" x14ac:dyDescent="0.25">
      <c r="A9" s="1">
        <v>44170</v>
      </c>
      <c r="C9" s="5">
        <f t="shared" si="0"/>
        <v>0.26503276147335109</v>
      </c>
      <c r="D9" s="5">
        <f t="shared" si="1"/>
        <v>0.24331912608233625</v>
      </c>
      <c r="E9" s="5">
        <f t="shared" si="2"/>
        <v>0.28674639686436593</v>
      </c>
    </row>
    <row r="10" spans="1:5" x14ac:dyDescent="0.25">
      <c r="A10" s="1">
        <v>44177</v>
      </c>
      <c r="C10" s="5">
        <f t="shared" si="0"/>
        <v>0.27013521313725736</v>
      </c>
      <c r="D10" s="5">
        <f t="shared" si="1"/>
        <v>0.24778239594690876</v>
      </c>
      <c r="E10" s="5">
        <f t="shared" si="2"/>
        <v>0.29248803032760595</v>
      </c>
    </row>
    <row r="11" spans="1:5" x14ac:dyDescent="0.25">
      <c r="A11" s="1">
        <v>44184</v>
      </c>
      <c r="C11" s="5">
        <f t="shared" si="0"/>
        <v>0.27523766480116368</v>
      </c>
      <c r="D11" s="5">
        <f t="shared" si="1"/>
        <v>0.25225856782623957</v>
      </c>
      <c r="E11" s="5">
        <f t="shared" si="2"/>
        <v>0.2982167617760878</v>
      </c>
    </row>
    <row r="12" spans="1:5" x14ac:dyDescent="0.25">
      <c r="A12" s="1">
        <v>44191</v>
      </c>
      <c r="C12" s="5">
        <f t="shared" si="0"/>
        <v>0.28034011646506996</v>
      </c>
      <c r="D12" s="5">
        <f t="shared" si="1"/>
        <v>0.25674659546279943</v>
      </c>
      <c r="E12" s="5">
        <f t="shared" si="2"/>
        <v>0.30393363746734048</v>
      </c>
    </row>
    <row r="13" spans="1:5" x14ac:dyDescent="0.25">
      <c r="A13" s="1">
        <v>44198</v>
      </c>
      <c r="C13" s="5">
        <f t="shared" si="0"/>
        <v>0.28544256812897623</v>
      </c>
      <c r="D13" s="5">
        <f t="shared" si="1"/>
        <v>0.26124555736468646</v>
      </c>
      <c r="E13" s="5">
        <f t="shared" si="2"/>
        <v>0.30963957889326599</v>
      </c>
    </row>
    <row r="14" spans="1:5" x14ac:dyDescent="0.25">
      <c r="A14" s="1">
        <v>44205</v>
      </c>
      <c r="C14" s="5">
        <f t="shared" si="0"/>
        <v>0.29054501979288255</v>
      </c>
      <c r="D14" s="5">
        <f t="shared" si="1"/>
        <v>0.26575463708531094</v>
      </c>
      <c r="E14" s="5">
        <f t="shared" si="2"/>
        <v>0.31533540250045416</v>
      </c>
    </row>
    <row r="15" spans="1:5" x14ac:dyDescent="0.25">
      <c r="A15" s="1">
        <v>44212</v>
      </c>
      <c r="C15" s="5">
        <f t="shared" si="0"/>
        <v>0.29564747145678882</v>
      </c>
      <c r="D15" s="5">
        <f t="shared" si="1"/>
        <v>0.27027310732793058</v>
      </c>
      <c r="E15" s="5">
        <f t="shared" si="2"/>
        <v>0.32102183558564706</v>
      </c>
    </row>
    <row r="16" spans="1:5" x14ac:dyDescent="0.25">
      <c r="A16" s="1">
        <v>44219</v>
      </c>
      <c r="C16" s="5">
        <f t="shared" si="0"/>
        <v>0.30074992312069515</v>
      </c>
      <c r="D16" s="5">
        <f t="shared" si="1"/>
        <v>0.27480031700668262</v>
      </c>
      <c r="E16" s="5">
        <f t="shared" si="2"/>
        <v>0.32669952923470769</v>
      </c>
    </row>
    <row r="17" spans="1:9" x14ac:dyDescent="0.25">
      <c r="A17" s="1">
        <v>44226</v>
      </c>
      <c r="C17" s="5">
        <f t="shared" si="0"/>
        <v>0.30585237478460142</v>
      </c>
      <c r="D17" s="5">
        <f t="shared" si="1"/>
        <v>0.27933568061940489</v>
      </c>
      <c r="E17" s="5">
        <f t="shared" si="2"/>
        <v>0.33236906894979795</v>
      </c>
    </row>
    <row r="18" spans="1:9" x14ac:dyDescent="0.25">
      <c r="A18" s="1">
        <v>44233</v>
      </c>
      <c r="C18" s="5">
        <f t="shared" si="0"/>
        <v>0.31095482644850769</v>
      </c>
      <c r="D18" s="5">
        <f t="shared" si="1"/>
        <v>0.28387866944727186</v>
      </c>
      <c r="E18" s="5">
        <f t="shared" si="2"/>
        <v>0.33803098344974353</v>
      </c>
    </row>
    <row r="19" spans="1:9" x14ac:dyDescent="0.25">
      <c r="A19" s="1">
        <v>44240</v>
      </c>
      <c r="C19" s="5">
        <f t="shared" si="0"/>
        <v>0.31605727811241402</v>
      </c>
      <c r="D19" s="5">
        <f t="shared" si="1"/>
        <v>0.28842880421202299</v>
      </c>
      <c r="E19" s="5">
        <f t="shared" si="2"/>
        <v>0.34368575201280505</v>
      </c>
    </row>
    <row r="20" spans="1:9" x14ac:dyDescent="0.25">
      <c r="A20" s="1">
        <v>44247</v>
      </c>
      <c r="C20" s="5">
        <f t="shared" si="0"/>
        <v>0.32115972977632029</v>
      </c>
      <c r="D20" s="5">
        <f t="shared" si="1"/>
        <v>0.2929856489065778</v>
      </c>
      <c r="E20" s="5">
        <f t="shared" si="2"/>
        <v>0.34933381064606278</v>
      </c>
      <c r="H20" t="s">
        <v>50</v>
      </c>
      <c r="I20" t="s">
        <v>51</v>
      </c>
    </row>
    <row r="21" spans="1:9" x14ac:dyDescent="0.25">
      <c r="A21" s="1">
        <v>44254</v>
      </c>
      <c r="C21" s="5">
        <f t="shared" si="0"/>
        <v>0.32626218144022662</v>
      </c>
      <c r="D21" s="5">
        <f t="shared" si="1"/>
        <v>0.29754880557803737</v>
      </c>
      <c r="E21" s="5">
        <f t="shared" si="2"/>
        <v>0.35497555730241587</v>
      </c>
      <c r="H21" t="s">
        <v>52</v>
      </c>
      <c r="I21" s="6">
        <f>_xlfn.FORECAST.ETS.STAT($B$2:$B$7,$A$2:$A$7,1,1,1)</f>
        <v>0.25</v>
      </c>
    </row>
    <row r="22" spans="1:9" x14ac:dyDescent="0.25">
      <c r="A22" s="1">
        <v>44261</v>
      </c>
      <c r="C22" s="5">
        <f t="shared" si="0"/>
        <v>0.33136463310413289</v>
      </c>
      <c r="D22" s="5">
        <f t="shared" si="1"/>
        <v>0.30211790988960086</v>
      </c>
      <c r="E22" s="5">
        <f t="shared" si="2"/>
        <v>0.36061135631866492</v>
      </c>
      <c r="H22" t="s">
        <v>53</v>
      </c>
      <c r="I22" s="6">
        <f>_xlfn.FORECAST.ETS.STAT($B$2:$B$7,$A$2:$A$7,2,1,1)</f>
        <v>1E-3</v>
      </c>
    </row>
    <row r="23" spans="1:9" x14ac:dyDescent="0.25">
      <c r="A23" s="1">
        <v>44268</v>
      </c>
      <c r="C23" s="5">
        <f t="shared" si="0"/>
        <v>0.33646708476803922</v>
      </c>
      <c r="D23" s="5">
        <f t="shared" si="1"/>
        <v>0.30669262732404445</v>
      </c>
      <c r="E23" s="5">
        <f t="shared" si="2"/>
        <v>0.36624154221203398</v>
      </c>
      <c r="H23" t="s">
        <v>54</v>
      </c>
      <c r="I23" s="6">
        <f>_xlfn.FORECAST.ETS.STAT($B$2:$B$7,$A$2:$A$7,3,1,1)</f>
        <v>2.2204460492503131E-16</v>
      </c>
    </row>
    <row r="24" spans="1:9" x14ac:dyDescent="0.25">
      <c r="A24" s="1">
        <v>44275</v>
      </c>
      <c r="C24" s="5">
        <f t="shared" si="0"/>
        <v>0.34156953643194549</v>
      </c>
      <c r="D24" s="5">
        <f t="shared" si="1"/>
        <v>0.3112726499191214</v>
      </c>
      <c r="E24" s="5">
        <f t="shared" si="2"/>
        <v>0.37186642294476957</v>
      </c>
      <c r="H24" t="s">
        <v>55</v>
      </c>
      <c r="I24" s="6">
        <f>_xlfn.FORECAST.ETS.STAT($B$2:$B$7,$A$2:$A$7,4,1,1)</f>
        <v>1.4792461062583646</v>
      </c>
    </row>
    <row r="25" spans="1:9" x14ac:dyDescent="0.25">
      <c r="A25" s="1">
        <v>44282</v>
      </c>
      <c r="C25" s="5">
        <f t="shared" si="0"/>
        <v>0.34667198809585176</v>
      </c>
      <c r="D25" s="5">
        <f t="shared" si="1"/>
        <v>0.31585769344670084</v>
      </c>
      <c r="E25" s="5">
        <f t="shared" si="2"/>
        <v>0.37748628274500268</v>
      </c>
      <c r="H25" t="s">
        <v>56</v>
      </c>
      <c r="I25" s="6">
        <f>_xlfn.FORECAST.ETS.STAT($B$2:$B$7,$A$2:$A$7,5,1,1)</f>
        <v>3.7813343926920512E-2</v>
      </c>
    </row>
    <row r="26" spans="1:9" x14ac:dyDescent="0.25">
      <c r="H26" t="s">
        <v>57</v>
      </c>
      <c r="I26" s="6">
        <f>_xlfn.FORECAST.ETS.STAT($B$2:$B$7,$A$2:$A$7,6,1,1)</f>
        <v>9.2896655473025253E-3</v>
      </c>
    </row>
    <row r="27" spans="1:9" x14ac:dyDescent="0.25">
      <c r="H27" t="s">
        <v>58</v>
      </c>
      <c r="I27" s="6">
        <f>_xlfn.FORECAST.ETS.STAT($B$2:$B$7,$A$2:$A$7,7,1,1)</f>
        <v>1.0745276948041126E-2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D0F0-50F4-49A7-91EB-EA179B5CF7A4}">
  <dimension ref="A1:J27"/>
  <sheetViews>
    <sheetView showGridLines="0" workbookViewId="0">
      <selection activeCell="A29" sqref="A29"/>
    </sheetView>
  </sheetViews>
  <sheetFormatPr defaultRowHeight="15" x14ac:dyDescent="0.25"/>
  <cols>
    <col min="1" max="1" width="10.7109375" bestFit="1" customWidth="1"/>
    <col min="2" max="2" width="12.42578125" customWidth="1"/>
    <col min="3" max="3" width="21.28515625" customWidth="1"/>
    <col min="4" max="4" width="15.5703125" customWidth="1"/>
    <col min="5" max="5" width="16" customWidth="1"/>
    <col min="7" max="7" width="10.140625" customWidth="1"/>
    <col min="8" max="8" width="8.28515625" customWidth="1"/>
    <col min="9" max="9" width="14.7109375" customWidth="1"/>
  </cols>
  <sheetData>
    <row r="1" spans="1:5" x14ac:dyDescent="0.25">
      <c r="A1" t="s">
        <v>0</v>
      </c>
      <c r="B1" t="s">
        <v>3</v>
      </c>
      <c r="C1" t="s">
        <v>62</v>
      </c>
      <c r="D1" t="s">
        <v>63</v>
      </c>
      <c r="E1" t="s">
        <v>64</v>
      </c>
    </row>
    <row r="2" spans="1:5" x14ac:dyDescent="0.25">
      <c r="A2" s="1">
        <v>44128</v>
      </c>
      <c r="B2" s="11">
        <v>0.42859999999999998</v>
      </c>
      <c r="C2" s="11"/>
      <c r="D2" s="11"/>
      <c r="E2" s="11"/>
    </row>
    <row r="3" spans="1:5" x14ac:dyDescent="0.25">
      <c r="A3" s="1">
        <v>44135</v>
      </c>
      <c r="B3" s="11">
        <v>0.38640000000000002</v>
      </c>
      <c r="C3" s="11"/>
      <c r="D3" s="11"/>
      <c r="E3" s="11"/>
    </row>
    <row r="4" spans="1:5" x14ac:dyDescent="0.25">
      <c r="A4" s="1">
        <v>44142</v>
      </c>
      <c r="B4" s="11">
        <v>0.38640000000000002</v>
      </c>
      <c r="C4" s="11"/>
      <c r="D4" s="11"/>
      <c r="E4" s="11"/>
    </row>
    <row r="5" spans="1:5" x14ac:dyDescent="0.25">
      <c r="A5" s="1">
        <v>44149</v>
      </c>
      <c r="B5" s="11">
        <v>0.38640000000000002</v>
      </c>
      <c r="C5" s="11"/>
      <c r="D5" s="11"/>
      <c r="E5" s="11"/>
    </row>
    <row r="6" spans="1:5" x14ac:dyDescent="0.25">
      <c r="A6" s="1">
        <v>44156</v>
      </c>
      <c r="B6" s="11">
        <v>0.42220000000000002</v>
      </c>
      <c r="C6" s="11">
        <v>0.42220000000000002</v>
      </c>
      <c r="D6" s="11">
        <v>0.42220000000000002</v>
      </c>
      <c r="E6" s="11">
        <v>0.42220000000000002</v>
      </c>
    </row>
    <row r="7" spans="1:5" x14ac:dyDescent="0.25">
      <c r="A7" s="1">
        <v>44163</v>
      </c>
      <c r="B7" s="11"/>
      <c r="C7" s="11">
        <f t="shared" ref="C7:C24" si="0">_xlfn.FORECAST.ETS(A7,$B$2:$B$6,$A$2:$A$6,1,1)</f>
        <v>0.40701003236850242</v>
      </c>
      <c r="D7" s="11">
        <f t="shared" ref="D7:D24" si="1">C7-_xlfn.FORECAST.ETS.CONFINT(A7,$B$2:$B$6,$A$2:$A$6,0.95,1,1)</f>
        <v>0.35681808271127202</v>
      </c>
      <c r="E7" s="11">
        <f t="shared" ref="E7:E24" si="2">C7+_xlfn.FORECAST.ETS.CONFINT(A7,$B$2:$B$6,$A$2:$A$6,0.95,1,1)</f>
        <v>0.45720198202573281</v>
      </c>
    </row>
    <row r="8" spans="1:5" x14ac:dyDescent="0.25">
      <c r="A8" s="1">
        <v>44170</v>
      </c>
      <c r="B8" s="11"/>
      <c r="C8" s="11">
        <f t="shared" si="0"/>
        <v>0.40705639945564981</v>
      </c>
      <c r="D8" s="11">
        <f t="shared" si="1"/>
        <v>0.35091762930493631</v>
      </c>
      <c r="E8" s="11">
        <f t="shared" si="2"/>
        <v>0.46319516960636331</v>
      </c>
    </row>
    <row r="9" spans="1:5" x14ac:dyDescent="0.25">
      <c r="A9" s="1">
        <v>44177</v>
      </c>
      <c r="B9" s="11"/>
      <c r="C9" s="11">
        <f t="shared" si="0"/>
        <v>0.40710276654279715</v>
      </c>
      <c r="D9" s="11">
        <f t="shared" si="1"/>
        <v>0.34556888963599763</v>
      </c>
      <c r="E9" s="11">
        <f t="shared" si="2"/>
        <v>0.46863664344959666</v>
      </c>
    </row>
    <row r="10" spans="1:5" x14ac:dyDescent="0.25">
      <c r="A10" s="1">
        <v>44184</v>
      </c>
      <c r="B10" s="11"/>
      <c r="C10" s="11">
        <f t="shared" si="0"/>
        <v>0.40714913362994454</v>
      </c>
      <c r="D10" s="11">
        <f t="shared" si="1"/>
        <v>0.34063743294279386</v>
      </c>
      <c r="E10" s="11">
        <f t="shared" si="2"/>
        <v>0.47366083431709521</v>
      </c>
    </row>
    <row r="11" spans="1:5" x14ac:dyDescent="0.25">
      <c r="A11" s="1">
        <v>44191</v>
      </c>
      <c r="B11" s="11"/>
      <c r="C11" s="11">
        <f t="shared" si="0"/>
        <v>0.40719550071709187</v>
      </c>
      <c r="D11" s="11">
        <f t="shared" si="1"/>
        <v>0.33603559967833163</v>
      </c>
      <c r="E11" s="11">
        <f t="shared" si="2"/>
        <v>0.47835540175585212</v>
      </c>
    </row>
    <row r="12" spans="1:5" x14ac:dyDescent="0.25">
      <c r="A12" s="1">
        <v>44198</v>
      </c>
      <c r="B12" s="11"/>
      <c r="C12" s="11">
        <f t="shared" si="0"/>
        <v>0.40724186780423927</v>
      </c>
      <c r="D12" s="11">
        <f t="shared" si="1"/>
        <v>0.33170248331977403</v>
      </c>
      <c r="E12" s="11">
        <f t="shared" si="2"/>
        <v>0.4827812522887045</v>
      </c>
    </row>
    <row r="13" spans="1:5" x14ac:dyDescent="0.25">
      <c r="A13" s="1">
        <v>44205</v>
      </c>
      <c r="B13" s="11"/>
      <c r="C13" s="11">
        <f t="shared" si="0"/>
        <v>0.4072882348913866</v>
      </c>
      <c r="D13" s="11">
        <f t="shared" si="1"/>
        <v>0.32759373919627666</v>
      </c>
      <c r="E13" s="11">
        <f t="shared" si="2"/>
        <v>0.48698273058649655</v>
      </c>
    </row>
    <row r="14" spans="1:5" x14ac:dyDescent="0.25">
      <c r="A14" s="1">
        <v>44212</v>
      </c>
      <c r="B14" s="11"/>
      <c r="C14" s="11">
        <f t="shared" si="0"/>
        <v>0.40733460197853399</v>
      </c>
      <c r="D14" s="11">
        <f t="shared" si="1"/>
        <v>0.32367589853574896</v>
      </c>
      <c r="E14" s="11">
        <f t="shared" si="2"/>
        <v>0.49099330542131903</v>
      </c>
    </row>
    <row r="15" spans="1:5" x14ac:dyDescent="0.25">
      <c r="A15" s="1">
        <v>44219</v>
      </c>
      <c r="B15" s="11"/>
      <c r="C15" s="11">
        <f t="shared" si="0"/>
        <v>0.40738096906568133</v>
      </c>
      <c r="D15" s="11">
        <f t="shared" si="1"/>
        <v>0.31992296943359877</v>
      </c>
      <c r="E15" s="11">
        <f t="shared" si="2"/>
        <v>0.49483896869776389</v>
      </c>
    </row>
    <row r="16" spans="1:5" x14ac:dyDescent="0.25">
      <c r="A16" s="1">
        <v>44226</v>
      </c>
      <c r="B16" s="11"/>
      <c r="C16" s="11">
        <f t="shared" si="0"/>
        <v>0.40742733615282872</v>
      </c>
      <c r="D16" s="11">
        <f t="shared" si="1"/>
        <v>0.31631429210141954</v>
      </c>
      <c r="E16" s="11">
        <f t="shared" si="2"/>
        <v>0.49854038020423791</v>
      </c>
    </row>
    <row r="17" spans="1:10" x14ac:dyDescent="0.25">
      <c r="A17" s="1">
        <v>44233</v>
      </c>
      <c r="B17" s="11"/>
      <c r="C17" s="11">
        <f t="shared" si="0"/>
        <v>0.40747370323997606</v>
      </c>
      <c r="D17" s="11">
        <f t="shared" si="1"/>
        <v>0.31283312531381641</v>
      </c>
      <c r="E17" s="11">
        <f t="shared" si="2"/>
        <v>0.50211428116613566</v>
      </c>
    </row>
    <row r="18" spans="1:10" x14ac:dyDescent="0.25">
      <c r="A18" s="1">
        <v>44240</v>
      </c>
      <c r="B18" s="11"/>
      <c r="C18" s="11">
        <f t="shared" si="0"/>
        <v>0.40752007032712345</v>
      </c>
      <c r="D18" s="11">
        <f t="shared" si="1"/>
        <v>0.30946568072747638</v>
      </c>
      <c r="E18" s="11">
        <f t="shared" si="2"/>
        <v>0.50557445992677053</v>
      </c>
    </row>
    <row r="19" spans="1:10" x14ac:dyDescent="0.25">
      <c r="A19" s="1">
        <v>44247</v>
      </c>
      <c r="B19" s="11"/>
      <c r="C19" s="11">
        <f t="shared" si="0"/>
        <v>0.40756643741427079</v>
      </c>
      <c r="D19" s="11">
        <f t="shared" si="1"/>
        <v>0.30620044300064464</v>
      </c>
      <c r="E19" s="11">
        <f t="shared" si="2"/>
        <v>0.50893243182789694</v>
      </c>
    </row>
    <row r="20" spans="1:10" x14ac:dyDescent="0.25">
      <c r="A20" s="1">
        <v>44254</v>
      </c>
      <c r="B20" s="11"/>
      <c r="C20" s="11">
        <f t="shared" si="0"/>
        <v>0.40761280450141818</v>
      </c>
      <c r="D20" s="11">
        <f t="shared" si="1"/>
        <v>0.30302767869581976</v>
      </c>
      <c r="E20" s="11">
        <f t="shared" si="2"/>
        <v>0.51219793030701655</v>
      </c>
      <c r="I20" t="s">
        <v>50</v>
      </c>
      <c r="J20" t="s">
        <v>51</v>
      </c>
    </row>
    <row r="21" spans="1:10" x14ac:dyDescent="0.25">
      <c r="A21" s="1">
        <v>44261</v>
      </c>
      <c r="B21" s="11"/>
      <c r="C21" s="11">
        <f t="shared" si="0"/>
        <v>0.40765917158856552</v>
      </c>
      <c r="D21" s="11">
        <f t="shared" si="1"/>
        <v>0.29993907361631295</v>
      </c>
      <c r="E21" s="11">
        <f t="shared" si="2"/>
        <v>0.51537926956081803</v>
      </c>
      <c r="I21" t="s">
        <v>52</v>
      </c>
      <c r="J21" s="6">
        <f>_xlfn.FORECAST.ETS.STAT($B$2:$B$6,$A$2:$A$6,1,1,1)</f>
        <v>0.5</v>
      </c>
    </row>
    <row r="22" spans="1:10" x14ac:dyDescent="0.25">
      <c r="A22" s="1">
        <v>44268</v>
      </c>
      <c r="B22" s="11"/>
      <c r="C22" s="11">
        <f t="shared" si="0"/>
        <v>0.40770553867571291</v>
      </c>
      <c r="D22" s="11">
        <f t="shared" si="1"/>
        <v>0.29692745977892293</v>
      </c>
      <c r="E22" s="11">
        <f t="shared" si="2"/>
        <v>0.51848361757250294</v>
      </c>
      <c r="I22" t="s">
        <v>53</v>
      </c>
      <c r="J22" s="6">
        <f>_xlfn.FORECAST.ETS.STAT($B$2:$B$6,$A$2:$A$6,2,1,1)</f>
        <v>1E-3</v>
      </c>
    </row>
    <row r="23" spans="1:10" x14ac:dyDescent="0.25">
      <c r="A23" s="1">
        <v>44275</v>
      </c>
      <c r="B23" s="11"/>
      <c r="C23" s="11">
        <f t="shared" si="0"/>
        <v>0.40775190576286025</v>
      </c>
      <c r="D23" s="11">
        <f t="shared" si="1"/>
        <v>0.29398660635670709</v>
      </c>
      <c r="E23" s="11">
        <f t="shared" si="2"/>
        <v>0.52151720516901345</v>
      </c>
      <c r="I23" t="s">
        <v>54</v>
      </c>
      <c r="J23" s="6">
        <f>_xlfn.FORECAST.ETS.STAT($B$2:$B$6,$A$2:$A$6,3,1,1)</f>
        <v>2.2204460492503131E-16</v>
      </c>
    </row>
    <row r="24" spans="1:10" x14ac:dyDescent="0.25">
      <c r="A24" s="1">
        <v>44282</v>
      </c>
      <c r="B24" s="11"/>
      <c r="C24" s="11">
        <f t="shared" si="0"/>
        <v>0.40779827285000758</v>
      </c>
      <c r="D24" s="11">
        <f t="shared" si="1"/>
        <v>0.29111105718205166</v>
      </c>
      <c r="E24" s="11">
        <f t="shared" si="2"/>
        <v>0.52448548851796351</v>
      </c>
      <c r="I24" t="s">
        <v>55</v>
      </c>
      <c r="J24" s="6">
        <f>_xlfn.FORECAST.ETS.STAT($B$2:$B$6,$A$2:$A$6,4,1,1)</f>
        <v>1.0725974536132332</v>
      </c>
    </row>
    <row r="25" spans="1:10" x14ac:dyDescent="0.25">
      <c r="I25" t="s">
        <v>56</v>
      </c>
      <c r="J25" s="6">
        <f>_xlfn.FORECAST.ETS.STAT($B$2:$B$6,$A$2:$A$6,5,1,1)</f>
        <v>5.1829509786747927E-2</v>
      </c>
    </row>
    <row r="26" spans="1:10" x14ac:dyDescent="0.25">
      <c r="I26" t="s">
        <v>57</v>
      </c>
      <c r="J26" s="6">
        <f>_xlfn.FORECAST.ETS.STAT($B$2:$B$6,$A$2:$A$6,6,1,1)</f>
        <v>2.0915650345458038E-2</v>
      </c>
    </row>
    <row r="27" spans="1:10" x14ac:dyDescent="0.25">
      <c r="I27" t="s">
        <v>58</v>
      </c>
      <c r="J27" s="6">
        <f>_xlfn.FORECAST.ETS.STAT($B$2:$B$6,$A$2:$A$6,7,1,1)</f>
        <v>2.560860814440372E-2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03B6-4D18-4237-8357-A327AB65405D}">
  <dimension ref="A1:J28"/>
  <sheetViews>
    <sheetView showGridLines="0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6.7109375" customWidth="1"/>
    <col min="3" max="3" width="13.85546875" customWidth="1"/>
    <col min="4" max="4" width="10.5703125" customWidth="1"/>
    <col min="5" max="5" width="13.7109375" customWidth="1"/>
    <col min="7" max="7" width="10.140625" customWidth="1"/>
    <col min="8" max="8" width="8.28515625" customWidth="1"/>
    <col min="9" max="9" width="11.140625" customWidth="1"/>
  </cols>
  <sheetData>
    <row r="1" spans="1:5" x14ac:dyDescent="0.25">
      <c r="A1" t="s">
        <v>0</v>
      </c>
      <c r="B1" t="s">
        <v>187</v>
      </c>
      <c r="C1" t="s">
        <v>168</v>
      </c>
      <c r="D1" t="s">
        <v>169</v>
      </c>
      <c r="E1" t="s">
        <v>170</v>
      </c>
    </row>
    <row r="2" spans="1:5" x14ac:dyDescent="0.25">
      <c r="A2" s="1">
        <v>44121</v>
      </c>
      <c r="B2" s="5">
        <v>7.1400000000000005E-2</v>
      </c>
    </row>
    <row r="3" spans="1:5" x14ac:dyDescent="0.25">
      <c r="A3" s="1">
        <v>44128</v>
      </c>
      <c r="B3" s="5">
        <v>7.1400000000000005E-2</v>
      </c>
    </row>
    <row r="4" spans="1:5" x14ac:dyDescent="0.25">
      <c r="A4" s="1">
        <v>44135</v>
      </c>
      <c r="B4" s="5">
        <v>7.1400000000000005E-2</v>
      </c>
    </row>
    <row r="5" spans="1:5" x14ac:dyDescent="0.25">
      <c r="A5" s="1">
        <v>44142</v>
      </c>
      <c r="B5" s="5">
        <v>7.1400000000000005E-2</v>
      </c>
    </row>
    <row r="6" spans="1:5" x14ac:dyDescent="0.25">
      <c r="A6" s="1">
        <v>44149</v>
      </c>
      <c r="B6" s="5">
        <v>7.1400000000000005E-2</v>
      </c>
    </row>
    <row r="7" spans="1:5" x14ac:dyDescent="0.25">
      <c r="A7" s="1">
        <v>44156</v>
      </c>
      <c r="B7" s="5">
        <v>0.25</v>
      </c>
      <c r="C7" s="5">
        <v>0.25</v>
      </c>
      <c r="D7" s="5">
        <v>0.25</v>
      </c>
      <c r="E7" s="5">
        <v>0.25</v>
      </c>
    </row>
    <row r="8" spans="1:5" x14ac:dyDescent="0.25">
      <c r="A8" s="1">
        <v>44163</v>
      </c>
      <c r="C8" s="5">
        <f t="shared" ref="C8:C25" si="0">_xlfn.FORECAST.ETS(A8,$B$2:$B$7,$A$2:$A$7,1,1)</f>
        <v>0.21149469210085511</v>
      </c>
      <c r="D8" s="5">
        <f t="shared" ref="D8:D25" si="1">C8-_xlfn.FORECAST.ETS.CONFINT(A8,$B$2:$B$7,$A$2:$A$7,0.95,1,1)</f>
        <v>9.1705534463226338E-2</v>
      </c>
      <c r="E8" s="5">
        <f t="shared" ref="E8:E25" si="2">C8+_xlfn.FORECAST.ETS.CONFINT(A8,$B$2:$B$7,$A$2:$A$7,0.95,1,1)</f>
        <v>0.3312838497384839</v>
      </c>
    </row>
    <row r="9" spans="1:5" x14ac:dyDescent="0.25">
      <c r="A9" s="1">
        <v>44170</v>
      </c>
      <c r="C9" s="5">
        <f t="shared" si="0"/>
        <v>0.2405169171700802</v>
      </c>
      <c r="D9" s="5">
        <f t="shared" si="1"/>
        <v>0.11701197192054971</v>
      </c>
      <c r="E9" s="5">
        <f t="shared" si="2"/>
        <v>0.36402186241961065</v>
      </c>
    </row>
    <row r="10" spans="1:5" x14ac:dyDescent="0.25">
      <c r="A10" s="1">
        <v>44177</v>
      </c>
      <c r="C10" s="5">
        <f t="shared" si="0"/>
        <v>0.26953914223930531</v>
      </c>
      <c r="D10" s="5">
        <f t="shared" si="1"/>
        <v>0.14239859605471084</v>
      </c>
      <c r="E10" s="5">
        <f t="shared" si="2"/>
        <v>0.39667968842389978</v>
      </c>
    </row>
    <row r="11" spans="1:5" x14ac:dyDescent="0.25">
      <c r="A11" s="1">
        <v>44184</v>
      </c>
      <c r="C11" s="5">
        <f t="shared" si="0"/>
        <v>0.29856136730853033</v>
      </c>
      <c r="D11" s="5">
        <f t="shared" si="1"/>
        <v>0.16785860553396154</v>
      </c>
      <c r="E11" s="5">
        <f t="shared" si="2"/>
        <v>0.42926412908309913</v>
      </c>
    </row>
    <row r="12" spans="1:5" x14ac:dyDescent="0.25">
      <c r="A12" s="1">
        <v>44191</v>
      </c>
      <c r="C12" s="5">
        <f t="shared" si="0"/>
        <v>0.32758359237775547</v>
      </c>
      <c r="D12" s="5">
        <f t="shared" si="1"/>
        <v>0.19338604935210191</v>
      </c>
      <c r="E12" s="5">
        <f t="shared" si="2"/>
        <v>0.46178113540340904</v>
      </c>
    </row>
    <row r="13" spans="1:5" x14ac:dyDescent="0.25">
      <c r="A13" s="1">
        <v>44198</v>
      </c>
      <c r="C13" s="5">
        <f t="shared" si="0"/>
        <v>0.3566058174469805</v>
      </c>
      <c r="D13" s="5">
        <f t="shared" si="1"/>
        <v>0.21897568615710289</v>
      </c>
      <c r="E13" s="5">
        <f t="shared" si="2"/>
        <v>0.49423594873685811</v>
      </c>
    </row>
    <row r="14" spans="1:5" x14ac:dyDescent="0.25">
      <c r="A14" s="1">
        <v>44205</v>
      </c>
      <c r="C14" s="5">
        <f t="shared" si="0"/>
        <v>0.38562804251620564</v>
      </c>
      <c r="D14" s="5">
        <f t="shared" si="1"/>
        <v>0.24462287208396691</v>
      </c>
      <c r="E14" s="5">
        <f t="shared" si="2"/>
        <v>0.52663321294844434</v>
      </c>
    </row>
    <row r="15" spans="1:5" x14ac:dyDescent="0.25">
      <c r="A15" s="1">
        <v>44212</v>
      </c>
      <c r="C15" s="5">
        <f t="shared" si="0"/>
        <v>0.41465026758543067</v>
      </c>
      <c r="D15" s="5">
        <f t="shared" si="1"/>
        <v>0.27032347034294368</v>
      </c>
      <c r="E15" s="5">
        <f t="shared" si="2"/>
        <v>0.55897706482791765</v>
      </c>
    </row>
    <row r="16" spans="1:5" x14ac:dyDescent="0.25">
      <c r="A16" s="1">
        <v>44219</v>
      </c>
      <c r="C16" s="5">
        <f t="shared" si="0"/>
        <v>0.4436724926546558</v>
      </c>
      <c r="D16" s="5">
        <f t="shared" si="1"/>
        <v>0.29607377762399822</v>
      </c>
      <c r="E16" s="5">
        <f t="shared" si="2"/>
        <v>0.59127120768531338</v>
      </c>
    </row>
    <row r="17" spans="1:10" x14ac:dyDescent="0.25">
      <c r="A17" s="1">
        <v>44226</v>
      </c>
      <c r="C17" s="5">
        <f t="shared" si="0"/>
        <v>0.47269471772388083</v>
      </c>
      <c r="D17" s="5">
        <f t="shared" si="1"/>
        <v>0.32187046365050159</v>
      </c>
      <c r="E17" s="5">
        <f t="shared" si="2"/>
        <v>0.62351897179726001</v>
      </c>
    </row>
    <row r="18" spans="1:10" x14ac:dyDescent="0.25">
      <c r="A18" s="1">
        <v>44233</v>
      </c>
      <c r="C18" s="5">
        <f t="shared" si="0"/>
        <v>0.50171694279310597</v>
      </c>
      <c r="D18" s="5">
        <f t="shared" si="1"/>
        <v>0.34771052112365591</v>
      </c>
      <c r="E18" s="5">
        <f t="shared" si="2"/>
        <v>0.65572336446255597</v>
      </c>
    </row>
    <row r="19" spans="1:10" x14ac:dyDescent="0.25">
      <c r="A19" s="1">
        <v>44240</v>
      </c>
      <c r="C19" s="5">
        <f t="shared" si="0"/>
        <v>0.530739167862331</v>
      </c>
      <c r="D19" s="5">
        <f t="shared" si="1"/>
        <v>0.37359122395755867</v>
      </c>
      <c r="E19" s="5">
        <f t="shared" si="2"/>
        <v>0.68788711176710327</v>
      </c>
    </row>
    <row r="20" spans="1:10" x14ac:dyDescent="0.25">
      <c r="A20" s="1">
        <v>44247</v>
      </c>
      <c r="C20" s="5">
        <f t="shared" si="0"/>
        <v>0.55976139293155613</v>
      </c>
      <c r="D20" s="5">
        <f t="shared" si="1"/>
        <v>0.39951009218837069</v>
      </c>
      <c r="E20" s="5">
        <f t="shared" si="2"/>
        <v>0.72001269367474152</v>
      </c>
    </row>
    <row r="21" spans="1:10" x14ac:dyDescent="0.25">
      <c r="A21" s="1">
        <v>44254</v>
      </c>
      <c r="C21" s="5">
        <f t="shared" si="0"/>
        <v>0.58878361800078116</v>
      </c>
      <c r="D21" s="5">
        <f t="shared" si="1"/>
        <v>0.42546486230055791</v>
      </c>
      <c r="E21" s="5">
        <f t="shared" si="2"/>
        <v>0.75210237370100441</v>
      </c>
      <c r="I21" t="s">
        <v>50</v>
      </c>
      <c r="J21" t="s">
        <v>51</v>
      </c>
    </row>
    <row r="22" spans="1:10" x14ac:dyDescent="0.25">
      <c r="A22" s="1">
        <v>44261</v>
      </c>
      <c r="C22" s="5">
        <f t="shared" si="0"/>
        <v>0.6178058430700063</v>
      </c>
      <c r="D22" s="5">
        <f t="shared" si="1"/>
        <v>0.45145346198352743</v>
      </c>
      <c r="E22" s="5">
        <f t="shared" si="2"/>
        <v>0.78415822415648517</v>
      </c>
      <c r="I22" t="s">
        <v>52</v>
      </c>
      <c r="J22" s="6">
        <f>_xlfn.FORECAST.ETS.STAT($B$2:$B$7,$A$2:$A$7,1,1,1)</f>
        <v>0.25</v>
      </c>
    </row>
    <row r="23" spans="1:10" x14ac:dyDescent="0.25">
      <c r="A23" s="1">
        <v>44268</v>
      </c>
      <c r="C23" s="5">
        <f t="shared" si="0"/>
        <v>0.64682806813923133</v>
      </c>
      <c r="D23" s="5">
        <f t="shared" si="1"/>
        <v>0.47747398853740103</v>
      </c>
      <c r="E23" s="5">
        <f t="shared" si="2"/>
        <v>0.81618214774106157</v>
      </c>
      <c r="I23" t="s">
        <v>53</v>
      </c>
      <c r="J23" s="6">
        <f>_xlfn.FORECAST.ETS.STAT($B$2:$B$7,$A$2:$A$7,2,1,1)</f>
        <v>1E-3</v>
      </c>
    </row>
    <row r="24" spans="1:10" x14ac:dyDescent="0.25">
      <c r="A24" s="1">
        <v>44275</v>
      </c>
      <c r="C24" s="5">
        <f t="shared" si="0"/>
        <v>0.67585029320845647</v>
      </c>
      <c r="D24" s="5">
        <f t="shared" si="1"/>
        <v>0.50352469030430369</v>
      </c>
      <c r="E24" s="5">
        <f t="shared" si="2"/>
        <v>0.84817589611260924</v>
      </c>
      <c r="I24" t="s">
        <v>54</v>
      </c>
      <c r="J24" s="6">
        <f>_xlfn.FORECAST.ETS.STAT($B$2:$B$7,$A$2:$A$7,3,1,1)</f>
        <v>2.2204460492503131E-16</v>
      </c>
    </row>
    <row r="25" spans="1:10" x14ac:dyDescent="0.25">
      <c r="A25" s="1">
        <v>44282</v>
      </c>
      <c r="C25" s="5">
        <f t="shared" si="0"/>
        <v>0.70487251827768149</v>
      </c>
      <c r="D25" s="5">
        <f t="shared" si="1"/>
        <v>0.52960395062359344</v>
      </c>
      <c r="E25" s="5">
        <f t="shared" si="2"/>
        <v>0.88014108593176954</v>
      </c>
      <c r="I25" t="s">
        <v>55</v>
      </c>
      <c r="J25" s="6">
        <f>_xlfn.FORECAST.ETS.STAT($B$2:$B$7,$A$2:$A$7,4,1,1)</f>
        <v>1.4792461062583677</v>
      </c>
    </row>
    <row r="26" spans="1:10" x14ac:dyDescent="0.25">
      <c r="I26" t="s">
        <v>56</v>
      </c>
      <c r="J26" s="6">
        <f>_xlfn.FORECAST.ETS.STAT($B$2:$B$7,$A$2:$A$7,5,1,1)</f>
        <v>0.44347062850897179</v>
      </c>
    </row>
    <row r="27" spans="1:10" x14ac:dyDescent="0.25">
      <c r="I27" t="s">
        <v>57</v>
      </c>
      <c r="J27" s="6">
        <f>_xlfn.FORECAST.ETS.STAT($B$2:$B$7,$A$2:$A$7,6,1,1)</f>
        <v>5.2838670915548884E-2</v>
      </c>
    </row>
    <row r="28" spans="1:10" x14ac:dyDescent="0.25">
      <c r="I28" t="s">
        <v>58</v>
      </c>
      <c r="J28" s="6">
        <f>_xlfn.FORECAST.ETS.STAT($B$2:$B$7,$A$2:$A$7,7,1,1)</f>
        <v>6.1118040220386909E-2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F53B-5E97-4187-A268-72A43FB1DEDA}">
  <dimension ref="A1:I29"/>
  <sheetViews>
    <sheetView showGridLines="0" workbookViewId="0">
      <selection activeCell="B2" sqref="B2:E24"/>
    </sheetView>
  </sheetViews>
  <sheetFormatPr defaultRowHeight="15" x14ac:dyDescent="0.25"/>
  <cols>
    <col min="1" max="1" width="10.7109375" bestFit="1" customWidth="1"/>
    <col min="2" max="2" width="14.7109375" customWidth="1"/>
    <col min="3" max="3" width="19.28515625" customWidth="1"/>
    <col min="4" max="4" width="8.42578125" customWidth="1"/>
    <col min="5" max="5" width="13.42578125" customWidth="1"/>
    <col min="7" max="7" width="10.140625" customWidth="1"/>
    <col min="8" max="8" width="10.42578125" customWidth="1"/>
  </cols>
  <sheetData>
    <row r="1" spans="1:5" x14ac:dyDescent="0.25">
      <c r="A1" t="s">
        <v>0</v>
      </c>
      <c r="B1" t="s">
        <v>186</v>
      </c>
      <c r="C1" t="s">
        <v>171</v>
      </c>
      <c r="D1" t="s">
        <v>172</v>
      </c>
      <c r="E1" t="s">
        <v>173</v>
      </c>
    </row>
    <row r="2" spans="1:5" x14ac:dyDescent="0.25">
      <c r="A2" s="1">
        <v>44128</v>
      </c>
      <c r="B2" s="11">
        <v>0.875</v>
      </c>
      <c r="C2" s="11"/>
      <c r="D2" s="11"/>
      <c r="E2" s="11"/>
    </row>
    <row r="3" spans="1:5" x14ac:dyDescent="0.25">
      <c r="A3" s="1">
        <v>44135</v>
      </c>
      <c r="B3" s="11">
        <v>0.875</v>
      </c>
      <c r="C3" s="11"/>
      <c r="D3" s="11"/>
      <c r="E3" s="11"/>
    </row>
    <row r="4" spans="1:5" x14ac:dyDescent="0.25">
      <c r="A4" s="1">
        <v>44142</v>
      </c>
      <c r="B4" s="11">
        <v>0.88460000000000005</v>
      </c>
      <c r="C4" s="11"/>
      <c r="D4" s="11"/>
      <c r="E4" s="11"/>
    </row>
    <row r="5" spans="1:5" x14ac:dyDescent="0.25">
      <c r="A5" s="1">
        <v>44149</v>
      </c>
      <c r="B5" s="11">
        <v>0.88460000000000005</v>
      </c>
      <c r="C5" s="11"/>
      <c r="D5" s="11"/>
      <c r="E5" s="11"/>
    </row>
    <row r="6" spans="1:5" x14ac:dyDescent="0.25">
      <c r="A6" s="1">
        <v>44156</v>
      </c>
      <c r="B6" s="11">
        <v>0.89290000000000003</v>
      </c>
      <c r="C6" s="11">
        <v>0.89290000000000003</v>
      </c>
      <c r="D6" s="11">
        <v>0.89290000000000003</v>
      </c>
      <c r="E6" s="11">
        <v>0.89290000000000003</v>
      </c>
    </row>
    <row r="7" spans="1:5" x14ac:dyDescent="0.25">
      <c r="A7" s="1">
        <v>44163</v>
      </c>
      <c r="B7" s="11"/>
      <c r="C7" s="11">
        <f t="shared" ref="C7:C24" si="0">_xlfn.FORECAST.ETS(A7,$B$2:$B$6,$A$2:$A$6,1,1)</f>
        <v>0.89337392676670813</v>
      </c>
      <c r="D7" s="11">
        <f t="shared" ref="D7:D24" si="1">C7-_xlfn.FORECAST.ETS.CONFINT(A7,$B$2:$B$6,$A$2:$A$6,0.95,1,1)</f>
        <v>0.89262439937300142</v>
      </c>
      <c r="E7" s="11">
        <f t="shared" ref="E7:E24" si="2">C7+_xlfn.FORECAST.ETS.CONFINT(A7,$B$2:$B$6,$A$2:$A$6,0.95,1,1)</f>
        <v>0.89412345416041483</v>
      </c>
    </row>
    <row r="8" spans="1:5" x14ac:dyDescent="0.25">
      <c r="A8" s="1">
        <v>44170</v>
      </c>
      <c r="B8" s="11"/>
      <c r="C8" s="11">
        <f t="shared" si="0"/>
        <v>0.90259829945762393</v>
      </c>
      <c r="D8" s="11">
        <f t="shared" si="1"/>
        <v>0.90184876869105157</v>
      </c>
      <c r="E8" s="11">
        <f t="shared" si="2"/>
        <v>0.90334783022419629</v>
      </c>
    </row>
    <row r="9" spans="1:5" x14ac:dyDescent="0.25">
      <c r="A9" s="1">
        <v>44177</v>
      </c>
      <c r="B9" s="11"/>
      <c r="C9" s="11">
        <f t="shared" si="0"/>
        <v>0.90258016647343031</v>
      </c>
      <c r="D9" s="11">
        <f t="shared" si="1"/>
        <v>0.90182442502340032</v>
      </c>
      <c r="E9" s="11">
        <f t="shared" si="2"/>
        <v>0.9033359079234603</v>
      </c>
    </row>
    <row r="10" spans="1:5" x14ac:dyDescent="0.25">
      <c r="A10" s="1">
        <v>44184</v>
      </c>
      <c r="B10" s="11"/>
      <c r="C10" s="11">
        <f t="shared" si="0"/>
        <v>0.91180453916434601</v>
      </c>
      <c r="D10" s="11">
        <f t="shared" si="1"/>
        <v>0.91104878842231773</v>
      </c>
      <c r="E10" s="11">
        <f t="shared" si="2"/>
        <v>0.91256028990637428</v>
      </c>
    </row>
    <row r="11" spans="1:5" x14ac:dyDescent="0.25">
      <c r="A11" s="1">
        <v>44191</v>
      </c>
      <c r="B11" s="11"/>
      <c r="C11" s="11">
        <f t="shared" si="0"/>
        <v>0.91178640618015239</v>
      </c>
      <c r="D11" s="11">
        <f t="shared" si="1"/>
        <v>0.91102430376917709</v>
      </c>
      <c r="E11" s="11">
        <f t="shared" si="2"/>
        <v>0.91254850859112768</v>
      </c>
    </row>
    <row r="12" spans="1:5" x14ac:dyDescent="0.25">
      <c r="A12" s="1">
        <v>44198</v>
      </c>
      <c r="B12" s="11"/>
      <c r="C12" s="11">
        <f t="shared" si="0"/>
        <v>0.92101077887106819</v>
      </c>
      <c r="D12" s="11">
        <f t="shared" si="1"/>
        <v>0.92024865839989012</v>
      </c>
      <c r="E12" s="11">
        <f t="shared" si="2"/>
        <v>0.92177289934224627</v>
      </c>
    </row>
    <row r="13" spans="1:5" x14ac:dyDescent="0.25">
      <c r="A13" s="1">
        <v>44205</v>
      </c>
      <c r="B13" s="11"/>
      <c r="C13" s="11">
        <f t="shared" si="0"/>
        <v>0.92099264588687457</v>
      </c>
      <c r="D13" s="11">
        <f t="shared" si="1"/>
        <v>0.92022403341030357</v>
      </c>
      <c r="E13" s="11">
        <f t="shared" si="2"/>
        <v>0.92176125836344558</v>
      </c>
    </row>
    <row r="14" spans="1:5" x14ac:dyDescent="0.25">
      <c r="A14" s="1">
        <v>44212</v>
      </c>
      <c r="B14" s="11"/>
      <c r="C14" s="11">
        <f t="shared" si="0"/>
        <v>0.93021701857779027</v>
      </c>
      <c r="D14" s="11">
        <f t="shared" si="1"/>
        <v>0.92944837649968304</v>
      </c>
      <c r="E14" s="11">
        <f t="shared" si="2"/>
        <v>0.9309856606558975</v>
      </c>
    </row>
    <row r="15" spans="1:5" x14ac:dyDescent="0.25">
      <c r="A15" s="1">
        <v>44219</v>
      </c>
      <c r="B15" s="11"/>
      <c r="C15" s="11">
        <f t="shared" si="0"/>
        <v>0.93019888559359676</v>
      </c>
      <c r="D15" s="11">
        <f t="shared" si="1"/>
        <v>0.92942361190583667</v>
      </c>
      <c r="E15" s="11">
        <f t="shared" si="2"/>
        <v>0.93097415928135685</v>
      </c>
    </row>
    <row r="16" spans="1:5" x14ac:dyDescent="0.25">
      <c r="A16" s="1">
        <v>44226</v>
      </c>
      <c r="B16" s="11"/>
      <c r="C16" s="11">
        <f t="shared" si="0"/>
        <v>0.93942325828451245</v>
      </c>
      <c r="D16" s="11">
        <f t="shared" si="1"/>
        <v>0.93864794075750679</v>
      </c>
      <c r="E16" s="11">
        <f t="shared" si="2"/>
        <v>0.94019857581151811</v>
      </c>
    </row>
    <row r="17" spans="1:9" x14ac:dyDescent="0.25">
      <c r="A17" s="1">
        <v>44233</v>
      </c>
      <c r="B17" s="11"/>
      <c r="C17" s="11">
        <f t="shared" si="0"/>
        <v>0.93940512530031883</v>
      </c>
      <c r="D17" s="11">
        <f t="shared" si="1"/>
        <v>0.938623037371213</v>
      </c>
      <c r="E17" s="11">
        <f t="shared" si="2"/>
        <v>0.94018721322942467</v>
      </c>
    </row>
    <row r="18" spans="1:9" x14ac:dyDescent="0.25">
      <c r="A18" s="1">
        <v>44240</v>
      </c>
      <c r="B18" s="11"/>
      <c r="C18" s="11">
        <f t="shared" si="0"/>
        <v>0.94862949799123464</v>
      </c>
      <c r="D18" s="11">
        <f t="shared" si="1"/>
        <v>0.94784734936623738</v>
      </c>
      <c r="E18" s="11">
        <f t="shared" si="2"/>
        <v>0.9494116466162319</v>
      </c>
    </row>
    <row r="19" spans="1:9" x14ac:dyDescent="0.25">
      <c r="A19" s="1">
        <v>44247</v>
      </c>
      <c r="B19" s="11"/>
      <c r="C19" s="11">
        <f t="shared" si="0"/>
        <v>0.94861136500704102</v>
      </c>
      <c r="D19" s="11">
        <f t="shared" si="1"/>
        <v>0.94782230807527923</v>
      </c>
      <c r="E19" s="11">
        <f t="shared" si="2"/>
        <v>0.94940042193880281</v>
      </c>
    </row>
    <row r="20" spans="1:9" x14ac:dyDescent="0.25">
      <c r="A20" s="1">
        <v>44254</v>
      </c>
      <c r="B20" s="11"/>
      <c r="C20" s="11">
        <f t="shared" si="0"/>
        <v>0.95783573769795671</v>
      </c>
      <c r="D20" s="11">
        <f t="shared" si="1"/>
        <v>0.9570466006727153</v>
      </c>
      <c r="E20" s="11">
        <f t="shared" si="2"/>
        <v>0.95862487472319813</v>
      </c>
    </row>
    <row r="21" spans="1:9" x14ac:dyDescent="0.25">
      <c r="A21" s="1">
        <v>44261</v>
      </c>
      <c r="B21" s="11"/>
      <c r="C21" s="11">
        <f t="shared" si="0"/>
        <v>0.9578176047137632</v>
      </c>
      <c r="D21" s="11">
        <f t="shared" si="1"/>
        <v>0.95702142243707089</v>
      </c>
      <c r="E21" s="11">
        <f t="shared" si="2"/>
        <v>0.95861378699045552</v>
      </c>
    </row>
    <row r="22" spans="1:9" x14ac:dyDescent="0.25">
      <c r="A22" s="1">
        <v>44268</v>
      </c>
      <c r="B22" s="11"/>
      <c r="C22" s="11">
        <f t="shared" si="0"/>
        <v>0.9670419774046789</v>
      </c>
      <c r="D22" s="11">
        <f t="shared" si="1"/>
        <v>0.9662456931743888</v>
      </c>
      <c r="E22" s="11">
        <f t="shared" si="2"/>
        <v>0.967838261634969</v>
      </c>
      <c r="H22" t="s">
        <v>50</v>
      </c>
      <c r="I22" t="s">
        <v>51</v>
      </c>
    </row>
    <row r="23" spans="1:9" x14ac:dyDescent="0.25">
      <c r="A23" s="1">
        <v>44275</v>
      </c>
      <c r="B23" s="11"/>
      <c r="C23" s="11">
        <f t="shared" si="0"/>
        <v>0.96702384442048528</v>
      </c>
      <c r="D23" s="11">
        <f t="shared" si="1"/>
        <v>0.96622037902235858</v>
      </c>
      <c r="E23" s="11">
        <f t="shared" si="2"/>
        <v>0.96782730981861198</v>
      </c>
      <c r="H23" t="s">
        <v>52</v>
      </c>
      <c r="I23" s="6">
        <f>_xlfn.FORECAST.ETS.STAT($B$2:$B$6,$A$2:$A$6,1,1,1)</f>
        <v>2E-3</v>
      </c>
    </row>
    <row r="24" spans="1:9" x14ac:dyDescent="0.25">
      <c r="A24" s="1">
        <v>44282</v>
      </c>
      <c r="B24" s="11"/>
      <c r="C24" s="11">
        <f t="shared" si="0"/>
        <v>0.97624821711140097</v>
      </c>
      <c r="D24" s="11">
        <f t="shared" si="1"/>
        <v>0.97544462551571864</v>
      </c>
      <c r="E24" s="11">
        <f t="shared" si="2"/>
        <v>0.9770518087070833</v>
      </c>
      <c r="H24" t="s">
        <v>53</v>
      </c>
      <c r="I24" s="6">
        <f>_xlfn.FORECAST.ETS.STAT($B$2:$B$6,$A$2:$A$6,2,1,1)</f>
        <v>1E-3</v>
      </c>
    </row>
    <row r="25" spans="1:9" x14ac:dyDescent="0.25">
      <c r="H25" t="s">
        <v>54</v>
      </c>
      <c r="I25" s="6">
        <f>_xlfn.FORECAST.ETS.STAT($B$2:$B$6,$A$2:$A$6,3,1,1)</f>
        <v>0.125</v>
      </c>
    </row>
    <row r="26" spans="1:9" x14ac:dyDescent="0.25">
      <c r="H26" t="s">
        <v>55</v>
      </c>
      <c r="I26" s="6">
        <f>_xlfn.FORECAST.ETS.STAT($B$2:$B$6,$A$2:$A$6,4,1,1)</f>
        <v>7.0103534537516388E-2</v>
      </c>
    </row>
    <row r="27" spans="1:9" x14ac:dyDescent="0.25">
      <c r="H27" t="s">
        <v>56</v>
      </c>
      <c r="I27" s="6">
        <f>_xlfn.FORECAST.ETS.STAT($B$2:$B$6,$A$2:$A$6,5,1,1)</f>
        <v>3.5375502180290364E-4</v>
      </c>
    </row>
    <row r="28" spans="1:9" x14ac:dyDescent="0.25">
      <c r="H28" t="s">
        <v>57</v>
      </c>
      <c r="I28" s="6">
        <f>_xlfn.FORECAST.ETS.STAT($B$2:$B$6,$A$2:$A$6,6,1,1)</f>
        <v>3.1371331705538631E-4</v>
      </c>
    </row>
    <row r="29" spans="1:9" x14ac:dyDescent="0.25">
      <c r="H29" t="s">
        <v>58</v>
      </c>
      <c r="I29" s="6">
        <f>_xlfn.FORECAST.ETS.STAT($B$2:$B$6,$A$2:$A$6,7,1,1)</f>
        <v>3.8241896260279802E-4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972A-B6A9-4794-9543-26B97E68280B}">
  <dimension ref="A1:I28"/>
  <sheetViews>
    <sheetView showGridLines="0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3" customWidth="1"/>
    <col min="3" max="3" width="21.85546875" customWidth="1"/>
    <col min="4" max="4" width="8.7109375" customWidth="1"/>
    <col min="5" max="5" width="8.85546875" customWidth="1"/>
    <col min="7" max="8" width="10.140625" customWidth="1"/>
  </cols>
  <sheetData>
    <row r="1" spans="1:5" x14ac:dyDescent="0.25">
      <c r="A1" t="s">
        <v>0</v>
      </c>
      <c r="B1" t="s">
        <v>185</v>
      </c>
      <c r="C1" t="s">
        <v>174</v>
      </c>
      <c r="D1" t="s">
        <v>175</v>
      </c>
      <c r="E1" t="s">
        <v>176</v>
      </c>
    </row>
    <row r="2" spans="1:5" x14ac:dyDescent="0.25">
      <c r="A2" s="1">
        <v>44121</v>
      </c>
      <c r="B2" s="5">
        <v>0.377</v>
      </c>
    </row>
    <row r="3" spans="1:5" x14ac:dyDescent="0.25">
      <c r="A3" s="1">
        <v>44128</v>
      </c>
      <c r="B3" s="5">
        <v>0.38100000000000001</v>
      </c>
    </row>
    <row r="4" spans="1:5" x14ac:dyDescent="0.25">
      <c r="A4" s="1">
        <v>44135</v>
      </c>
      <c r="B4" s="5">
        <v>0.4138</v>
      </c>
    </row>
    <row r="5" spans="1:5" x14ac:dyDescent="0.25">
      <c r="A5" s="1">
        <v>44142</v>
      </c>
      <c r="B5" s="5">
        <v>0.43099999999999999</v>
      </c>
    </row>
    <row r="6" spans="1:5" x14ac:dyDescent="0.25">
      <c r="A6" s="1">
        <v>44149</v>
      </c>
      <c r="B6" s="5">
        <v>0.44829999999999998</v>
      </c>
    </row>
    <row r="7" spans="1:5" x14ac:dyDescent="0.25">
      <c r="A7" s="1">
        <v>44156</v>
      </c>
      <c r="B7" s="5">
        <v>0.46029999999999999</v>
      </c>
      <c r="C7" s="5">
        <v>0.46029999999999999</v>
      </c>
      <c r="D7" s="5">
        <v>0.46029999999999999</v>
      </c>
      <c r="E7" s="5">
        <v>0.46029999999999999</v>
      </c>
    </row>
    <row r="8" spans="1:5" x14ac:dyDescent="0.25">
      <c r="A8" s="1">
        <v>44163</v>
      </c>
      <c r="C8" s="5">
        <f t="shared" ref="C8:C25" si="0">_xlfn.FORECAST.ETS(A8,$B$2:$B$7,$A$2:$A$7,1,1)</f>
        <v>0.49028814967171874</v>
      </c>
      <c r="D8" s="5">
        <f t="shared" ref="D8:D25" si="1">C8-_xlfn.FORECAST.ETS.CONFINT(A8,$B$2:$B$7,$A$2:$A$7,0.95,1,1)</f>
        <v>0.48089534575111481</v>
      </c>
      <c r="E8" s="5">
        <f t="shared" ref="E8:E25" si="2">C8+_xlfn.FORECAST.ETS.CONFINT(A8,$B$2:$B$7,$A$2:$A$7,0.95,1,1)</f>
        <v>0.49968095359232267</v>
      </c>
    </row>
    <row r="9" spans="1:5" x14ac:dyDescent="0.25">
      <c r="A9" s="1">
        <v>44170</v>
      </c>
      <c r="C9" s="5">
        <f t="shared" si="0"/>
        <v>0.49780770801355756</v>
      </c>
      <c r="D9" s="5">
        <f t="shared" si="1"/>
        <v>0.48841486182543109</v>
      </c>
      <c r="E9" s="5">
        <f t="shared" si="2"/>
        <v>0.50720055420168397</v>
      </c>
    </row>
    <row r="10" spans="1:5" x14ac:dyDescent="0.25">
      <c r="A10" s="1">
        <v>44177</v>
      </c>
      <c r="C10" s="5">
        <f t="shared" si="0"/>
        <v>0.52829223995622776</v>
      </c>
      <c r="D10" s="5">
        <f t="shared" si="1"/>
        <v>0.51882156374825106</v>
      </c>
      <c r="E10" s="5">
        <f t="shared" si="2"/>
        <v>0.53776291616420446</v>
      </c>
    </row>
    <row r="11" spans="1:5" x14ac:dyDescent="0.25">
      <c r="A11" s="1">
        <v>44184</v>
      </c>
      <c r="C11" s="5">
        <f t="shared" si="0"/>
        <v>0.53581179829806658</v>
      </c>
      <c r="D11" s="5">
        <f t="shared" si="1"/>
        <v>0.52634100564615649</v>
      </c>
      <c r="E11" s="5">
        <f t="shared" si="2"/>
        <v>0.54528259094997666</v>
      </c>
    </row>
    <row r="12" spans="1:5" x14ac:dyDescent="0.25">
      <c r="A12" s="1">
        <v>44191</v>
      </c>
      <c r="C12" s="5">
        <f t="shared" si="0"/>
        <v>0.56629633024073678</v>
      </c>
      <c r="D12" s="5">
        <f t="shared" si="1"/>
        <v>0.55674594079024509</v>
      </c>
      <c r="E12" s="5">
        <f t="shared" si="2"/>
        <v>0.57584671969122847</v>
      </c>
    </row>
    <row r="13" spans="1:5" x14ac:dyDescent="0.25">
      <c r="A13" s="1">
        <v>44198</v>
      </c>
      <c r="C13" s="5">
        <f t="shared" si="0"/>
        <v>0.5738158885825756</v>
      </c>
      <c r="D13" s="5">
        <f t="shared" si="1"/>
        <v>0.56426527280820948</v>
      </c>
      <c r="E13" s="5">
        <f t="shared" si="2"/>
        <v>0.58336650435694171</v>
      </c>
    </row>
    <row r="14" spans="1:5" x14ac:dyDescent="0.25">
      <c r="A14" s="1">
        <v>44205</v>
      </c>
      <c r="C14" s="5">
        <f t="shared" si="0"/>
        <v>0.6043004205252458</v>
      </c>
      <c r="D14" s="5">
        <f t="shared" si="1"/>
        <v>0.59466844930714402</v>
      </c>
      <c r="E14" s="5">
        <f t="shared" si="2"/>
        <v>0.61393239174334757</v>
      </c>
    </row>
    <row r="15" spans="1:5" x14ac:dyDescent="0.25">
      <c r="A15" s="1">
        <v>44212</v>
      </c>
      <c r="C15" s="5">
        <f t="shared" si="0"/>
        <v>0.61181997886708461</v>
      </c>
      <c r="D15" s="5">
        <f t="shared" si="1"/>
        <v>0.6021876366933272</v>
      </c>
      <c r="E15" s="5">
        <f t="shared" si="2"/>
        <v>0.62145232104084203</v>
      </c>
    </row>
    <row r="16" spans="1:5" x14ac:dyDescent="0.25">
      <c r="A16" s="1">
        <v>44219</v>
      </c>
      <c r="C16" s="5">
        <f t="shared" si="0"/>
        <v>0.64230451080975481</v>
      </c>
      <c r="D16" s="5">
        <f t="shared" si="1"/>
        <v>0.63258906372259427</v>
      </c>
      <c r="E16" s="5">
        <f t="shared" si="2"/>
        <v>0.65201995789691536</v>
      </c>
    </row>
    <row r="17" spans="1:9" x14ac:dyDescent="0.25">
      <c r="A17" s="1">
        <v>44226</v>
      </c>
      <c r="C17" s="5">
        <f t="shared" si="0"/>
        <v>0.64982406915159363</v>
      </c>
      <c r="D17" s="5">
        <f t="shared" si="1"/>
        <v>0.64010807268699765</v>
      </c>
      <c r="E17" s="5">
        <f t="shared" si="2"/>
        <v>0.65954006561618961</v>
      </c>
    </row>
    <row r="18" spans="1:9" x14ac:dyDescent="0.25">
      <c r="A18" s="1">
        <v>44233</v>
      </c>
      <c r="C18" s="5">
        <f t="shared" si="0"/>
        <v>0.68030860109426383</v>
      </c>
      <c r="D18" s="5">
        <f t="shared" si="1"/>
        <v>0.67050776041993698</v>
      </c>
      <c r="E18" s="5">
        <f t="shared" si="2"/>
        <v>0.69010944176859068</v>
      </c>
    </row>
    <row r="19" spans="1:9" x14ac:dyDescent="0.25">
      <c r="A19" s="1">
        <v>44240</v>
      </c>
      <c r="C19" s="5">
        <f t="shared" si="0"/>
        <v>0.68782815943610265</v>
      </c>
      <c r="D19" s="5">
        <f t="shared" si="1"/>
        <v>0.67802655814300217</v>
      </c>
      <c r="E19" s="5">
        <f t="shared" si="2"/>
        <v>0.69762976072920313</v>
      </c>
    </row>
    <row r="20" spans="1:9" x14ac:dyDescent="0.25">
      <c r="A20" s="1">
        <v>44247</v>
      </c>
      <c r="C20" s="5">
        <f t="shared" si="0"/>
        <v>0.71831269137877285</v>
      </c>
      <c r="D20" s="5">
        <f t="shared" si="1"/>
        <v>0.7084245177049866</v>
      </c>
      <c r="E20" s="5">
        <f t="shared" si="2"/>
        <v>0.7282008650525591</v>
      </c>
    </row>
    <row r="21" spans="1:9" x14ac:dyDescent="0.25">
      <c r="A21" s="1">
        <v>44254</v>
      </c>
      <c r="C21" s="5">
        <f t="shared" si="0"/>
        <v>0.72583224972061167</v>
      </c>
      <c r="D21" s="5">
        <f t="shared" si="1"/>
        <v>0.71594307234455079</v>
      </c>
      <c r="E21" s="5">
        <f t="shared" si="2"/>
        <v>0.73572142709667254</v>
      </c>
      <c r="H21" t="s">
        <v>50</v>
      </c>
      <c r="I21" t="s">
        <v>51</v>
      </c>
    </row>
    <row r="22" spans="1:9" x14ac:dyDescent="0.25">
      <c r="A22" s="1">
        <v>44261</v>
      </c>
      <c r="C22" s="5">
        <f t="shared" si="0"/>
        <v>0.75631678166328198</v>
      </c>
      <c r="D22" s="5">
        <f t="shared" si="1"/>
        <v>0.74633931576567458</v>
      </c>
      <c r="E22" s="5">
        <f t="shared" si="2"/>
        <v>0.76629424756088937</v>
      </c>
      <c r="H22" t="s">
        <v>52</v>
      </c>
      <c r="I22" s="6">
        <f>_xlfn.FORECAST.ETS.STAT($B$2:$B$7,$A$2:$A$7,1,1,1)</f>
        <v>2E-3</v>
      </c>
    </row>
    <row r="23" spans="1:9" x14ac:dyDescent="0.25">
      <c r="A23" s="1">
        <v>44268</v>
      </c>
      <c r="C23" s="5">
        <f t="shared" si="0"/>
        <v>0.76383634000512068</v>
      </c>
      <c r="D23" s="5">
        <f t="shared" si="1"/>
        <v>0.75385759646221184</v>
      </c>
      <c r="E23" s="5">
        <f t="shared" si="2"/>
        <v>0.77381508354802953</v>
      </c>
      <c r="H23" t="s">
        <v>53</v>
      </c>
      <c r="I23" s="6">
        <f>_xlfn.FORECAST.ETS.STAT($B$2:$B$7,$A$2:$A$7,2,1,1)</f>
        <v>1E-3</v>
      </c>
    </row>
    <row r="24" spans="1:9" x14ac:dyDescent="0.25">
      <c r="A24" s="1">
        <v>44275</v>
      </c>
      <c r="C24" s="5">
        <f t="shared" si="0"/>
        <v>0.79432087194779089</v>
      </c>
      <c r="D24" s="5">
        <f t="shared" si="1"/>
        <v>0.78425213662876148</v>
      </c>
      <c r="E24" s="5">
        <f t="shared" si="2"/>
        <v>0.80438960726682029</v>
      </c>
      <c r="H24" t="s">
        <v>54</v>
      </c>
      <c r="I24" s="6">
        <f>_xlfn.FORECAST.ETS.STAT($B$2:$B$7,$A$2:$A$7,3,1,1)</f>
        <v>0.125</v>
      </c>
    </row>
    <row r="25" spans="1:9" x14ac:dyDescent="0.25">
      <c r="A25" s="1">
        <v>44282</v>
      </c>
      <c r="C25" s="5">
        <f t="shared" si="0"/>
        <v>0.8018404302896297</v>
      </c>
      <c r="D25" s="5">
        <f t="shared" si="1"/>
        <v>0.79177011350886206</v>
      </c>
      <c r="E25" s="5">
        <f t="shared" si="2"/>
        <v>0.81191074707039734</v>
      </c>
      <c r="H25" t="s">
        <v>55</v>
      </c>
      <c r="I25" s="6">
        <f>_xlfn.FORECAST.ETS.STAT($B$2:$B$7,$A$2:$A$7,4,1,1)</f>
        <v>0.18543951748802104</v>
      </c>
    </row>
    <row r="26" spans="1:9" x14ac:dyDescent="0.25">
      <c r="H26" t="s">
        <v>56</v>
      </c>
      <c r="I26" s="6">
        <f>_xlfn.FORECAST.ETS.STAT($B$2:$B$7,$A$2:$A$7,5,1,1)</f>
        <v>7.2267679455318874E-3</v>
      </c>
    </row>
    <row r="27" spans="1:9" x14ac:dyDescent="0.25">
      <c r="H27" t="s">
        <v>57</v>
      </c>
      <c r="I27" s="6">
        <f>_xlfn.FORECAST.ETS.STAT($B$2:$B$7,$A$2:$A$7,6,1,1)</f>
        <v>3.0894223613504301E-3</v>
      </c>
    </row>
    <row r="28" spans="1:9" x14ac:dyDescent="0.25">
      <c r="H28" t="s">
        <v>58</v>
      </c>
      <c r="I28" s="6">
        <f>_xlfn.FORECAST.ETS.STAT($B$2:$B$7,$A$2:$A$7,7,1,1)</f>
        <v>4.7923349585467668E-3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E53E-94F0-457C-A132-8B4140CEB8F2}">
  <dimension ref="A1:I28"/>
  <sheetViews>
    <sheetView showGridLines="0" workbookViewId="0">
      <selection activeCell="K21" sqref="K21"/>
    </sheetView>
  </sheetViews>
  <sheetFormatPr defaultRowHeight="15" x14ac:dyDescent="0.25"/>
  <cols>
    <col min="1" max="1" width="10.7109375" bestFit="1" customWidth="1"/>
    <col min="2" max="2" width="15.7109375" customWidth="1"/>
    <col min="3" max="3" width="24.5703125" customWidth="1"/>
    <col min="4" max="4" width="8.85546875" customWidth="1"/>
    <col min="5" max="5" width="8.7109375" customWidth="1"/>
    <col min="7" max="7" width="10.140625" customWidth="1"/>
    <col min="8" max="8" width="10.28515625" customWidth="1"/>
  </cols>
  <sheetData>
    <row r="1" spans="1:5" x14ac:dyDescent="0.25">
      <c r="A1" t="s">
        <v>0</v>
      </c>
      <c r="B1" t="s">
        <v>184</v>
      </c>
      <c r="C1" t="s">
        <v>177</v>
      </c>
      <c r="D1" t="s">
        <v>178</v>
      </c>
      <c r="E1" t="s">
        <v>179</v>
      </c>
    </row>
    <row r="2" spans="1:5" x14ac:dyDescent="0.25">
      <c r="A2" s="1">
        <v>44121</v>
      </c>
      <c r="B2" s="5">
        <v>0.4909</v>
      </c>
    </row>
    <row r="3" spans="1:5" x14ac:dyDescent="0.25">
      <c r="A3" s="1">
        <v>44128</v>
      </c>
      <c r="B3" s="5">
        <v>0.50939999999999996</v>
      </c>
    </row>
    <row r="4" spans="1:5" x14ac:dyDescent="0.25">
      <c r="A4" s="1">
        <v>44135</v>
      </c>
      <c r="B4" s="5">
        <v>0.46550000000000002</v>
      </c>
    </row>
    <row r="5" spans="1:5" x14ac:dyDescent="0.25">
      <c r="A5" s="1">
        <v>44142</v>
      </c>
      <c r="B5" s="5">
        <v>0.46550000000000002</v>
      </c>
    </row>
    <row r="6" spans="1:5" x14ac:dyDescent="0.25">
      <c r="A6" s="1">
        <v>44149</v>
      </c>
      <c r="B6" s="5">
        <v>0.48280000000000001</v>
      </c>
    </row>
    <row r="7" spans="1:5" x14ac:dyDescent="0.25">
      <c r="A7" s="1">
        <v>44156</v>
      </c>
      <c r="B7" s="5">
        <v>0.48280000000000001</v>
      </c>
      <c r="C7" s="5">
        <v>0.48280000000000001</v>
      </c>
      <c r="D7" s="5">
        <v>0.48280000000000001</v>
      </c>
      <c r="E7" s="5">
        <v>0.48280000000000001</v>
      </c>
    </row>
    <row r="8" spans="1:5" x14ac:dyDescent="0.25">
      <c r="A8" s="1">
        <v>44163</v>
      </c>
      <c r="C8" s="5">
        <f t="shared" ref="C8:C25" si="0">_xlfn.FORECAST.ETS(A8,$B$2:$B$7,$A$2:$A$7,1,1)</f>
        <v>0.46996943950879733</v>
      </c>
      <c r="D8" s="5">
        <f t="shared" ref="D8:D25" si="1">C8-_xlfn.FORECAST.ETS.CONFINT(A8,$B$2:$B$7,$A$2:$A$7,0.95,1,1)</f>
        <v>0.44258693340772998</v>
      </c>
      <c r="E8" s="5">
        <f t="shared" ref="E8:E25" si="2">C8+_xlfn.FORECAST.ETS.CONFINT(A8,$B$2:$B$7,$A$2:$A$7,0.95,1,1)</f>
        <v>0.49735194560986468</v>
      </c>
    </row>
    <row r="9" spans="1:5" x14ac:dyDescent="0.25">
      <c r="A9" s="1">
        <v>44170</v>
      </c>
      <c r="C9" s="5">
        <f t="shared" si="0"/>
        <v>0.46648149384803445</v>
      </c>
      <c r="D9" s="5">
        <f t="shared" si="1"/>
        <v>0.43909886452596686</v>
      </c>
      <c r="E9" s="5">
        <f t="shared" si="2"/>
        <v>0.49386412317010203</v>
      </c>
    </row>
    <row r="10" spans="1:5" x14ac:dyDescent="0.25">
      <c r="A10" s="1">
        <v>44177</v>
      </c>
      <c r="C10" s="5">
        <f t="shared" si="0"/>
        <v>0.46299354818727162</v>
      </c>
      <c r="D10" s="5">
        <f t="shared" si="1"/>
        <v>0.43561069980701722</v>
      </c>
      <c r="E10" s="5">
        <f t="shared" si="2"/>
        <v>0.49037639656752602</v>
      </c>
    </row>
    <row r="11" spans="1:5" x14ac:dyDescent="0.25">
      <c r="A11" s="1">
        <v>44184</v>
      </c>
      <c r="C11" s="5">
        <f t="shared" si="0"/>
        <v>0.45950560252650874</v>
      </c>
      <c r="D11" s="5">
        <f t="shared" si="1"/>
        <v>0.4321224118713457</v>
      </c>
      <c r="E11" s="5">
        <f t="shared" si="2"/>
        <v>0.48688879318167178</v>
      </c>
    </row>
    <row r="12" spans="1:5" x14ac:dyDescent="0.25">
      <c r="A12" s="1">
        <v>44191</v>
      </c>
      <c r="C12" s="5">
        <f t="shared" si="0"/>
        <v>0.45601765686574586</v>
      </c>
      <c r="D12" s="5">
        <f t="shared" si="1"/>
        <v>0.42863397334223019</v>
      </c>
      <c r="E12" s="5">
        <f t="shared" si="2"/>
        <v>0.48340134038926152</v>
      </c>
    </row>
    <row r="13" spans="1:5" x14ac:dyDescent="0.25">
      <c r="A13" s="1">
        <v>44198</v>
      </c>
      <c r="C13" s="5">
        <f t="shared" si="0"/>
        <v>0.45252971120498298</v>
      </c>
      <c r="D13" s="5">
        <f t="shared" si="1"/>
        <v>0.42514535684713034</v>
      </c>
      <c r="E13" s="5">
        <f t="shared" si="2"/>
        <v>0.47991406556283561</v>
      </c>
    </row>
    <row r="14" spans="1:5" x14ac:dyDescent="0.25">
      <c r="A14" s="1">
        <v>44205</v>
      </c>
      <c r="C14" s="5">
        <f t="shared" si="0"/>
        <v>0.44904176554422015</v>
      </c>
      <c r="D14" s="5">
        <f t="shared" si="1"/>
        <v>0.42165653501932909</v>
      </c>
      <c r="E14" s="5">
        <f t="shared" si="2"/>
        <v>0.47642699606911121</v>
      </c>
    </row>
    <row r="15" spans="1:5" x14ac:dyDescent="0.25">
      <c r="A15" s="1">
        <v>44212</v>
      </c>
      <c r="C15" s="5">
        <f t="shared" si="0"/>
        <v>0.44555381988345727</v>
      </c>
      <c r="D15" s="5">
        <f t="shared" si="1"/>
        <v>0.41816748049984676</v>
      </c>
      <c r="E15" s="5">
        <f t="shared" si="2"/>
        <v>0.47294015926706778</v>
      </c>
    </row>
    <row r="16" spans="1:5" x14ac:dyDescent="0.25">
      <c r="A16" s="1">
        <v>44219</v>
      </c>
      <c r="C16" s="5">
        <f t="shared" si="0"/>
        <v>0.44206587422269439</v>
      </c>
      <c r="D16" s="5">
        <f t="shared" si="1"/>
        <v>0.4146781659396282</v>
      </c>
      <c r="E16" s="5">
        <f t="shared" si="2"/>
        <v>0.46945358250576058</v>
      </c>
    </row>
    <row r="17" spans="1:9" x14ac:dyDescent="0.25">
      <c r="A17" s="1">
        <v>44226</v>
      </c>
      <c r="C17" s="5">
        <f t="shared" si="0"/>
        <v>0.43857792856193151</v>
      </c>
      <c r="D17" s="5">
        <f t="shared" si="1"/>
        <v>0.41118856400200021</v>
      </c>
      <c r="E17" s="5">
        <f t="shared" si="2"/>
        <v>0.4659672931218628</v>
      </c>
    </row>
    <row r="18" spans="1:9" x14ac:dyDescent="0.25">
      <c r="A18" s="1">
        <v>44233</v>
      </c>
      <c r="C18" s="5">
        <f t="shared" si="0"/>
        <v>0.43508998290116863</v>
      </c>
      <c r="D18" s="5">
        <f t="shared" si="1"/>
        <v>0.40769864736540051</v>
      </c>
      <c r="E18" s="5">
        <f t="shared" si="2"/>
        <v>0.46248131843693674</v>
      </c>
    </row>
    <row r="19" spans="1:9" x14ac:dyDescent="0.25">
      <c r="A19" s="1">
        <v>44240</v>
      </c>
      <c r="C19" s="5">
        <f t="shared" si="0"/>
        <v>0.4316020372404058</v>
      </c>
      <c r="D19" s="5">
        <f t="shared" si="1"/>
        <v>0.4042083887263751</v>
      </c>
      <c r="E19" s="5">
        <f t="shared" si="2"/>
        <v>0.4589956857544365</v>
      </c>
    </row>
    <row r="20" spans="1:9" x14ac:dyDescent="0.25">
      <c r="A20" s="1">
        <v>44247</v>
      </c>
      <c r="C20" s="5">
        <f t="shared" si="0"/>
        <v>0.42811409157964292</v>
      </c>
      <c r="D20" s="5">
        <f t="shared" si="1"/>
        <v>0.40071776080284416</v>
      </c>
      <c r="E20" s="5">
        <f t="shared" si="2"/>
        <v>0.45551042235644168</v>
      </c>
    </row>
    <row r="21" spans="1:9" x14ac:dyDescent="0.25">
      <c r="A21" s="1">
        <v>44254</v>
      </c>
      <c r="C21" s="5">
        <f t="shared" si="0"/>
        <v>0.42462614591888004</v>
      </c>
      <c r="D21" s="5">
        <f t="shared" si="1"/>
        <v>0.39722673633763445</v>
      </c>
      <c r="E21" s="5">
        <f t="shared" si="2"/>
        <v>0.45202555550012563</v>
      </c>
      <c r="H21" t="s">
        <v>50</v>
      </c>
      <c r="I21" t="s">
        <v>51</v>
      </c>
    </row>
    <row r="22" spans="1:9" x14ac:dyDescent="0.25">
      <c r="A22" s="1">
        <v>44261</v>
      </c>
      <c r="C22" s="5">
        <f t="shared" si="0"/>
        <v>0.42113820025811716</v>
      </c>
      <c r="D22" s="5">
        <f t="shared" si="1"/>
        <v>0.3937352881022752</v>
      </c>
      <c r="E22" s="5">
        <f t="shared" si="2"/>
        <v>0.44854111241395911</v>
      </c>
      <c r="H22" t="s">
        <v>52</v>
      </c>
      <c r="I22" s="6">
        <f>_xlfn.FORECAST.ETS.STAT($B$2:$B$7,$A$2:$A$7,1,1,1)</f>
        <v>2E-3</v>
      </c>
    </row>
    <row r="23" spans="1:9" x14ac:dyDescent="0.25">
      <c r="A23" s="1">
        <v>44268</v>
      </c>
      <c r="C23" s="5">
        <f t="shared" si="0"/>
        <v>0.41765025459735433</v>
      </c>
      <c r="D23" s="5">
        <f t="shared" si="1"/>
        <v>0.39024338890105736</v>
      </c>
      <c r="E23" s="5">
        <f t="shared" si="2"/>
        <v>0.4450571202936513</v>
      </c>
      <c r="H23" t="s">
        <v>53</v>
      </c>
      <c r="I23" s="6">
        <f>_xlfn.FORECAST.ETS.STAT($B$2:$B$7,$A$2:$A$7,2,1,1)</f>
        <v>1E-3</v>
      </c>
    </row>
    <row r="24" spans="1:9" x14ac:dyDescent="0.25">
      <c r="A24" s="1">
        <v>44275</v>
      </c>
      <c r="C24" s="5">
        <f t="shared" si="0"/>
        <v>0.41416230893659145</v>
      </c>
      <c r="D24" s="5">
        <f t="shared" si="1"/>
        <v>0.38675101157535113</v>
      </c>
      <c r="E24" s="5">
        <f t="shared" si="2"/>
        <v>0.44157360629783177</v>
      </c>
      <c r="H24" t="s">
        <v>54</v>
      </c>
      <c r="I24" s="6">
        <f>_xlfn.FORECAST.ETS.STAT($B$2:$B$7,$A$2:$A$7,3,1,1)</f>
        <v>2.2204460492503131E-16</v>
      </c>
    </row>
    <row r="25" spans="1:9" x14ac:dyDescent="0.25">
      <c r="A25" s="1">
        <v>44282</v>
      </c>
      <c r="C25" s="5">
        <f t="shared" si="0"/>
        <v>0.41067436327582857</v>
      </c>
      <c r="D25" s="5">
        <f t="shared" si="1"/>
        <v>0.38325812900818135</v>
      </c>
      <c r="E25" s="5">
        <f t="shared" si="2"/>
        <v>0.43809059754347579</v>
      </c>
      <c r="H25" t="s">
        <v>55</v>
      </c>
      <c r="I25" s="6">
        <f>_xlfn.FORECAST.ETS.STAT($B$2:$B$7,$A$2:$A$7,4,1,1)</f>
        <v>0.7389029216507097</v>
      </c>
    </row>
    <row r="26" spans="1:9" x14ac:dyDescent="0.25">
      <c r="H26" t="s">
        <v>56</v>
      </c>
      <c r="I26" s="6">
        <f>_xlfn.FORECAST.ETS.STAT($B$2:$B$7,$A$2:$A$7,5,1,1)</f>
        <v>2.4417322790996922E-2</v>
      </c>
    </row>
    <row r="27" spans="1:9" x14ac:dyDescent="0.25">
      <c r="H27" t="s">
        <v>57</v>
      </c>
      <c r="I27" s="6">
        <f>_xlfn.FORECAST.ETS.STAT($B$2:$B$7,$A$2:$A$7,6,1,1)</f>
        <v>1.1778112571112295E-2</v>
      </c>
    </row>
    <row r="28" spans="1:9" x14ac:dyDescent="0.25">
      <c r="H28" t="s">
        <v>58</v>
      </c>
      <c r="I28" s="6">
        <f>_xlfn.FORECAST.ETS.STAT($B$2:$B$7,$A$2:$A$7,7,1,1)</f>
        <v>1.3970923097086007E-2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8A98-7133-4CC0-9DAC-72F50190E928}">
  <dimension ref="A1:I28"/>
  <sheetViews>
    <sheetView showGridLines="0" workbookViewId="0">
      <selection activeCell="M22" sqref="M22"/>
    </sheetView>
  </sheetViews>
  <sheetFormatPr defaultRowHeight="15" x14ac:dyDescent="0.25"/>
  <cols>
    <col min="1" max="1" width="10.7109375" bestFit="1" customWidth="1"/>
    <col min="2" max="2" width="19" customWidth="1"/>
    <col min="3" max="3" width="27.85546875" customWidth="1"/>
    <col min="4" max="4" width="8.7109375" customWidth="1"/>
    <col min="5" max="5" width="8.5703125" customWidth="1"/>
    <col min="7" max="7" width="10.140625" customWidth="1"/>
    <col min="8" max="8" width="11.5703125" customWidth="1"/>
  </cols>
  <sheetData>
    <row r="1" spans="1:5" x14ac:dyDescent="0.25">
      <c r="A1" t="s">
        <v>0</v>
      </c>
      <c r="B1" t="s">
        <v>183</v>
      </c>
      <c r="C1" t="s">
        <v>180</v>
      </c>
      <c r="D1" t="s">
        <v>181</v>
      </c>
      <c r="E1" t="s">
        <v>182</v>
      </c>
    </row>
    <row r="2" spans="1:5" x14ac:dyDescent="0.25">
      <c r="A2" s="1">
        <v>44121</v>
      </c>
      <c r="B2" s="5">
        <v>0.71879999999999999</v>
      </c>
    </row>
    <row r="3" spans="1:5" x14ac:dyDescent="0.25">
      <c r="A3" s="1">
        <v>44128</v>
      </c>
      <c r="B3" s="5">
        <v>0.72919999999999996</v>
      </c>
    </row>
    <row r="4" spans="1:5" x14ac:dyDescent="0.25">
      <c r="A4" s="1">
        <v>44135</v>
      </c>
      <c r="B4" s="5">
        <v>0.73960000000000004</v>
      </c>
    </row>
    <row r="5" spans="1:5" x14ac:dyDescent="0.25">
      <c r="A5" s="1">
        <v>44142</v>
      </c>
      <c r="B5" s="5">
        <v>0.75</v>
      </c>
    </row>
    <row r="6" spans="1:5" x14ac:dyDescent="0.25">
      <c r="A6" s="1">
        <v>44149</v>
      </c>
      <c r="B6" s="5">
        <v>0.79379999999999995</v>
      </c>
    </row>
    <row r="7" spans="1:5" x14ac:dyDescent="0.25">
      <c r="A7" s="1">
        <v>44156</v>
      </c>
      <c r="B7" s="5">
        <v>0.82289999999999996</v>
      </c>
      <c r="C7" s="5">
        <v>0.82289999999999996</v>
      </c>
      <c r="D7" s="5">
        <v>0.82289999999999996</v>
      </c>
      <c r="E7" s="5">
        <v>0.82289999999999996</v>
      </c>
    </row>
    <row r="8" spans="1:5" x14ac:dyDescent="0.25">
      <c r="A8" s="1">
        <v>44163</v>
      </c>
      <c r="C8" s="5">
        <f t="shared" ref="C8:C25" si="0">_xlfn.FORECAST.ETS(A8,$B$2:$B$7,$A$2:$A$7,1,1)</f>
        <v>0.84390834887220978</v>
      </c>
      <c r="D8" s="5">
        <f t="shared" ref="D8:D25" si="1">C8-_xlfn.FORECAST.ETS.CONFINT(A8,$B$2:$B$7,$A$2:$A$7,0.95,1,1)</f>
        <v>0.81901459870700311</v>
      </c>
      <c r="E8" s="5">
        <f t="shared" ref="E8:E25" si="2">C8+_xlfn.FORECAST.ETS.CONFINT(A8,$B$2:$B$7,$A$2:$A$7,0.95,1,1)</f>
        <v>0.86880209903741645</v>
      </c>
    </row>
    <row r="9" spans="1:5" x14ac:dyDescent="0.25">
      <c r="A9" s="1">
        <v>44170</v>
      </c>
      <c r="C9" s="5">
        <f t="shared" si="0"/>
        <v>0.86584059031506133</v>
      </c>
      <c r="D9" s="5">
        <f t="shared" si="1"/>
        <v>0.83233281658082614</v>
      </c>
      <c r="E9" s="5">
        <f t="shared" si="2"/>
        <v>0.89934836404929652</v>
      </c>
    </row>
    <row r="10" spans="1:5" x14ac:dyDescent="0.25">
      <c r="A10" s="1">
        <v>44177</v>
      </c>
      <c r="C10" s="5">
        <f t="shared" si="0"/>
        <v>0.88777283175791299</v>
      </c>
      <c r="D10" s="5">
        <f t="shared" si="1"/>
        <v>0.84743723555687511</v>
      </c>
      <c r="E10" s="5">
        <f t="shared" si="2"/>
        <v>0.92810842795895088</v>
      </c>
    </row>
    <row r="11" spans="1:5" x14ac:dyDescent="0.25">
      <c r="A11" s="1">
        <v>44184</v>
      </c>
      <c r="C11" s="5">
        <f t="shared" si="0"/>
        <v>0.90970507320076455</v>
      </c>
      <c r="D11" s="5">
        <f t="shared" si="1"/>
        <v>0.8635285824561143</v>
      </c>
      <c r="E11" s="5">
        <f t="shared" si="2"/>
        <v>0.95588156394541479</v>
      </c>
    </row>
    <row r="12" spans="1:5" x14ac:dyDescent="0.25">
      <c r="A12" s="1">
        <v>44191</v>
      </c>
      <c r="C12" s="5">
        <f t="shared" si="0"/>
        <v>0.93163731464361621</v>
      </c>
      <c r="D12" s="5">
        <f t="shared" si="1"/>
        <v>0.88026907474954297</v>
      </c>
      <c r="E12" s="5">
        <f t="shared" si="2"/>
        <v>0.98300555453768945</v>
      </c>
    </row>
    <row r="13" spans="1:5" x14ac:dyDescent="0.25">
      <c r="A13" s="1">
        <v>44198</v>
      </c>
      <c r="C13" s="5">
        <f t="shared" si="0"/>
        <v>0.95356955608646776</v>
      </c>
      <c r="D13" s="5">
        <f t="shared" si="1"/>
        <v>0.89747815855294544</v>
      </c>
      <c r="E13" s="5">
        <f t="shared" si="2"/>
        <v>1.0096609536199901</v>
      </c>
    </row>
    <row r="14" spans="1:5" x14ac:dyDescent="0.25">
      <c r="A14" s="1">
        <v>44205</v>
      </c>
      <c r="C14" s="5">
        <f t="shared" si="0"/>
        <v>0.97550179752931943</v>
      </c>
      <c r="D14" s="5">
        <f t="shared" si="1"/>
        <v>0.91504589658297586</v>
      </c>
      <c r="E14" s="5">
        <f t="shared" si="2"/>
        <v>1.0359576984756631</v>
      </c>
    </row>
    <row r="15" spans="1:5" x14ac:dyDescent="0.25">
      <c r="A15" s="1">
        <v>44212</v>
      </c>
      <c r="C15" s="5">
        <f t="shared" si="0"/>
        <v>0.99743403897217098</v>
      </c>
      <c r="D15" s="5">
        <f t="shared" si="1"/>
        <v>0.93289947028899112</v>
      </c>
      <c r="E15" s="5">
        <f t="shared" si="2"/>
        <v>1.0619686076553507</v>
      </c>
    </row>
    <row r="16" spans="1:5" x14ac:dyDescent="0.25">
      <c r="A16" s="1">
        <v>44219</v>
      </c>
      <c r="C16" s="5">
        <f t="shared" si="0"/>
        <v>1.0193662804150225</v>
      </c>
      <c r="D16" s="5">
        <f t="shared" si="1"/>
        <v>0.95098770259761622</v>
      </c>
      <c r="E16" s="5">
        <f t="shared" si="2"/>
        <v>1.0877448582324287</v>
      </c>
    </row>
    <row r="17" spans="1:9" x14ac:dyDescent="0.25">
      <c r="A17" s="1">
        <v>44226</v>
      </c>
      <c r="C17" s="5">
        <f t="shared" si="0"/>
        <v>1.0412985218578743</v>
      </c>
      <c r="D17" s="5">
        <f t="shared" si="1"/>
        <v>0.96927300383646198</v>
      </c>
      <c r="E17" s="5">
        <f t="shared" si="2"/>
        <v>1.1133240398792865</v>
      </c>
    </row>
    <row r="18" spans="1:9" x14ac:dyDescent="0.25">
      <c r="A18" s="1">
        <v>44233</v>
      </c>
      <c r="C18" s="5">
        <f t="shared" si="0"/>
        <v>1.0632307633007259</v>
      </c>
      <c r="D18" s="5">
        <f t="shared" si="1"/>
        <v>0.98772680432977689</v>
      </c>
      <c r="E18" s="5">
        <f t="shared" si="2"/>
        <v>1.1387347222716748</v>
      </c>
    </row>
    <row r="19" spans="1:9" x14ac:dyDescent="0.25">
      <c r="A19" s="1">
        <v>44240</v>
      </c>
      <c r="C19" s="5">
        <f t="shared" si="0"/>
        <v>1.0851630047435774</v>
      </c>
      <c r="D19" s="5">
        <f t="shared" si="1"/>
        <v>1.0063267892976886</v>
      </c>
      <c r="E19" s="5">
        <f t="shared" si="2"/>
        <v>1.1639992201894662</v>
      </c>
    </row>
    <row r="20" spans="1:9" x14ac:dyDescent="0.25">
      <c r="A20" s="1">
        <v>44247</v>
      </c>
      <c r="C20" s="5">
        <f t="shared" si="0"/>
        <v>1.1070952461864292</v>
      </c>
      <c r="D20" s="5">
        <f t="shared" si="1"/>
        <v>1.0250551363481197</v>
      </c>
      <c r="E20" s="5">
        <f t="shared" si="2"/>
        <v>1.1891353560247386</v>
      </c>
    </row>
    <row r="21" spans="1:9" x14ac:dyDescent="0.25">
      <c r="A21" s="1">
        <v>44254</v>
      </c>
      <c r="C21" s="5">
        <f t="shared" si="0"/>
        <v>1.1290274876292807</v>
      </c>
      <c r="D21" s="5">
        <f t="shared" si="1"/>
        <v>1.0438973441486181</v>
      </c>
      <c r="E21" s="5">
        <f t="shared" si="2"/>
        <v>1.2141576311099433</v>
      </c>
      <c r="H21" t="s">
        <v>50</v>
      </c>
      <c r="I21" t="s">
        <v>51</v>
      </c>
    </row>
    <row r="22" spans="1:9" x14ac:dyDescent="0.25">
      <c r="A22" s="1">
        <v>44261</v>
      </c>
      <c r="C22" s="5">
        <f t="shared" si="0"/>
        <v>1.1509597290721323</v>
      </c>
      <c r="D22" s="5">
        <f t="shared" si="1"/>
        <v>1.0628414266287853</v>
      </c>
      <c r="E22" s="5">
        <f t="shared" si="2"/>
        <v>1.2390780315154792</v>
      </c>
      <c r="H22" t="s">
        <v>52</v>
      </c>
      <c r="I22" s="6">
        <f>_xlfn.FORECAST.ETS.STAT($B$2:$B$7,$A$2:$A$7,1,1,1)</f>
        <v>0.9</v>
      </c>
    </row>
    <row r="23" spans="1:9" x14ac:dyDescent="0.25">
      <c r="A23" s="1">
        <v>44268</v>
      </c>
      <c r="C23" s="5">
        <f t="shared" si="0"/>
        <v>1.1728919705149838</v>
      </c>
      <c r="D23" s="5">
        <f t="shared" si="1"/>
        <v>1.0818773422893169</v>
      </c>
      <c r="E23" s="5">
        <f t="shared" si="2"/>
        <v>1.2639065987406508</v>
      </c>
      <c r="H23" t="s">
        <v>53</v>
      </c>
      <c r="I23" s="6">
        <f>_xlfn.FORECAST.ETS.STAT($B$2:$B$7,$A$2:$A$7,2,1,1)</f>
        <v>1E-3</v>
      </c>
    </row>
    <row r="24" spans="1:9" x14ac:dyDescent="0.25">
      <c r="A24" s="1">
        <v>44275</v>
      </c>
      <c r="C24" s="5">
        <f t="shared" si="0"/>
        <v>1.1948242119578354</v>
      </c>
      <c r="D24" s="5">
        <f t="shared" si="1"/>
        <v>1.1009965798598578</v>
      </c>
      <c r="E24" s="5">
        <f t="shared" si="2"/>
        <v>1.288651844055813</v>
      </c>
      <c r="H24" t="s">
        <v>54</v>
      </c>
      <c r="I24" s="6">
        <f>_xlfn.FORECAST.ETS.STAT($B$2:$B$7,$A$2:$A$7,3,1,1)</f>
        <v>2.2204460492503131E-16</v>
      </c>
    </row>
    <row r="25" spans="1:9" x14ac:dyDescent="0.25">
      <c r="A25" s="1">
        <v>44282</v>
      </c>
      <c r="C25" s="5">
        <f t="shared" si="0"/>
        <v>1.2167564534006872</v>
      </c>
      <c r="D25" s="5">
        <f t="shared" si="1"/>
        <v>1.1201918509468587</v>
      </c>
      <c r="E25" s="5">
        <f t="shared" si="2"/>
        <v>1.3133210558545156</v>
      </c>
      <c r="H25" t="s">
        <v>55</v>
      </c>
      <c r="I25" s="6">
        <f>_xlfn.FORECAST.ETS.STAT($B$2:$B$7,$A$2:$A$7,4,1,1)</f>
        <v>0.53524438148022302</v>
      </c>
    </row>
    <row r="26" spans="1:9" x14ac:dyDescent="0.25">
      <c r="H26" t="s">
        <v>56</v>
      </c>
      <c r="I26" s="6">
        <f>_xlfn.FORECAST.ETS.STAT($B$2:$B$7,$A$2:$A$7,5,1,1)</f>
        <v>1.4534976308308243E-2</v>
      </c>
    </row>
    <row r="27" spans="1:9" x14ac:dyDescent="0.25">
      <c r="H27" t="s">
        <v>57</v>
      </c>
      <c r="I27" s="6">
        <f>_xlfn.FORECAST.ETS.STAT($B$2:$B$7,$A$2:$A$7,6,1,1)</f>
        <v>1.1143788022418241E-2</v>
      </c>
    </row>
    <row r="28" spans="1:9" x14ac:dyDescent="0.25">
      <c r="H28" t="s">
        <v>58</v>
      </c>
      <c r="I28" s="6">
        <f>_xlfn.FORECAST.ETS.STAT($B$2:$B$7,$A$2:$A$7,7,1,1)</f>
        <v>1.2701126327608767E-2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C6CE-E0D5-41E4-B5B5-1B23ED12D6A1}">
  <dimension ref="A1:B7"/>
  <sheetViews>
    <sheetView workbookViewId="0">
      <selection sqref="A1:B7"/>
    </sheetView>
  </sheetViews>
  <sheetFormatPr defaultRowHeight="15" x14ac:dyDescent="0.25"/>
  <cols>
    <col min="1" max="1" width="13.5703125" customWidth="1"/>
  </cols>
  <sheetData>
    <row r="1" spans="1:2" ht="15.75" thickBot="1" x14ac:dyDescent="0.3">
      <c r="A1" t="s">
        <v>0</v>
      </c>
      <c r="B1" s="4" t="s">
        <v>38</v>
      </c>
    </row>
    <row r="2" spans="1:2" ht="15.75" thickBot="1" x14ac:dyDescent="0.3">
      <c r="A2" s="2">
        <v>44121</v>
      </c>
      <c r="B2" s="3">
        <v>0.71879999999999999</v>
      </c>
    </row>
    <row r="3" spans="1:2" ht="15.75" thickBot="1" x14ac:dyDescent="0.3">
      <c r="A3" s="2">
        <v>44128</v>
      </c>
      <c r="B3" s="3">
        <v>0.72919999999999996</v>
      </c>
    </row>
    <row r="4" spans="1:2" ht="15.75" thickBot="1" x14ac:dyDescent="0.3">
      <c r="A4" s="2">
        <v>44135</v>
      </c>
      <c r="B4" s="3">
        <v>0.73960000000000004</v>
      </c>
    </row>
    <row r="5" spans="1:2" ht="15.75" thickBot="1" x14ac:dyDescent="0.3">
      <c r="A5" s="2">
        <v>44142</v>
      </c>
      <c r="B5" s="3">
        <v>0.75</v>
      </c>
    </row>
    <row r="6" spans="1:2" ht="15.75" thickBot="1" x14ac:dyDescent="0.3">
      <c r="A6" s="2">
        <v>44149</v>
      </c>
      <c r="B6" s="3">
        <v>0.79379999999999995</v>
      </c>
    </row>
    <row r="7" spans="1:2" ht="15.75" thickBot="1" x14ac:dyDescent="0.3">
      <c r="A7" s="1">
        <v>44156</v>
      </c>
      <c r="B7" s="3">
        <v>0.82289999999999996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EF93-3D8F-4518-B393-7FE91E3EFDCC}">
  <dimension ref="A1:I26"/>
  <sheetViews>
    <sheetView showGridLines="0" workbookViewId="0">
      <selection activeCell="N20" sqref="N20"/>
    </sheetView>
  </sheetViews>
  <sheetFormatPr defaultRowHeight="15" x14ac:dyDescent="0.25"/>
  <cols>
    <col min="1" max="1" width="10.7109375" bestFit="1" customWidth="1"/>
    <col min="2" max="2" width="23.5703125" customWidth="1"/>
    <col min="3" max="3" width="21.28515625" customWidth="1"/>
    <col min="4" max="4" width="11" customWidth="1"/>
    <col min="5" max="5" width="16.140625" customWidth="1"/>
    <col min="7" max="7" width="10.140625" customWidth="1"/>
    <col min="8" max="8" width="8.28515625" customWidth="1"/>
  </cols>
  <sheetData>
    <row r="1" spans="1:5" x14ac:dyDescent="0.25">
      <c r="A1" t="s">
        <v>0</v>
      </c>
      <c r="B1" t="s">
        <v>4</v>
      </c>
      <c r="C1" t="s">
        <v>65</v>
      </c>
      <c r="D1" t="s">
        <v>66</v>
      </c>
      <c r="E1" t="s">
        <v>67</v>
      </c>
    </row>
    <row r="2" spans="1:5" x14ac:dyDescent="0.25">
      <c r="A2" s="1">
        <v>44121</v>
      </c>
      <c r="B2" s="5">
        <v>0.24</v>
      </c>
    </row>
    <row r="3" spans="1:5" x14ac:dyDescent="0.25">
      <c r="A3" s="1">
        <v>44128</v>
      </c>
      <c r="B3" s="5">
        <v>0.246</v>
      </c>
    </row>
    <row r="4" spans="1:5" x14ac:dyDescent="0.25">
      <c r="A4" s="1">
        <v>44135</v>
      </c>
      <c r="B4" s="5">
        <v>0.246</v>
      </c>
    </row>
    <row r="5" spans="1:5" x14ac:dyDescent="0.25">
      <c r="A5" s="1">
        <v>44142</v>
      </c>
      <c r="B5" s="5">
        <v>0.246</v>
      </c>
    </row>
    <row r="6" spans="1:5" x14ac:dyDescent="0.25">
      <c r="A6" s="1">
        <v>44149</v>
      </c>
      <c r="B6" s="5">
        <v>0.246</v>
      </c>
    </row>
    <row r="7" spans="1:5" x14ac:dyDescent="0.25">
      <c r="A7" s="1">
        <v>44156</v>
      </c>
      <c r="B7" s="5">
        <v>0.30399999999999999</v>
      </c>
      <c r="C7" s="5">
        <v>0.30399999999999999</v>
      </c>
      <c r="D7" s="5">
        <v>0.30399999999999999</v>
      </c>
      <c r="E7" s="5">
        <v>0.30399999999999999</v>
      </c>
    </row>
    <row r="8" spans="1:5" x14ac:dyDescent="0.25">
      <c r="A8" s="1">
        <v>44163</v>
      </c>
      <c r="C8" s="5">
        <f t="shared" ref="C8:C25" si="0">_xlfn.FORECAST.ETS(A8,$B$2:$B$7,$A$2:$A$7,1,1)</f>
        <v>0.29417807012271696</v>
      </c>
      <c r="D8" s="5">
        <f t="shared" ref="D8:D25" si="1">C8-_xlfn.FORECAST.ETS.CONFINT(A8,$B$2:$B$7,$A$2:$A$7,0.95,1,1)</f>
        <v>0.25809865124307008</v>
      </c>
      <c r="E8" s="5">
        <f t="shared" ref="E8:E25" si="2">C8+_xlfn.FORECAST.ETS.CONFINT(A8,$B$2:$B$7,$A$2:$A$7,0.95,1,1)</f>
        <v>0.33025748900236385</v>
      </c>
    </row>
    <row r="9" spans="1:5" x14ac:dyDescent="0.25">
      <c r="A9" s="1">
        <v>44170</v>
      </c>
      <c r="C9" s="5">
        <f t="shared" si="0"/>
        <v>0.30415269095477915</v>
      </c>
      <c r="D9" s="5">
        <f t="shared" si="1"/>
        <v>0.26778347346778458</v>
      </c>
      <c r="E9" s="5">
        <f t="shared" si="2"/>
        <v>0.34052190844177371</v>
      </c>
    </row>
    <row r="10" spans="1:5" x14ac:dyDescent="0.25">
      <c r="A10" s="1">
        <v>44177</v>
      </c>
      <c r="C10" s="5">
        <f t="shared" si="0"/>
        <v>0.31412731178684139</v>
      </c>
      <c r="D10" s="5">
        <f t="shared" si="1"/>
        <v>0.27746605929489004</v>
      </c>
      <c r="E10" s="5">
        <f t="shared" si="2"/>
        <v>0.35078856427879274</v>
      </c>
    </row>
    <row r="11" spans="1:5" x14ac:dyDescent="0.25">
      <c r="A11" s="1">
        <v>44184</v>
      </c>
      <c r="C11" s="5">
        <f t="shared" si="0"/>
        <v>0.32410193261890363</v>
      </c>
      <c r="D11" s="5">
        <f t="shared" si="1"/>
        <v>0.28714642651860989</v>
      </c>
      <c r="E11" s="5">
        <f t="shared" si="2"/>
        <v>0.36105743871919738</v>
      </c>
    </row>
    <row r="12" spans="1:5" x14ac:dyDescent="0.25">
      <c r="A12" s="1">
        <v>44191</v>
      </c>
      <c r="C12" s="5">
        <f t="shared" si="0"/>
        <v>0.33407655345096582</v>
      </c>
      <c r="D12" s="5">
        <f t="shared" si="1"/>
        <v>0.29682459276946666</v>
      </c>
      <c r="E12" s="5">
        <f t="shared" si="2"/>
        <v>0.37132851413246498</v>
      </c>
    </row>
    <row r="13" spans="1:5" x14ac:dyDescent="0.25">
      <c r="A13" s="1">
        <v>44198</v>
      </c>
      <c r="C13" s="5">
        <f t="shared" si="0"/>
        <v>0.34405117428302806</v>
      </c>
      <c r="D13" s="5">
        <f t="shared" si="1"/>
        <v>0.30650057551032034</v>
      </c>
      <c r="E13" s="5">
        <f t="shared" si="2"/>
        <v>0.38160177305573578</v>
      </c>
    </row>
    <row r="14" spans="1:5" x14ac:dyDescent="0.25">
      <c r="A14" s="1">
        <v>44205</v>
      </c>
      <c r="C14" s="5">
        <f t="shared" si="0"/>
        <v>0.35402579511509025</v>
      </c>
      <c r="D14" s="5">
        <f t="shared" si="1"/>
        <v>0.31617439203281944</v>
      </c>
      <c r="E14" s="5">
        <f t="shared" si="2"/>
        <v>0.39187719819736105</v>
      </c>
    </row>
    <row r="15" spans="1:5" x14ac:dyDescent="0.25">
      <c r="A15" s="1">
        <v>44212</v>
      </c>
      <c r="C15" s="5">
        <f t="shared" si="0"/>
        <v>0.36400041594715249</v>
      </c>
      <c r="D15" s="5">
        <f t="shared" si="1"/>
        <v>0.325846059454245</v>
      </c>
      <c r="E15" s="5">
        <f t="shared" si="2"/>
        <v>0.40215477244005998</v>
      </c>
    </row>
    <row r="16" spans="1:5" x14ac:dyDescent="0.25">
      <c r="A16" s="1">
        <v>44219</v>
      </c>
      <c r="C16" s="5">
        <f t="shared" si="0"/>
        <v>0.37397503677921473</v>
      </c>
      <c r="D16" s="5">
        <f t="shared" si="1"/>
        <v>0.33551559471472542</v>
      </c>
      <c r="E16" s="5">
        <f t="shared" si="2"/>
        <v>0.41243447884370404</v>
      </c>
    </row>
    <row r="17" spans="1:9" x14ac:dyDescent="0.25">
      <c r="A17" s="1">
        <v>44226</v>
      </c>
      <c r="C17" s="5">
        <f t="shared" si="0"/>
        <v>0.38394965761127692</v>
      </c>
      <c r="D17" s="5">
        <f t="shared" si="1"/>
        <v>0.34518301457480427</v>
      </c>
      <c r="E17" s="5">
        <f t="shared" si="2"/>
        <v>0.42271630064774957</v>
      </c>
    </row>
    <row r="18" spans="1:9" x14ac:dyDescent="0.25">
      <c r="A18" s="1">
        <v>44233</v>
      </c>
      <c r="C18" s="5">
        <f t="shared" si="0"/>
        <v>0.39392427844333916</v>
      </c>
      <c r="D18" s="5">
        <f t="shared" si="1"/>
        <v>0.3548483356133415</v>
      </c>
      <c r="E18" s="5">
        <f t="shared" si="2"/>
        <v>0.43300022127333682</v>
      </c>
    </row>
    <row r="19" spans="1:9" x14ac:dyDescent="0.25">
      <c r="A19" s="1">
        <v>44240</v>
      </c>
      <c r="C19" s="5">
        <f t="shared" si="0"/>
        <v>0.40389889927540135</v>
      </c>
      <c r="D19" s="5">
        <f t="shared" si="1"/>
        <v>0.36451157422572822</v>
      </c>
      <c r="E19" s="5">
        <f t="shared" si="2"/>
        <v>0.44328622432507447</v>
      </c>
      <c r="H19" t="s">
        <v>50</v>
      </c>
      <c r="I19" t="s">
        <v>51</v>
      </c>
    </row>
    <row r="20" spans="1:9" x14ac:dyDescent="0.25">
      <c r="A20" s="1">
        <v>44247</v>
      </c>
      <c r="C20" s="5">
        <f t="shared" si="0"/>
        <v>0.41387352010746359</v>
      </c>
      <c r="D20" s="5">
        <f t="shared" si="1"/>
        <v>0.37417274662240024</v>
      </c>
      <c r="E20" s="5">
        <f t="shared" si="2"/>
        <v>0.45357429359252693</v>
      </c>
      <c r="H20" t="s">
        <v>52</v>
      </c>
      <c r="I20" s="6">
        <f>_xlfn.FORECAST.ETS.STAT($B$2:$B$7,$A$2:$A$7,1,1,1)</f>
        <v>0.126</v>
      </c>
    </row>
    <row r="21" spans="1:9" x14ac:dyDescent="0.25">
      <c r="A21" s="1">
        <v>44254</v>
      </c>
      <c r="C21" s="5">
        <f t="shared" si="0"/>
        <v>0.42384814093952583</v>
      </c>
      <c r="D21" s="5">
        <f t="shared" si="1"/>
        <v>0.3838318688276301</v>
      </c>
      <c r="E21" s="5">
        <f t="shared" si="2"/>
        <v>0.46386441305142156</v>
      </c>
      <c r="H21" t="s">
        <v>53</v>
      </c>
      <c r="I21" s="6">
        <f>_xlfn.FORECAST.ETS.STAT($B$2:$B$7,$A$2:$A$7,2,1,1)</f>
        <v>1E-3</v>
      </c>
    </row>
    <row r="22" spans="1:9" x14ac:dyDescent="0.25">
      <c r="A22" s="1">
        <v>44261</v>
      </c>
      <c r="C22" s="5">
        <f t="shared" si="0"/>
        <v>0.43382276177158807</v>
      </c>
      <c r="D22" s="5">
        <f t="shared" si="1"/>
        <v>0.39348895667858369</v>
      </c>
      <c r="E22" s="5">
        <f t="shared" si="2"/>
        <v>0.47415656686459245</v>
      </c>
      <c r="H22" t="s">
        <v>54</v>
      </c>
      <c r="I22" s="6">
        <f>_xlfn.FORECAST.ETS.STAT($B$2:$B$7,$A$2:$A$7,3,1,1)</f>
        <v>2.2204460492503131E-16</v>
      </c>
    </row>
    <row r="23" spans="1:9" x14ac:dyDescent="0.25">
      <c r="A23" s="1">
        <v>44268</v>
      </c>
      <c r="C23" s="5">
        <f t="shared" si="0"/>
        <v>0.44379738260365026</v>
      </c>
      <c r="D23" s="5">
        <f t="shared" si="1"/>
        <v>0.40314402582462411</v>
      </c>
      <c r="E23" s="5">
        <f t="shared" si="2"/>
        <v>0.48445073938267641</v>
      </c>
      <c r="H23" t="s">
        <v>55</v>
      </c>
      <c r="I23" s="6">
        <f>_xlfn.FORECAST.ETS.STAT($B$2:$B$7,$A$2:$A$7,4,1,1)</f>
        <v>1.1860463876888561</v>
      </c>
    </row>
    <row r="24" spans="1:9" x14ac:dyDescent="0.25">
      <c r="A24" s="1">
        <v>44275</v>
      </c>
      <c r="C24" s="5">
        <f t="shared" si="0"/>
        <v>0.45377200343571245</v>
      </c>
      <c r="D24" s="5">
        <f t="shared" si="1"/>
        <v>0.41279709172684859</v>
      </c>
      <c r="E24" s="5">
        <f t="shared" si="2"/>
        <v>0.4947469151445763</v>
      </c>
      <c r="H24" t="s">
        <v>56</v>
      </c>
      <c r="I24" s="6">
        <f>_xlfn.FORECAST.ETS.STAT($B$2:$B$7,$A$2:$A$7,5,1,1)</f>
        <v>5.7272041274877505E-2</v>
      </c>
    </row>
    <row r="25" spans="1:9" x14ac:dyDescent="0.25">
      <c r="A25" s="1">
        <v>44282</v>
      </c>
      <c r="C25" s="5">
        <f t="shared" si="0"/>
        <v>0.46374662426777469</v>
      </c>
      <c r="D25" s="5">
        <f t="shared" si="1"/>
        <v>0.42244816965784293</v>
      </c>
      <c r="E25" s="5">
        <f t="shared" si="2"/>
        <v>0.50504507887770644</v>
      </c>
      <c r="H25" t="s">
        <v>57</v>
      </c>
      <c r="I25" s="6">
        <f>_xlfn.FORECAST.ETS.STAT($B$2:$B$7,$A$2:$A$7,6,1,1)</f>
        <v>1.5181393762417358E-2</v>
      </c>
    </row>
    <row r="26" spans="1:9" x14ac:dyDescent="0.25">
      <c r="H26" t="s">
        <v>58</v>
      </c>
      <c r="I26" s="6">
        <f>_xlfn.FORECAST.ETS.STAT($B$2:$B$7,$A$2:$A$7,7,1,1)</f>
        <v>1.8408205030417263E-2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259F-5960-4D7C-AF00-E16C72A7C0DB}">
  <dimension ref="A1:I30"/>
  <sheetViews>
    <sheetView showGridLines="0" workbookViewId="0">
      <selection activeCell="M24" sqref="M24"/>
    </sheetView>
  </sheetViews>
  <sheetFormatPr defaultRowHeight="15" x14ac:dyDescent="0.25"/>
  <cols>
    <col min="1" max="1" width="10.7109375" bestFit="1" customWidth="1"/>
    <col min="2" max="2" width="22.85546875" customWidth="1"/>
    <col min="3" max="3" width="31.85546875" customWidth="1"/>
    <col min="4" max="4" width="11.42578125" customWidth="1"/>
    <col min="5" max="5" width="14" customWidth="1"/>
    <col min="7" max="7" width="10.140625" customWidth="1"/>
    <col min="8" max="8" width="10.42578125" customWidth="1"/>
  </cols>
  <sheetData>
    <row r="1" spans="1:5" x14ac:dyDescent="0.25">
      <c r="A1" t="s">
        <v>0</v>
      </c>
      <c r="B1" t="s">
        <v>5</v>
      </c>
      <c r="C1" t="s">
        <v>68</v>
      </c>
      <c r="D1" t="s">
        <v>69</v>
      </c>
      <c r="E1" t="s">
        <v>70</v>
      </c>
    </row>
    <row r="2" spans="1:5" x14ac:dyDescent="0.25">
      <c r="A2" s="1">
        <v>44121</v>
      </c>
      <c r="B2" s="5">
        <v>0.52049999999999996</v>
      </c>
    </row>
    <row r="3" spans="1:5" x14ac:dyDescent="0.25">
      <c r="A3" s="1">
        <v>44128</v>
      </c>
      <c r="B3" s="5">
        <v>0.52049999999999996</v>
      </c>
    </row>
    <row r="4" spans="1:5" x14ac:dyDescent="0.25">
      <c r="A4" s="1">
        <v>44135</v>
      </c>
      <c r="B4" s="5">
        <v>0.53420000000000001</v>
      </c>
    </row>
    <row r="5" spans="1:5" x14ac:dyDescent="0.25">
      <c r="A5" s="1">
        <v>44142</v>
      </c>
      <c r="B5" s="5">
        <v>0.53420000000000001</v>
      </c>
    </row>
    <row r="6" spans="1:5" x14ac:dyDescent="0.25">
      <c r="A6" s="1">
        <v>44149</v>
      </c>
      <c r="B6" s="5">
        <v>0.52449999999999997</v>
      </c>
    </row>
    <row r="7" spans="1:5" x14ac:dyDescent="0.25">
      <c r="A7" s="1">
        <v>44156</v>
      </c>
      <c r="B7" s="5">
        <v>0.5282</v>
      </c>
      <c r="C7" s="5">
        <v>0.5282</v>
      </c>
      <c r="D7" s="5">
        <v>0.5282</v>
      </c>
      <c r="E7" s="5">
        <v>0.5282</v>
      </c>
    </row>
    <row r="8" spans="1:5" x14ac:dyDescent="0.25">
      <c r="A8" s="1">
        <v>44163</v>
      </c>
      <c r="C8" s="5">
        <f t="shared" ref="C8:C25" si="0">_xlfn.FORECAST.ETS(A8,$B$2:$B$7,$A$2:$A$7,1,1)</f>
        <v>0.52940943676065455</v>
      </c>
      <c r="D8" s="5">
        <f t="shared" ref="D8:D25" si="1">C8-_xlfn.FORECAST.ETS.CONFINT(A8,$B$2:$B$7,$A$2:$A$7,0.95,1,1)</f>
        <v>0.51740519967725651</v>
      </c>
      <c r="E8" s="5">
        <f t="shared" ref="E8:E25" si="2">C8+_xlfn.FORECAST.ETS.CONFINT(A8,$B$2:$B$7,$A$2:$A$7,0.95,1,1)</f>
        <v>0.54141367384405259</v>
      </c>
    </row>
    <row r="9" spans="1:5" x14ac:dyDescent="0.25">
      <c r="A9" s="1">
        <v>44170</v>
      </c>
      <c r="C9" s="5">
        <f t="shared" si="0"/>
        <v>0.53055691765614643</v>
      </c>
      <c r="D9" s="5">
        <f t="shared" si="1"/>
        <v>0.51845625964089681</v>
      </c>
      <c r="E9" s="5">
        <f t="shared" si="2"/>
        <v>0.54265757567139605</v>
      </c>
    </row>
    <row r="10" spans="1:5" x14ac:dyDescent="0.25">
      <c r="A10" s="1">
        <v>44177</v>
      </c>
      <c r="C10" s="5">
        <f t="shared" si="0"/>
        <v>0.5317043985516382</v>
      </c>
      <c r="D10" s="5">
        <f t="shared" si="1"/>
        <v>0.51950657551696722</v>
      </c>
      <c r="E10" s="5">
        <f t="shared" si="2"/>
        <v>0.54390222158630919</v>
      </c>
    </row>
    <row r="11" spans="1:5" x14ac:dyDescent="0.25">
      <c r="A11" s="1">
        <v>44184</v>
      </c>
      <c r="C11" s="5">
        <f t="shared" si="0"/>
        <v>0.53285187944712997</v>
      </c>
      <c r="D11" s="5">
        <f t="shared" si="1"/>
        <v>0.52055615322590909</v>
      </c>
      <c r="E11" s="5">
        <f t="shared" si="2"/>
        <v>0.54514760566835085</v>
      </c>
    </row>
    <row r="12" spans="1:5" x14ac:dyDescent="0.25">
      <c r="A12" s="1">
        <v>44191</v>
      </c>
      <c r="C12" s="5">
        <f t="shared" si="0"/>
        <v>0.53399936034262174</v>
      </c>
      <c r="D12" s="5">
        <f t="shared" si="1"/>
        <v>0.52160499863369736</v>
      </c>
      <c r="E12" s="5">
        <f t="shared" si="2"/>
        <v>0.54639372205154613</v>
      </c>
    </row>
    <row r="13" spans="1:5" x14ac:dyDescent="0.25">
      <c r="A13" s="1">
        <v>44198</v>
      </c>
      <c r="C13" s="5">
        <f t="shared" si="0"/>
        <v>0.53514684123811362</v>
      </c>
      <c r="D13" s="5">
        <f t="shared" si="1"/>
        <v>0.52265311755052335</v>
      </c>
      <c r="E13" s="5">
        <f t="shared" si="2"/>
        <v>0.5476405649257039</v>
      </c>
    </row>
    <row r="14" spans="1:5" x14ac:dyDescent="0.25">
      <c r="A14" s="1">
        <v>44205</v>
      </c>
      <c r="C14" s="5">
        <f t="shared" si="0"/>
        <v>0.53629432213360539</v>
      </c>
      <c r="D14" s="5">
        <f t="shared" si="1"/>
        <v>0.5237005157296124</v>
      </c>
      <c r="E14" s="5">
        <f t="shared" si="2"/>
        <v>0.54888812853759839</v>
      </c>
    </row>
    <row r="15" spans="1:5" x14ac:dyDescent="0.25">
      <c r="A15" s="1">
        <v>44212</v>
      </c>
      <c r="C15" s="5">
        <f t="shared" si="0"/>
        <v>0.53744180302909716</v>
      </c>
      <c r="D15" s="5">
        <f t="shared" si="1"/>
        <v>0.52474719886617582</v>
      </c>
      <c r="E15" s="5">
        <f t="shared" si="2"/>
        <v>0.55013640719201851</v>
      </c>
    </row>
    <row r="16" spans="1:5" x14ac:dyDescent="0.25">
      <c r="A16" s="1">
        <v>44219</v>
      </c>
      <c r="C16" s="5">
        <f t="shared" si="0"/>
        <v>0.53858928392458894</v>
      </c>
      <c r="D16" s="5">
        <f t="shared" si="1"/>
        <v>0.52579317259648273</v>
      </c>
      <c r="E16" s="5">
        <f t="shared" si="2"/>
        <v>0.55138539525269514</v>
      </c>
    </row>
    <row r="17" spans="1:9" x14ac:dyDescent="0.25">
      <c r="A17" s="1">
        <v>44226</v>
      </c>
      <c r="C17" s="5">
        <f t="shared" si="0"/>
        <v>0.53973676482008082</v>
      </c>
      <c r="D17" s="5">
        <f t="shared" si="1"/>
        <v>0.52683844249705136</v>
      </c>
      <c r="E17" s="5">
        <f t="shared" si="2"/>
        <v>0.55263508714311027</v>
      </c>
    </row>
    <row r="18" spans="1:9" x14ac:dyDescent="0.25">
      <c r="A18" s="1">
        <v>44233</v>
      </c>
      <c r="C18" s="5">
        <f t="shared" si="0"/>
        <v>0.54088424571557259</v>
      </c>
      <c r="D18" s="5">
        <f t="shared" si="1"/>
        <v>0.52788301408395077</v>
      </c>
      <c r="E18" s="5">
        <f t="shared" si="2"/>
        <v>0.5538854773471944</v>
      </c>
    </row>
    <row r="19" spans="1:9" x14ac:dyDescent="0.25">
      <c r="A19" s="1">
        <v>44240</v>
      </c>
      <c r="C19" s="5">
        <f t="shared" si="0"/>
        <v>0.54203172661106436</v>
      </c>
      <c r="D19" s="5">
        <f t="shared" si="1"/>
        <v>0.52892689281220673</v>
      </c>
      <c r="E19" s="5">
        <f t="shared" si="2"/>
        <v>0.55513656040992199</v>
      </c>
    </row>
    <row r="20" spans="1:9" x14ac:dyDescent="0.25">
      <c r="A20" s="1">
        <v>44247</v>
      </c>
      <c r="C20" s="5">
        <f t="shared" si="0"/>
        <v>0.54317920750655613</v>
      </c>
      <c r="D20" s="5">
        <f t="shared" si="1"/>
        <v>0.52997008407530743</v>
      </c>
      <c r="E20" s="5">
        <f t="shared" si="2"/>
        <v>0.55638833093780482</v>
      </c>
    </row>
    <row r="21" spans="1:9" x14ac:dyDescent="0.25">
      <c r="A21" s="1">
        <v>44254</v>
      </c>
      <c r="C21" s="5">
        <f t="shared" si="0"/>
        <v>0.54432668840204801</v>
      </c>
      <c r="D21" s="5">
        <f t="shared" si="1"/>
        <v>0.5310125932048011</v>
      </c>
      <c r="E21" s="5">
        <f t="shared" si="2"/>
        <v>0.55764078359929492</v>
      </c>
    </row>
    <row r="22" spans="1:9" x14ac:dyDescent="0.25">
      <c r="A22" s="1">
        <v>44261</v>
      </c>
      <c r="C22" s="5">
        <f t="shared" si="0"/>
        <v>0.54547416929753978</v>
      </c>
      <c r="D22" s="5">
        <f t="shared" si="1"/>
        <v>0.53205442546998261</v>
      </c>
      <c r="E22" s="5">
        <f t="shared" si="2"/>
        <v>0.55889391312509695</v>
      </c>
    </row>
    <row r="23" spans="1:9" x14ac:dyDescent="0.25">
      <c r="A23" s="1">
        <v>44268</v>
      </c>
      <c r="C23" s="5">
        <f t="shared" si="0"/>
        <v>0.54662165019303155</v>
      </c>
      <c r="D23" s="5">
        <f t="shared" si="1"/>
        <v>0.5330955860776615</v>
      </c>
      <c r="E23" s="5">
        <f t="shared" si="2"/>
        <v>0.5601477143084016</v>
      </c>
      <c r="H23" t="s">
        <v>50</v>
      </c>
      <c r="I23" t="s">
        <v>51</v>
      </c>
    </row>
    <row r="24" spans="1:9" x14ac:dyDescent="0.25">
      <c r="A24" s="1">
        <v>44275</v>
      </c>
      <c r="C24" s="5">
        <f t="shared" si="0"/>
        <v>0.54776913108852332</v>
      </c>
      <c r="D24" s="5">
        <f t="shared" si="1"/>
        <v>0.5341360801720082</v>
      </c>
      <c r="E24" s="5">
        <f t="shared" si="2"/>
        <v>0.56140218200503844</v>
      </c>
      <c r="H24" t="s">
        <v>52</v>
      </c>
      <c r="I24" s="6">
        <f>_xlfn.FORECAST.ETS.STAT($B$2:$B$7,$A$2:$A$7,1,1,1)</f>
        <v>0.126</v>
      </c>
    </row>
    <row r="25" spans="1:9" x14ac:dyDescent="0.25">
      <c r="A25" s="1">
        <v>44282</v>
      </c>
      <c r="C25" s="5">
        <f t="shared" si="0"/>
        <v>0.5489166119840152</v>
      </c>
      <c r="D25" s="5">
        <f t="shared" si="1"/>
        <v>0.53517591283447208</v>
      </c>
      <c r="E25" s="5">
        <f t="shared" si="2"/>
        <v>0.56265731113355832</v>
      </c>
      <c r="H25" t="s">
        <v>53</v>
      </c>
      <c r="I25" s="6">
        <f>_xlfn.FORECAST.ETS.STAT($B$2:$B$7,$A$2:$A$7,2,1,1)</f>
        <v>1E-3</v>
      </c>
    </row>
    <row r="26" spans="1:9" x14ac:dyDescent="0.25">
      <c r="H26" t="s">
        <v>54</v>
      </c>
      <c r="I26" s="6">
        <f>_xlfn.FORECAST.ETS.STAT($B$2:$B$7,$A$2:$A$7,3,1,1)</f>
        <v>2.2204460492503131E-16</v>
      </c>
    </row>
    <row r="27" spans="1:9" x14ac:dyDescent="0.25">
      <c r="H27" t="s">
        <v>55</v>
      </c>
      <c r="I27" s="6">
        <f>_xlfn.FORECAST.ETS.STAT($B$2:$B$7,$A$2:$A$7,4,1,1)</f>
        <v>0.76154747549923285</v>
      </c>
    </row>
    <row r="28" spans="1:9" x14ac:dyDescent="0.25">
      <c r="H28" t="s">
        <v>56</v>
      </c>
      <c r="I28" s="6">
        <f>_xlfn.FORECAST.ETS.STAT($B$2:$B$7,$A$2:$A$7,5,1,1)</f>
        <v>7.813761671766669E-3</v>
      </c>
    </row>
    <row r="29" spans="1:9" x14ac:dyDescent="0.25">
      <c r="H29" t="s">
        <v>57</v>
      </c>
      <c r="I29" s="6">
        <f>_xlfn.FORECAST.ETS.STAT($B$2:$B$7,$A$2:$A$7,6,1,1)</f>
        <v>4.1275873172058608E-3</v>
      </c>
    </row>
    <row r="30" spans="1:9" x14ac:dyDescent="0.25">
      <c r="H30" t="s">
        <v>58</v>
      </c>
      <c r="I30" s="6">
        <f>_xlfn.FORECAST.ETS.STAT($B$2:$B$7,$A$2:$A$7,7,1,1)</f>
        <v>6.1247233000636227E-3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1FA5-1FBC-487B-84C4-171FB2F6E857}">
  <dimension ref="A1:I26"/>
  <sheetViews>
    <sheetView showGridLines="0" workbookViewId="0">
      <selection activeCell="N19" sqref="N19"/>
    </sheetView>
  </sheetViews>
  <sheetFormatPr defaultRowHeight="15" x14ac:dyDescent="0.25"/>
  <cols>
    <col min="1" max="1" width="11" customWidth="1"/>
    <col min="2" max="2" width="24" customWidth="1"/>
    <col min="3" max="3" width="10.5703125" customWidth="1"/>
    <col min="4" max="4" width="9.140625" customWidth="1"/>
    <col min="5" max="5" width="9.85546875" customWidth="1"/>
    <col min="7" max="7" width="10.140625" customWidth="1"/>
    <col min="8" max="8" width="12.7109375" customWidth="1"/>
  </cols>
  <sheetData>
    <row r="1" spans="1:5" x14ac:dyDescent="0.25">
      <c r="A1" t="s">
        <v>71</v>
      </c>
      <c r="B1" t="s">
        <v>6</v>
      </c>
      <c r="C1" t="s">
        <v>72</v>
      </c>
      <c r="D1" t="s">
        <v>73</v>
      </c>
      <c r="E1" t="s">
        <v>74</v>
      </c>
    </row>
    <row r="2" spans="1:5" x14ac:dyDescent="0.25">
      <c r="A2" s="1">
        <v>44128</v>
      </c>
      <c r="B2" s="5">
        <v>0.15790000000000001</v>
      </c>
    </row>
    <row r="3" spans="1:5" x14ac:dyDescent="0.25">
      <c r="A3" s="1">
        <v>44135</v>
      </c>
      <c r="B3" s="5">
        <v>0.15790000000000001</v>
      </c>
    </row>
    <row r="4" spans="1:5" x14ac:dyDescent="0.25">
      <c r="A4" s="1">
        <v>44142</v>
      </c>
      <c r="B4" s="5">
        <v>0.15790000000000001</v>
      </c>
    </row>
    <row r="5" spans="1:5" x14ac:dyDescent="0.25">
      <c r="A5" s="1">
        <v>44149</v>
      </c>
      <c r="B5" s="5">
        <v>0.15790000000000001</v>
      </c>
    </row>
    <row r="6" spans="1:5" x14ac:dyDescent="0.25">
      <c r="A6" s="1">
        <v>44156</v>
      </c>
      <c r="B6" s="5">
        <v>0.15790000000000001</v>
      </c>
      <c r="C6" s="5">
        <v>0.15790000000000001</v>
      </c>
      <c r="D6" s="5">
        <v>0.15790000000000001</v>
      </c>
      <c r="E6" s="5">
        <v>0.15790000000000001</v>
      </c>
    </row>
    <row r="7" spans="1:5" x14ac:dyDescent="0.25">
      <c r="A7" s="1">
        <v>44163</v>
      </c>
      <c r="C7" s="5">
        <f t="shared" ref="C7:C24" si="0">_xlfn.FORECAST.ETS(A7,$B$2:$B$6,$A$2:$A$6,1,1)</f>
        <v>0.15790000000000001</v>
      </c>
      <c r="D7" s="5">
        <f t="shared" ref="D7:D24" si="1">C7-_xlfn.FORECAST.ETS.CONFINT(A7,$B$2:$B$6,$A$2:$A$6,0.95,1,1)</f>
        <v>0.15790000000000001</v>
      </c>
      <c r="E7" s="5">
        <f t="shared" ref="E7:E24" si="2">C7+_xlfn.FORECAST.ETS.CONFINT(A7,$B$2:$B$6,$A$2:$A$6,0.95,1,1)</f>
        <v>0.15790000000000001</v>
      </c>
    </row>
    <row r="8" spans="1:5" x14ac:dyDescent="0.25">
      <c r="A8" s="1">
        <v>44170</v>
      </c>
      <c r="C8" s="5">
        <f t="shared" si="0"/>
        <v>0.15790000000000001</v>
      </c>
      <c r="D8" s="5">
        <f t="shared" si="1"/>
        <v>0.15790000000000001</v>
      </c>
      <c r="E8" s="5">
        <f t="shared" si="2"/>
        <v>0.15790000000000001</v>
      </c>
    </row>
    <row r="9" spans="1:5" x14ac:dyDescent="0.25">
      <c r="A9" s="1">
        <v>44177</v>
      </c>
      <c r="C9" s="5">
        <f t="shared" si="0"/>
        <v>0.15790000000000001</v>
      </c>
      <c r="D9" s="5">
        <f t="shared" si="1"/>
        <v>0.15790000000000001</v>
      </c>
      <c r="E9" s="5">
        <f t="shared" si="2"/>
        <v>0.15790000000000001</v>
      </c>
    </row>
    <row r="10" spans="1:5" x14ac:dyDescent="0.25">
      <c r="A10" s="1">
        <v>44184</v>
      </c>
      <c r="C10" s="5">
        <f t="shared" si="0"/>
        <v>0.15790000000000001</v>
      </c>
      <c r="D10" s="5">
        <f t="shared" si="1"/>
        <v>0.15790000000000001</v>
      </c>
      <c r="E10" s="5">
        <f t="shared" si="2"/>
        <v>0.15790000000000001</v>
      </c>
    </row>
    <row r="11" spans="1:5" x14ac:dyDescent="0.25">
      <c r="A11" s="1">
        <v>44191</v>
      </c>
      <c r="C11" s="5">
        <f t="shared" si="0"/>
        <v>0.15790000000000001</v>
      </c>
      <c r="D11" s="5">
        <f t="shared" si="1"/>
        <v>0.15790000000000001</v>
      </c>
      <c r="E11" s="5">
        <f t="shared" si="2"/>
        <v>0.15790000000000001</v>
      </c>
    </row>
    <row r="12" spans="1:5" x14ac:dyDescent="0.25">
      <c r="A12" s="1">
        <v>44198</v>
      </c>
      <c r="C12" s="5">
        <f t="shared" si="0"/>
        <v>0.15790000000000001</v>
      </c>
      <c r="D12" s="5">
        <f t="shared" si="1"/>
        <v>0.15790000000000001</v>
      </c>
      <c r="E12" s="5">
        <f t="shared" si="2"/>
        <v>0.15790000000000001</v>
      </c>
    </row>
    <row r="13" spans="1:5" x14ac:dyDescent="0.25">
      <c r="A13" s="1">
        <v>44205</v>
      </c>
      <c r="C13" s="5">
        <f t="shared" si="0"/>
        <v>0.15790000000000001</v>
      </c>
      <c r="D13" s="5">
        <f t="shared" si="1"/>
        <v>0.15790000000000001</v>
      </c>
      <c r="E13" s="5">
        <f t="shared" si="2"/>
        <v>0.15790000000000001</v>
      </c>
    </row>
    <row r="14" spans="1:5" x14ac:dyDescent="0.25">
      <c r="A14" s="1">
        <v>44212</v>
      </c>
      <c r="C14" s="5">
        <f t="shared" si="0"/>
        <v>0.15790000000000001</v>
      </c>
      <c r="D14" s="5">
        <f t="shared" si="1"/>
        <v>0.15790000000000001</v>
      </c>
      <c r="E14" s="5">
        <f t="shared" si="2"/>
        <v>0.15790000000000001</v>
      </c>
    </row>
    <row r="15" spans="1:5" x14ac:dyDescent="0.25">
      <c r="A15" s="1">
        <v>44219</v>
      </c>
      <c r="C15" s="5">
        <f t="shared" si="0"/>
        <v>0.15790000000000001</v>
      </c>
      <c r="D15" s="5">
        <f t="shared" si="1"/>
        <v>0.15790000000000001</v>
      </c>
      <c r="E15" s="5">
        <f t="shared" si="2"/>
        <v>0.15790000000000001</v>
      </c>
    </row>
    <row r="16" spans="1:5" x14ac:dyDescent="0.25">
      <c r="A16" s="1">
        <v>44226</v>
      </c>
      <c r="C16" s="5">
        <f t="shared" si="0"/>
        <v>0.15790000000000001</v>
      </c>
      <c r="D16" s="5">
        <f t="shared" si="1"/>
        <v>0.15790000000000001</v>
      </c>
      <c r="E16" s="5">
        <f t="shared" si="2"/>
        <v>0.15790000000000001</v>
      </c>
    </row>
    <row r="17" spans="1:9" x14ac:dyDescent="0.25">
      <c r="A17" s="1">
        <v>44233</v>
      </c>
      <c r="C17" s="5">
        <f t="shared" si="0"/>
        <v>0.15790000000000001</v>
      </c>
      <c r="D17" s="5">
        <f t="shared" si="1"/>
        <v>0.15790000000000001</v>
      </c>
      <c r="E17" s="5">
        <f t="shared" si="2"/>
        <v>0.15790000000000001</v>
      </c>
    </row>
    <row r="18" spans="1:9" x14ac:dyDescent="0.25">
      <c r="A18" s="1">
        <v>44240</v>
      </c>
      <c r="C18" s="5">
        <f t="shared" si="0"/>
        <v>0.15790000000000001</v>
      </c>
      <c r="D18" s="5">
        <f t="shared" si="1"/>
        <v>0.15790000000000001</v>
      </c>
      <c r="E18" s="5">
        <f t="shared" si="2"/>
        <v>0.15790000000000001</v>
      </c>
    </row>
    <row r="19" spans="1:9" x14ac:dyDescent="0.25">
      <c r="A19" s="1">
        <v>44247</v>
      </c>
      <c r="C19" s="5">
        <f t="shared" si="0"/>
        <v>0.15790000000000001</v>
      </c>
      <c r="D19" s="5">
        <f t="shared" si="1"/>
        <v>0.15790000000000001</v>
      </c>
      <c r="E19" s="5">
        <f t="shared" si="2"/>
        <v>0.15790000000000001</v>
      </c>
      <c r="H19" t="s">
        <v>50</v>
      </c>
      <c r="I19" t="s">
        <v>51</v>
      </c>
    </row>
    <row r="20" spans="1:9" x14ac:dyDescent="0.25">
      <c r="A20" s="1">
        <v>44254</v>
      </c>
      <c r="C20" s="5">
        <f t="shared" si="0"/>
        <v>0.15790000000000001</v>
      </c>
      <c r="D20" s="5">
        <f t="shared" si="1"/>
        <v>0.15790000000000001</v>
      </c>
      <c r="E20" s="5">
        <f t="shared" si="2"/>
        <v>0.15790000000000001</v>
      </c>
      <c r="H20" t="s">
        <v>52</v>
      </c>
      <c r="I20" s="6">
        <f>_xlfn.FORECAST.ETS.STAT($B$2:$B$6,$A$2:$A$6,1,1,1)</f>
        <v>0.9</v>
      </c>
    </row>
    <row r="21" spans="1:9" x14ac:dyDescent="0.25">
      <c r="A21" s="1">
        <v>44261</v>
      </c>
      <c r="C21" s="5">
        <f t="shared" si="0"/>
        <v>0.15790000000000001</v>
      </c>
      <c r="D21" s="5">
        <f t="shared" si="1"/>
        <v>0.15790000000000001</v>
      </c>
      <c r="E21" s="5">
        <f t="shared" si="2"/>
        <v>0.15790000000000001</v>
      </c>
      <c r="H21" t="s">
        <v>53</v>
      </c>
      <c r="I21" s="6">
        <f>_xlfn.FORECAST.ETS.STAT($B$2:$B$6,$A$2:$A$6,2,1,1)</f>
        <v>1E-3</v>
      </c>
    </row>
    <row r="22" spans="1:9" x14ac:dyDescent="0.25">
      <c r="A22" s="1">
        <v>44268</v>
      </c>
      <c r="C22" s="5">
        <f t="shared" si="0"/>
        <v>0.15790000000000001</v>
      </c>
      <c r="D22" s="5">
        <f t="shared" si="1"/>
        <v>0.15790000000000001</v>
      </c>
      <c r="E22" s="5">
        <f t="shared" si="2"/>
        <v>0.15790000000000001</v>
      </c>
      <c r="H22" t="s">
        <v>54</v>
      </c>
      <c r="I22" s="6">
        <f>_xlfn.FORECAST.ETS.STAT($B$2:$B$6,$A$2:$A$6,3,1,1)</f>
        <v>2.2204460492503131E-16</v>
      </c>
    </row>
    <row r="23" spans="1:9" x14ac:dyDescent="0.25">
      <c r="A23" s="1">
        <v>44275</v>
      </c>
      <c r="C23" s="5">
        <f t="shared" si="0"/>
        <v>0.15790000000000001</v>
      </c>
      <c r="D23" s="5">
        <f t="shared" si="1"/>
        <v>0.15790000000000001</v>
      </c>
      <c r="E23" s="5">
        <f t="shared" si="2"/>
        <v>0.15790000000000001</v>
      </c>
      <c r="H23" t="s">
        <v>55</v>
      </c>
      <c r="I23" s="6">
        <f>_xlfn.FORECAST.ETS.STAT($B$2:$B$6,$A$2:$A$6,4,1,1)</f>
        <v>0</v>
      </c>
    </row>
    <row r="24" spans="1:9" x14ac:dyDescent="0.25">
      <c r="A24" s="1">
        <v>44282</v>
      </c>
      <c r="C24" s="5">
        <f t="shared" si="0"/>
        <v>0.15790000000000001</v>
      </c>
      <c r="D24" s="5">
        <f t="shared" si="1"/>
        <v>0.15790000000000001</v>
      </c>
      <c r="E24" s="5">
        <f t="shared" si="2"/>
        <v>0.15790000000000001</v>
      </c>
      <c r="H24" t="s">
        <v>56</v>
      </c>
      <c r="I24" s="6">
        <f>_xlfn.FORECAST.ETS.STAT($B$2:$B$6,$A$2:$A$6,5,1,1)</f>
        <v>0</v>
      </c>
    </row>
    <row r="25" spans="1:9" x14ac:dyDescent="0.25">
      <c r="H25" t="s">
        <v>57</v>
      </c>
      <c r="I25" s="6">
        <f>_xlfn.FORECAST.ETS.STAT($B$2:$B$6,$A$2:$A$6,6,1,1)</f>
        <v>0</v>
      </c>
    </row>
    <row r="26" spans="1:9" x14ac:dyDescent="0.25">
      <c r="H26" t="s">
        <v>58</v>
      </c>
      <c r="I26" s="6">
        <f>_xlfn.FORECAST.ETS.STAT($B$2:$B$6,$A$2:$A$6,7,1,1)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28DF-C73B-4C5B-8469-14CDFEB5011F}">
  <dimension ref="A1:I30"/>
  <sheetViews>
    <sheetView showGridLines="0" workbookViewId="0">
      <selection activeCell="E7" sqref="E7"/>
    </sheetView>
  </sheetViews>
  <sheetFormatPr defaultRowHeight="15" x14ac:dyDescent="0.25"/>
  <cols>
    <col min="1" max="1" width="10.7109375" bestFit="1" customWidth="1"/>
    <col min="2" max="2" width="21.85546875" customWidth="1"/>
    <col min="3" max="3" width="27.85546875" customWidth="1"/>
    <col min="4" max="4" width="16.7109375" customWidth="1"/>
    <col min="5" max="5" width="8.85546875" customWidth="1"/>
    <col min="7" max="7" width="10.140625" customWidth="1"/>
    <col min="8" max="8" width="11.28515625" customWidth="1"/>
  </cols>
  <sheetData>
    <row r="1" spans="1:5" x14ac:dyDescent="0.25">
      <c r="A1" t="s">
        <v>0</v>
      </c>
      <c r="B1" t="s">
        <v>43</v>
      </c>
      <c r="C1" t="s">
        <v>75</v>
      </c>
      <c r="D1" t="s">
        <v>76</v>
      </c>
      <c r="E1" t="s">
        <v>77</v>
      </c>
    </row>
    <row r="2" spans="1:5" x14ac:dyDescent="0.25">
      <c r="A2" s="1">
        <v>44121</v>
      </c>
      <c r="B2" s="5">
        <v>0.4335</v>
      </c>
    </row>
    <row r="3" spans="1:5" x14ac:dyDescent="0.25">
      <c r="A3" s="1">
        <v>44128</v>
      </c>
      <c r="B3" s="5">
        <v>0.4335</v>
      </c>
    </row>
    <row r="4" spans="1:5" x14ac:dyDescent="0.25">
      <c r="A4" s="1">
        <v>44135</v>
      </c>
      <c r="B4" s="5">
        <v>0.4335</v>
      </c>
    </row>
    <row r="5" spans="1:5" x14ac:dyDescent="0.25">
      <c r="A5" s="1">
        <v>44142</v>
      </c>
      <c r="B5" s="5">
        <v>0.4914</v>
      </c>
    </row>
    <row r="6" spans="1:5" x14ac:dyDescent="0.25">
      <c r="A6" s="1">
        <v>44149</v>
      </c>
      <c r="B6" s="5">
        <v>0.49709999999999999</v>
      </c>
    </row>
    <row r="7" spans="1:5" x14ac:dyDescent="0.25">
      <c r="A7" s="1">
        <v>44156</v>
      </c>
      <c r="B7" s="5">
        <v>0.49719999999999998</v>
      </c>
      <c r="C7" s="5">
        <v>0.49719999999999998</v>
      </c>
      <c r="D7" s="5">
        <v>0.49719999999999998</v>
      </c>
      <c r="E7" s="5">
        <v>0.49719999999999998</v>
      </c>
    </row>
    <row r="8" spans="1:5" x14ac:dyDescent="0.25">
      <c r="A8" s="1">
        <v>44163</v>
      </c>
      <c r="C8" s="5">
        <f t="shared" ref="C8:C25" si="0">_xlfn.FORECAST.ETS(A8,$B$2:$B$7,$A$2:$A$7,1,1)</f>
        <v>0.52607161855890416</v>
      </c>
      <c r="D8" s="5">
        <f t="shared" ref="D8:D25" si="1">C8-_xlfn.FORECAST.ETS.CONFINT(A8,$B$2:$B$7,$A$2:$A$7,0.95,1,1)</f>
        <v>0.49231041377607887</v>
      </c>
      <c r="E8" s="5">
        <f t="shared" ref="E8:E25" si="2">C8+_xlfn.FORECAST.ETS.CONFINT(A8,$B$2:$B$7,$A$2:$A$7,0.95,1,1)</f>
        <v>0.55983282334172946</v>
      </c>
    </row>
    <row r="9" spans="1:5" x14ac:dyDescent="0.25">
      <c r="A9" s="1">
        <v>44170</v>
      </c>
      <c r="C9" s="5">
        <f t="shared" si="0"/>
        <v>0.54326820334821957</v>
      </c>
      <c r="D9" s="5">
        <f t="shared" si="1"/>
        <v>0.50845974630175961</v>
      </c>
      <c r="E9" s="5">
        <f t="shared" si="2"/>
        <v>0.57807666039467953</v>
      </c>
    </row>
    <row r="10" spans="1:5" x14ac:dyDescent="0.25">
      <c r="A10" s="1">
        <v>44177</v>
      </c>
      <c r="C10" s="5">
        <f t="shared" si="0"/>
        <v>0.56046478813753497</v>
      </c>
      <c r="D10" s="5">
        <f t="shared" si="1"/>
        <v>0.52463167852570147</v>
      </c>
      <c r="E10" s="5">
        <f t="shared" si="2"/>
        <v>0.59629789774936848</v>
      </c>
    </row>
    <row r="11" spans="1:5" x14ac:dyDescent="0.25">
      <c r="A11" s="1">
        <v>44184</v>
      </c>
      <c r="C11" s="5">
        <f t="shared" si="0"/>
        <v>0.57766137292685049</v>
      </c>
      <c r="D11" s="5">
        <f t="shared" si="1"/>
        <v>0.54082429357029682</v>
      </c>
      <c r="E11" s="5">
        <f t="shared" si="2"/>
        <v>0.61449845228340416</v>
      </c>
    </row>
    <row r="12" spans="1:5" x14ac:dyDescent="0.25">
      <c r="A12" s="1">
        <v>44191</v>
      </c>
      <c r="C12" s="5">
        <f t="shared" si="0"/>
        <v>0.5948579577161659</v>
      </c>
      <c r="D12" s="5">
        <f t="shared" si="1"/>
        <v>0.55703591421247323</v>
      </c>
      <c r="E12" s="5">
        <f t="shared" si="2"/>
        <v>0.63268000121985857</v>
      </c>
    </row>
    <row r="13" spans="1:5" x14ac:dyDescent="0.25">
      <c r="A13" s="1">
        <v>44198</v>
      </c>
      <c r="C13" s="5">
        <f t="shared" si="0"/>
        <v>0.6120545425054813</v>
      </c>
      <c r="D13" s="5">
        <f t="shared" si="1"/>
        <v>0.57326506323707471</v>
      </c>
      <c r="E13" s="5">
        <f t="shared" si="2"/>
        <v>0.65084402177388789</v>
      </c>
    </row>
    <row r="14" spans="1:5" x14ac:dyDescent="0.25">
      <c r="A14" s="1">
        <v>44205</v>
      </c>
      <c r="C14" s="5">
        <f t="shared" si="0"/>
        <v>0.62925112729479671</v>
      </c>
      <c r="D14" s="5">
        <f t="shared" si="1"/>
        <v>0.58951043182383533</v>
      </c>
      <c r="E14" s="5">
        <f t="shared" si="2"/>
        <v>0.66899182276575808</v>
      </c>
    </row>
    <row r="15" spans="1:5" x14ac:dyDescent="0.25">
      <c r="A15" s="1">
        <v>44212</v>
      </c>
      <c r="C15" s="5">
        <f t="shared" si="0"/>
        <v>0.64644771208411211</v>
      </c>
      <c r="D15" s="5">
        <f t="shared" si="1"/>
        <v>0.60577085406585118</v>
      </c>
      <c r="E15" s="5">
        <f t="shared" si="2"/>
        <v>0.68712457010237304</v>
      </c>
    </row>
    <row r="16" spans="1:5" x14ac:dyDescent="0.25">
      <c r="A16" s="1">
        <v>44219</v>
      </c>
      <c r="C16" s="5">
        <f t="shared" si="0"/>
        <v>0.66364429687342752</v>
      </c>
      <c r="D16" s="5">
        <f t="shared" si="1"/>
        <v>0.62204528622752098</v>
      </c>
      <c r="E16" s="5">
        <f t="shared" si="2"/>
        <v>0.70524330751933406</v>
      </c>
    </row>
    <row r="17" spans="1:9" x14ac:dyDescent="0.25">
      <c r="A17" s="1">
        <v>44226</v>
      </c>
      <c r="C17" s="5">
        <f t="shared" si="0"/>
        <v>0.68084088166274292</v>
      </c>
      <c r="D17" s="5">
        <f t="shared" si="1"/>
        <v>0.63833278970844487</v>
      </c>
      <c r="E17" s="5">
        <f t="shared" si="2"/>
        <v>0.72334897361704098</v>
      </c>
    </row>
    <row r="18" spans="1:9" x14ac:dyDescent="0.25">
      <c r="A18" s="1">
        <v>44233</v>
      </c>
      <c r="C18" s="5">
        <f t="shared" si="0"/>
        <v>0.69803746645205833</v>
      </c>
      <c r="D18" s="5">
        <f t="shared" si="1"/>
        <v>0.65463251693583291</v>
      </c>
      <c r="E18" s="5">
        <f t="shared" si="2"/>
        <v>0.74144241596828375</v>
      </c>
    </row>
    <row r="19" spans="1:9" x14ac:dyDescent="0.25">
      <c r="A19" s="1">
        <v>44240</v>
      </c>
      <c r="C19" s="5">
        <f t="shared" si="0"/>
        <v>0.71523405124137374</v>
      </c>
      <c r="D19" s="5">
        <f t="shared" si="1"/>
        <v>0.67094369959353506</v>
      </c>
      <c r="E19" s="5">
        <f t="shared" si="2"/>
        <v>0.75952440288921241</v>
      </c>
    </row>
    <row r="20" spans="1:9" x14ac:dyDescent="0.25">
      <c r="A20" s="1">
        <v>44247</v>
      </c>
      <c r="C20" s="5">
        <f t="shared" si="0"/>
        <v>0.73243063603068914</v>
      </c>
      <c r="D20" s="5">
        <f t="shared" si="1"/>
        <v>0.68726563873209134</v>
      </c>
      <c r="E20" s="5">
        <f t="shared" si="2"/>
        <v>0.77759563332928694</v>
      </c>
    </row>
    <row r="21" spans="1:9" x14ac:dyDescent="0.25">
      <c r="A21" s="1">
        <v>44254</v>
      </c>
      <c r="C21" s="5">
        <f t="shared" si="0"/>
        <v>0.74962722082000466</v>
      </c>
      <c r="D21" s="5">
        <f t="shared" si="1"/>
        <v>0.70359769640552283</v>
      </c>
      <c r="E21" s="5">
        <f t="shared" si="2"/>
        <v>0.79565674523448648</v>
      </c>
    </row>
    <row r="22" spans="1:9" x14ac:dyDescent="0.25">
      <c r="A22" s="1">
        <v>44261</v>
      </c>
      <c r="C22" s="5">
        <f t="shared" si="0"/>
        <v>0.76682380560932006</v>
      </c>
      <c r="D22" s="5">
        <f t="shared" si="1"/>
        <v>0.7199392885567768</v>
      </c>
      <c r="E22" s="5">
        <f t="shared" si="2"/>
        <v>0.81370832266186333</v>
      </c>
    </row>
    <row r="23" spans="1:9" x14ac:dyDescent="0.25">
      <c r="A23" s="1">
        <v>44268</v>
      </c>
      <c r="C23" s="5">
        <f t="shared" si="0"/>
        <v>0.78402039039863547</v>
      </c>
      <c r="D23" s="5">
        <f t="shared" si="1"/>
        <v>0.73628987893164233</v>
      </c>
      <c r="E23" s="5">
        <f t="shared" si="2"/>
        <v>0.83175090186562861</v>
      </c>
      <c r="H23" t="s">
        <v>50</v>
      </c>
      <c r="I23" t="s">
        <v>51</v>
      </c>
    </row>
    <row r="24" spans="1:9" x14ac:dyDescent="0.25">
      <c r="A24" s="1">
        <v>44275</v>
      </c>
      <c r="C24" s="5">
        <f t="shared" si="0"/>
        <v>0.80121697518795088</v>
      </c>
      <c r="D24" s="5">
        <f t="shared" si="1"/>
        <v>0.75264897384537044</v>
      </c>
      <c r="E24" s="5">
        <f t="shared" si="2"/>
        <v>0.84978497653053131</v>
      </c>
      <c r="H24" t="s">
        <v>52</v>
      </c>
      <c r="I24" s="6">
        <f>_xlfn.FORECAST.ETS.STAT($B$2:$B$7,$A$2:$A$7,1,1,1)</f>
        <v>0.25</v>
      </c>
    </row>
    <row r="25" spans="1:9" x14ac:dyDescent="0.25">
      <c r="A25" s="1">
        <v>44282</v>
      </c>
      <c r="C25" s="5">
        <f t="shared" si="0"/>
        <v>0.81841355997726628</v>
      </c>
      <c r="D25" s="5">
        <f t="shared" si="1"/>
        <v>0.76901611766063904</v>
      </c>
      <c r="E25" s="5">
        <f t="shared" si="2"/>
        <v>0.86781100229389352</v>
      </c>
      <c r="H25" t="s">
        <v>53</v>
      </c>
      <c r="I25" s="6">
        <f>_xlfn.FORECAST.ETS.STAT($B$2:$B$7,$A$2:$A$7,2,1,1)</f>
        <v>1E-3</v>
      </c>
    </row>
    <row r="26" spans="1:9" x14ac:dyDescent="0.25">
      <c r="H26" t="s">
        <v>54</v>
      </c>
      <c r="I26" s="6">
        <f>_xlfn.FORECAST.ETS.STAT($B$2:$B$7,$A$2:$A$7,3,1,1)</f>
        <v>2.2204460492503131E-16</v>
      </c>
    </row>
    <row r="27" spans="1:9" x14ac:dyDescent="0.25">
      <c r="H27" t="s">
        <v>55</v>
      </c>
      <c r="I27" s="6">
        <f>_xlfn.FORECAST.ETS.STAT($B$2:$B$7,$A$2:$A$7,4,1,1)</f>
        <v>1.0872921438593197</v>
      </c>
    </row>
    <row r="28" spans="1:9" x14ac:dyDescent="0.25">
      <c r="H28" t="s">
        <v>56</v>
      </c>
      <c r="I28" s="6">
        <f>_xlfn.FORECAST.ETS.STAT($B$2:$B$7,$A$2:$A$7,5,1,1)</f>
        <v>2.9783586376192672E-2</v>
      </c>
    </row>
    <row r="29" spans="1:9" x14ac:dyDescent="0.25">
      <c r="H29" t="s">
        <v>57</v>
      </c>
      <c r="I29" s="6">
        <f>_xlfn.FORECAST.ETS.STAT($B$2:$B$7,$A$2:$A$7,6,1,1)</f>
        <v>1.3852101912767728E-2</v>
      </c>
    </row>
    <row r="30" spans="1:9" x14ac:dyDescent="0.25">
      <c r="H30" t="s">
        <v>58</v>
      </c>
      <c r="I30" s="6">
        <f>_xlfn.FORECAST.ETS.STAT($B$2:$B$7,$A$2:$A$7,7,1,1)</f>
        <v>1.7225421002186454E-2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DDE0-1C15-4A16-9AB0-6334874779E8}">
  <dimension ref="A1:H27"/>
  <sheetViews>
    <sheetView showGridLines="0" workbookViewId="0">
      <selection activeCell="I21" sqref="I21"/>
    </sheetView>
  </sheetViews>
  <sheetFormatPr defaultRowHeight="15" x14ac:dyDescent="0.25"/>
  <cols>
    <col min="1" max="1" width="10.7109375" bestFit="1" customWidth="1"/>
    <col min="2" max="2" width="12.28515625" customWidth="1"/>
    <col min="3" max="3" width="23.28515625" customWidth="1"/>
    <col min="4" max="4" width="10.5703125" customWidth="1"/>
    <col min="5" max="5" width="15.5703125" customWidth="1"/>
    <col min="7" max="7" width="10.140625" customWidth="1"/>
    <col min="8" max="8" width="8.28515625" customWidth="1"/>
  </cols>
  <sheetData>
    <row r="1" spans="1:5" x14ac:dyDescent="0.25">
      <c r="A1" t="s">
        <v>0</v>
      </c>
      <c r="B1" t="s">
        <v>7</v>
      </c>
      <c r="C1" t="s">
        <v>78</v>
      </c>
      <c r="D1" t="s">
        <v>79</v>
      </c>
      <c r="E1" t="s">
        <v>80</v>
      </c>
    </row>
    <row r="2" spans="1:5" x14ac:dyDescent="0.25">
      <c r="A2" s="1">
        <v>44121</v>
      </c>
      <c r="B2" s="5">
        <v>0.27589999999999998</v>
      </c>
    </row>
    <row r="3" spans="1:5" x14ac:dyDescent="0.25">
      <c r="A3" s="1">
        <v>44128</v>
      </c>
      <c r="B3" s="5">
        <v>0.3659</v>
      </c>
    </row>
    <row r="4" spans="1:5" x14ac:dyDescent="0.25">
      <c r="A4" s="1">
        <v>44135</v>
      </c>
      <c r="B4" s="5">
        <v>0.4133</v>
      </c>
    </row>
    <row r="5" spans="1:5" x14ac:dyDescent="0.25">
      <c r="A5" s="1">
        <v>44142</v>
      </c>
      <c r="B5" s="5">
        <v>0.41889999999999999</v>
      </c>
    </row>
    <row r="6" spans="1:5" x14ac:dyDescent="0.25">
      <c r="A6" s="1">
        <v>44149</v>
      </c>
      <c r="B6" s="5">
        <v>0.40789999999999998</v>
      </c>
    </row>
    <row r="7" spans="1:5" x14ac:dyDescent="0.25">
      <c r="A7" s="1">
        <v>44156</v>
      </c>
      <c r="B7" s="5">
        <v>0.42670000000000002</v>
      </c>
      <c r="C7" s="5">
        <v>0.42670000000000002</v>
      </c>
      <c r="D7" s="5">
        <v>0.42670000000000002</v>
      </c>
      <c r="E7" s="5">
        <v>0.42670000000000002</v>
      </c>
    </row>
    <row r="8" spans="1:5" x14ac:dyDescent="0.25">
      <c r="A8" s="1">
        <v>44163</v>
      </c>
      <c r="C8" s="5">
        <f t="shared" ref="C8:C25" si="0">_xlfn.FORECAST.ETS(A8,$B$2:$B$7,$A$2:$A$7,1,1)</f>
        <v>0.44766459522588009</v>
      </c>
      <c r="D8" s="5">
        <f t="shared" ref="D8:D25" si="1">C8-_xlfn.FORECAST.ETS.CONFINT(A8,$B$2:$B$7,$A$2:$A$7,0.95,1,1)</f>
        <v>0.37970608189394739</v>
      </c>
      <c r="E8" s="5">
        <f t="shared" ref="E8:E25" si="2">C8+_xlfn.FORECAST.ETS.CONFINT(A8,$B$2:$B$7,$A$2:$A$7,0.95,1,1)</f>
        <v>0.51562310855781279</v>
      </c>
    </row>
    <row r="9" spans="1:5" x14ac:dyDescent="0.25">
      <c r="A9" s="1">
        <v>44170</v>
      </c>
      <c r="C9" s="5">
        <f t="shared" si="0"/>
        <v>0.468135039131993</v>
      </c>
      <c r="D9" s="5">
        <f t="shared" si="1"/>
        <v>0.37666073441979653</v>
      </c>
      <c r="E9" s="5">
        <f t="shared" si="2"/>
        <v>0.55960934384418948</v>
      </c>
    </row>
    <row r="10" spans="1:5" x14ac:dyDescent="0.25">
      <c r="A10" s="1">
        <v>44177</v>
      </c>
      <c r="C10" s="5">
        <f t="shared" si="0"/>
        <v>0.48860548303810591</v>
      </c>
      <c r="D10" s="5">
        <f t="shared" si="1"/>
        <v>0.37849161373403784</v>
      </c>
      <c r="E10" s="5">
        <f t="shared" si="2"/>
        <v>0.59871935234217399</v>
      </c>
    </row>
    <row r="11" spans="1:5" x14ac:dyDescent="0.25">
      <c r="A11" s="1">
        <v>44184</v>
      </c>
      <c r="C11" s="5">
        <f t="shared" si="0"/>
        <v>0.50907592694421888</v>
      </c>
      <c r="D11" s="5">
        <f t="shared" si="1"/>
        <v>0.38301674979869571</v>
      </c>
      <c r="E11" s="5">
        <f t="shared" si="2"/>
        <v>0.63513510408974205</v>
      </c>
    </row>
    <row r="12" spans="1:5" x14ac:dyDescent="0.25">
      <c r="A12" s="1">
        <v>44191</v>
      </c>
      <c r="C12" s="5">
        <f t="shared" si="0"/>
        <v>0.52954637085033185</v>
      </c>
      <c r="D12" s="5">
        <f t="shared" si="1"/>
        <v>0.38931401564020984</v>
      </c>
      <c r="E12" s="5">
        <f t="shared" si="2"/>
        <v>0.66977872606045386</v>
      </c>
    </row>
    <row r="13" spans="1:5" x14ac:dyDescent="0.25">
      <c r="A13" s="1">
        <v>44198</v>
      </c>
      <c r="C13" s="5">
        <f t="shared" si="0"/>
        <v>0.55001681475644482</v>
      </c>
      <c r="D13" s="5">
        <f t="shared" si="1"/>
        <v>0.39689050948740612</v>
      </c>
      <c r="E13" s="5">
        <f t="shared" si="2"/>
        <v>0.70314312002548351</v>
      </c>
    </row>
    <row r="14" spans="1:5" x14ac:dyDescent="0.25">
      <c r="A14" s="1">
        <v>44205</v>
      </c>
      <c r="C14" s="5">
        <f t="shared" si="0"/>
        <v>0.57048725866255767</v>
      </c>
      <c r="D14" s="5">
        <f t="shared" si="1"/>
        <v>0.40544610884823895</v>
      </c>
      <c r="E14" s="5">
        <f t="shared" si="2"/>
        <v>0.73552840847687639</v>
      </c>
    </row>
    <row r="15" spans="1:5" x14ac:dyDescent="0.25">
      <c r="A15" s="1">
        <v>44212</v>
      </c>
      <c r="C15" s="5">
        <f t="shared" si="0"/>
        <v>0.59095770256867064</v>
      </c>
      <c r="D15" s="5">
        <f t="shared" si="1"/>
        <v>0.41478202324671187</v>
      </c>
      <c r="E15" s="5">
        <f t="shared" si="2"/>
        <v>0.76713338189062941</v>
      </c>
    </row>
    <row r="16" spans="1:5" x14ac:dyDescent="0.25">
      <c r="A16" s="1">
        <v>44219</v>
      </c>
      <c r="C16" s="5">
        <f t="shared" si="0"/>
        <v>0.61142814647478361</v>
      </c>
      <c r="D16" s="5">
        <f t="shared" si="1"/>
        <v>0.42475854220127152</v>
      </c>
      <c r="E16" s="5">
        <f t="shared" si="2"/>
        <v>0.7980977507482957</v>
      </c>
    </row>
    <row r="17" spans="1:8" x14ac:dyDescent="0.25">
      <c r="A17" s="1">
        <v>44226</v>
      </c>
      <c r="C17" s="5">
        <f t="shared" si="0"/>
        <v>0.63189859038089646</v>
      </c>
      <c r="D17" s="5">
        <f t="shared" si="1"/>
        <v>0.43527304805747558</v>
      </c>
      <c r="E17" s="5">
        <f t="shared" si="2"/>
        <v>0.82852413270431735</v>
      </c>
    </row>
    <row r="18" spans="1:8" x14ac:dyDescent="0.25">
      <c r="A18" s="1">
        <v>44233</v>
      </c>
      <c r="C18" s="5">
        <f t="shared" si="0"/>
        <v>0.65236903428700943</v>
      </c>
      <c r="D18" s="5">
        <f t="shared" si="1"/>
        <v>0.44624754723550869</v>
      </c>
      <c r="E18" s="5">
        <f t="shared" si="2"/>
        <v>0.85849052133851012</v>
      </c>
    </row>
    <row r="19" spans="1:8" x14ac:dyDescent="0.25">
      <c r="A19" s="1">
        <v>44240</v>
      </c>
      <c r="C19" s="5">
        <f t="shared" si="0"/>
        <v>0.6728394781931224</v>
      </c>
      <c r="D19" s="5">
        <f t="shared" si="1"/>
        <v>0.45762112166334923</v>
      </c>
      <c r="E19" s="5">
        <f t="shared" si="2"/>
        <v>0.88805783472289557</v>
      </c>
    </row>
    <row r="20" spans="1:8" x14ac:dyDescent="0.25">
      <c r="A20" s="1">
        <v>44247</v>
      </c>
      <c r="C20" s="5">
        <f t="shared" si="0"/>
        <v>0.69330992209923537</v>
      </c>
      <c r="D20" s="5">
        <f t="shared" si="1"/>
        <v>0.46934511723056377</v>
      </c>
      <c r="E20" s="5">
        <f t="shared" si="2"/>
        <v>0.91727472696790691</v>
      </c>
      <c r="G20" t="s">
        <v>50</v>
      </c>
      <c r="H20" t="s">
        <v>51</v>
      </c>
    </row>
    <row r="21" spans="1:8" x14ac:dyDescent="0.25">
      <c r="A21" s="1">
        <v>44254</v>
      </c>
      <c r="C21" s="5">
        <f t="shared" si="0"/>
        <v>0.71378036600534833</v>
      </c>
      <c r="D21" s="5">
        <f t="shared" si="1"/>
        <v>0.48137994612944157</v>
      </c>
      <c r="E21" s="5">
        <f t="shared" si="2"/>
        <v>0.94618078588125509</v>
      </c>
      <c r="G21" t="s">
        <v>52</v>
      </c>
      <c r="H21" s="6">
        <f>_xlfn.FORECAST.ETS.STAT($B$2:$B$7,$A$2:$A$7,1,1,1)</f>
        <v>0.9</v>
      </c>
    </row>
    <row r="22" spans="1:8" x14ac:dyDescent="0.25">
      <c r="A22" s="1">
        <v>44261</v>
      </c>
      <c r="C22" s="5">
        <f t="shared" si="0"/>
        <v>0.73425080991146119</v>
      </c>
      <c r="D22" s="5">
        <f t="shared" si="1"/>
        <v>0.4936928870737326</v>
      </c>
      <c r="E22" s="5">
        <f t="shared" si="2"/>
        <v>0.97480873274918978</v>
      </c>
      <c r="G22" t="s">
        <v>53</v>
      </c>
      <c r="H22" s="6">
        <f>_xlfn.FORECAST.ETS.STAT($B$2:$B$7,$A$2:$A$7,2,1,1)</f>
        <v>1E-3</v>
      </c>
    </row>
    <row r="23" spans="1:8" x14ac:dyDescent="0.25">
      <c r="A23" s="1">
        <v>44268</v>
      </c>
      <c r="C23" s="5">
        <f t="shared" si="0"/>
        <v>0.75472125381757416</v>
      </c>
      <c r="D23" s="5">
        <f t="shared" si="1"/>
        <v>0.50625652734499105</v>
      </c>
      <c r="E23" s="5">
        <f t="shared" si="2"/>
        <v>1.0031859802901573</v>
      </c>
      <c r="G23" t="s">
        <v>54</v>
      </c>
      <c r="H23" s="6">
        <f>_xlfn.FORECAST.ETS.STAT($B$2:$B$7,$A$2:$A$7,3,1,1)</f>
        <v>2.2204460492503131E-16</v>
      </c>
    </row>
    <row r="24" spans="1:8" x14ac:dyDescent="0.25">
      <c r="A24" s="1">
        <v>44275</v>
      </c>
      <c r="C24" s="5">
        <f t="shared" si="0"/>
        <v>0.77519169772368712</v>
      </c>
      <c r="D24" s="5">
        <f t="shared" si="1"/>
        <v>0.51904763166223056</v>
      </c>
      <c r="E24" s="5">
        <f t="shared" si="2"/>
        <v>1.0313357637851437</v>
      </c>
      <c r="G24" t="s">
        <v>55</v>
      </c>
      <c r="H24" s="6">
        <f>_xlfn.FORECAST.ETS.STAT($B$2:$B$7,$A$2:$A$7,4,1,1)</f>
        <v>0.73587799395239772</v>
      </c>
    </row>
    <row r="25" spans="1:8" x14ac:dyDescent="0.25">
      <c r="A25" s="1">
        <v>44282</v>
      </c>
      <c r="C25" s="5">
        <f t="shared" si="0"/>
        <v>0.79566214162979998</v>
      </c>
      <c r="D25" s="5">
        <f t="shared" si="1"/>
        <v>0.53204630312816059</v>
      </c>
      <c r="E25" s="5">
        <f t="shared" si="2"/>
        <v>1.0592779801314394</v>
      </c>
      <c r="G25" t="s">
        <v>56</v>
      </c>
      <c r="H25" s="6">
        <f>_xlfn.FORECAST.ETS.STAT($B$2:$B$7,$A$2:$A$7,5,1,1)</f>
        <v>6.8545482324839466E-2</v>
      </c>
    </row>
    <row r="26" spans="1:8" x14ac:dyDescent="0.25">
      <c r="G26" t="s">
        <v>57</v>
      </c>
      <c r="H26" s="6">
        <f>_xlfn.FORECAST.ETS.STAT($B$2:$B$7,$A$2:$A$7,6,1,1)</f>
        <v>2.5431943470994877E-2</v>
      </c>
    </row>
    <row r="27" spans="1:8" x14ac:dyDescent="0.25">
      <c r="G27" t="s">
        <v>58</v>
      </c>
      <c r="H27" s="6">
        <f>_xlfn.FORECAST.ETS.STAT($B$2:$B$7,$A$2:$A$7,7,1,1)</f>
        <v>3.467334801454558E-2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Input sheet</vt:lpstr>
      <vt:lpstr>APHEN</vt:lpstr>
      <vt:lpstr>BHCPF</vt:lpstr>
      <vt:lpstr>CAREKOJO</vt:lpstr>
      <vt:lpstr>DACISSH OUTCOME 1</vt:lpstr>
      <vt:lpstr>DACISSH OUTCOME 2</vt:lpstr>
      <vt:lpstr>DACISSH OUTCOME 3</vt:lpstr>
      <vt:lpstr>DACISSH OUTCOME 4</vt:lpstr>
      <vt:lpstr>DATAKOJO</vt:lpstr>
      <vt:lpstr>DHI</vt:lpstr>
      <vt:lpstr>DHIS2 CONSULTANCY</vt:lpstr>
      <vt:lpstr>DHIS2 TRAINING</vt:lpstr>
      <vt:lpstr>DHISTANCE</vt:lpstr>
      <vt:lpstr>DIGITAL LIBRARY</vt:lpstr>
      <vt:lpstr>E4E AL</vt:lpstr>
      <vt:lpstr>E4E GENERAL</vt:lpstr>
      <vt:lpstr>E4E WEBSITE</vt:lpstr>
      <vt:lpstr>EXTERNAL DASHBOARD</vt:lpstr>
      <vt:lpstr>FMOH-ISS</vt:lpstr>
      <vt:lpstr>GROWTH &amp; EXPLORATION</vt:lpstr>
      <vt:lpstr>HEALTHTHINK</vt:lpstr>
      <vt:lpstr>HPPDM</vt:lpstr>
      <vt:lpstr>Manual Data population</vt:lpstr>
      <vt:lpstr>MSDAT API</vt:lpstr>
      <vt:lpstr>MSDAT COVID</vt:lpstr>
      <vt:lpstr>MSDAT CUSTOM DASHBOARD</vt:lpstr>
      <vt:lpstr>MSDAT DASHBOARD</vt:lpstr>
      <vt:lpstr>MSDAT DATABASE</vt:lpstr>
      <vt:lpstr>MSDAT MOBILE</vt:lpstr>
      <vt:lpstr>MSDAT DMI</vt:lpstr>
      <vt:lpstr>MSDAT NHFS</vt:lpstr>
      <vt:lpstr>MSDAT NHMIS</vt:lpstr>
      <vt:lpstr>MSDAT STATE PROFILE</vt:lpstr>
      <vt:lpstr>NMDR</vt:lpstr>
      <vt:lpstr>NPHCDA</vt:lpstr>
      <vt:lpstr>ONDO-GANCI</vt:lpstr>
      <vt:lpstr>OPENHISA</vt:lpstr>
      <vt:lpstr>PERSONALITY TESTING</vt:lpstr>
      <vt:lpstr>PROJECT CONTENT</vt:lpstr>
      <vt:lpstr>PROJECT NEWVIZ</vt:lpstr>
      <vt:lpstr>SL-HMIS</vt:lpstr>
      <vt:lpstr>SMARTACARE</vt:lpstr>
      <vt:lpstr>VIRTUAL REALITY</vt:lpstr>
      <vt:lpstr>WHO-MPQ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Ibidapo Adeyiola</dc:creator>
  <cp:lastModifiedBy>Ibidapo Adeyiola</cp:lastModifiedBy>
  <dcterms:created xsi:type="dcterms:W3CDTF">2020-11-24T14:08:52Z</dcterms:created>
  <dcterms:modified xsi:type="dcterms:W3CDTF">2020-11-27T10:27:28Z</dcterms:modified>
</cp:coreProperties>
</file>