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admin\Desktop\Katharina\DataAnalytics\Excel\Project\"/>
    </mc:Choice>
  </mc:AlternateContent>
  <xr:revisionPtr revIDLastSave="0" documentId="13_ncr:1_{6DAE0611-DBBE-4084-8FCE-9EAB7544E620}" xr6:coauthVersionLast="47" xr6:coauthVersionMax="47" xr10:uidLastSave="{00000000-0000-0000-0000-000000000000}"/>
  <bookViews>
    <workbookView xWindow="10350" yWindow="1545" windowWidth="18660" windowHeight="14040" firstSheet="3" activeTab="8" xr2:uid="{00000000-000D-0000-FFFF-FFFF00000000}"/>
  </bookViews>
  <sheets>
    <sheet name="Sales_Profit" sheetId="3" r:id="rId1"/>
    <sheet name="Profit_Category" sheetId="4" r:id="rId2"/>
    <sheet name="Sales_Category" sheetId="5" r:id="rId3"/>
    <sheet name="Sales_State" sheetId="6" r:id="rId4"/>
    <sheet name="Top5" sheetId="7" r:id="rId5"/>
    <sheet name="KPI" sheetId="8" r:id="rId6"/>
    <sheet name="KPI YoY" sheetId="11" r:id="rId7"/>
    <sheet name="Dashboard" sheetId="2" r:id="rId8"/>
    <sheet name="Data" sheetId="1" r:id="rId9"/>
  </sheets>
  <definedNames>
    <definedName name="_xlchart.v1.0" hidden="1">Profit_Category!$E$4:$E$7</definedName>
    <definedName name="_xlchart.v1.1" hidden="1">Profit_Category!$F$3</definedName>
    <definedName name="_xlchart.v1.15" hidden="1">Profit_Category!$E$4:$E$7</definedName>
    <definedName name="_xlchart.v1.16" hidden="1">Profit_Category!$F$3</definedName>
    <definedName name="_xlchart.v1.17" hidden="1">Profit_Category!$F$4:$F$7</definedName>
    <definedName name="_xlchart.v1.2" hidden="1">Profit_Category!$F$4:$F$7</definedName>
    <definedName name="_xlchart.v5.10" hidden="1">Sales_State!$E$4:$E$52</definedName>
    <definedName name="_xlchart.v5.11" hidden="1">Sales_State!$D$3</definedName>
    <definedName name="_xlchart.v5.12" hidden="1">Sales_State!$D$4:$D$52</definedName>
    <definedName name="_xlchart.v5.13" hidden="1">Sales_State!$E$3</definedName>
    <definedName name="_xlchart.v5.14" hidden="1">Sales_State!$E$4:$E$52</definedName>
    <definedName name="_xlchart.v5.3" hidden="1">Sales_State!$D$3</definedName>
    <definedName name="_xlchart.v5.4" hidden="1">Sales_State!$D$4:$D$52</definedName>
    <definedName name="_xlchart.v5.5" hidden="1">Sales_State!$E$3</definedName>
    <definedName name="_xlchart.v5.6" hidden="1">Sales_State!$E$4:$E$52</definedName>
    <definedName name="_xlchart.v5.7" hidden="1">Sales_State!$D$3</definedName>
    <definedName name="_xlchart.v5.8" hidden="1">Sales_State!$D$4:$D$52</definedName>
    <definedName name="_xlchart.v5.9" hidden="1">Sales_State!$E$3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45" i="6" l="1"/>
  <c r="D46" i="6"/>
  <c r="D47" i="6"/>
  <c r="D48" i="6"/>
  <c r="D49" i="6"/>
  <c r="D50" i="6"/>
  <c r="D51" i="6"/>
  <c r="D52" i="6"/>
  <c r="D53"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 i="6"/>
  <c r="E5" i="4"/>
  <c r="E6" i="4"/>
  <c r="E7"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1"/>
  <c r="K8" i="11"/>
  <c r="J8" i="11"/>
  <c r="I8" i="11"/>
  <c r="H8" i="11"/>
  <c r="E17" i="8"/>
  <c r="B17" i="8"/>
  <c r="F7" i="4"/>
  <c r="F6" i="4"/>
  <c r="F5" i="4"/>
  <c r="H17" i="8"/>
  <c r="N17" i="8"/>
  <c r="F4" i="4"/>
  <c r="K17" i="8"/>
  <c r="E53" i="6"/>
  <c r="E46" i="6"/>
  <c r="E47" i="6"/>
  <c r="E48" i="6"/>
  <c r="E49" i="6"/>
  <c r="E50" i="6"/>
  <c r="E51" i="6"/>
  <c r="E52" i="6"/>
  <c r="E44" i="6"/>
  <c r="E45" i="6"/>
  <c r="E43" i="6"/>
  <c r="E20" i="6"/>
  <c r="E15" i="6"/>
  <c r="E32" i="6"/>
  <c r="E10" i="6"/>
  <c r="E35" i="6"/>
  <c r="E6" i="6"/>
  <c r="E23" i="6"/>
  <c r="E40" i="6"/>
  <c r="E18" i="6"/>
  <c r="E12" i="6"/>
  <c r="E19" i="6"/>
  <c r="E14" i="6"/>
  <c r="E31" i="6"/>
  <c r="E9" i="6"/>
  <c r="E26" i="6"/>
  <c r="E4" i="6"/>
  <c r="E37" i="6"/>
  <c r="E5" i="6"/>
  <c r="E22" i="6"/>
  <c r="E39" i="6"/>
  <c r="E17" i="6"/>
  <c r="E34" i="6"/>
  <c r="E13" i="6"/>
  <c r="E30" i="6"/>
  <c r="E28" i="6"/>
  <c r="E25" i="6"/>
  <c r="E42" i="6"/>
  <c r="E7" i="6"/>
  <c r="E21" i="6"/>
  <c r="E38" i="6"/>
  <c r="E8" i="6"/>
  <c r="E33" i="6"/>
  <c r="E11" i="6"/>
  <c r="E29" i="6"/>
  <c r="E36" i="6"/>
  <c r="E16" i="6"/>
  <c r="E41" i="6"/>
  <c r="E27" i="6"/>
  <c r="E24" i="6"/>
</calcChain>
</file>

<file path=xl/sharedStrings.xml><?xml version="1.0" encoding="utf-8"?>
<sst xmlns="http://schemas.openxmlformats.org/spreadsheetml/2006/main" count="130129" uniqueCount="10951">
  <si>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</si>
  <si>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</si>
  <si>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</si>
  <si>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</si>
  <si>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</si>
  <si>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</si>
  <si>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</si>
  <si>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</si>
  <si>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</si>
  <si>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</si>
  <si>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</si>
  <si>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</si>
  <si>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</si>
  <si>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</si>
  <si>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</si>
  <si>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</si>
  <si>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</si>
  <si>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</si>
  <si>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</si>
  <si>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</si>
  <si>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</si>
  <si>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</si>
  <si>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</si>
  <si>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</si>
  <si>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</si>
  <si>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</si>
  <si>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</si>
  <si>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</si>
  <si>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</si>
  <si>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</si>
  <si>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</si>
  <si>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</si>
  <si>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</si>
  <si>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</si>
  <si>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</si>
  <si>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</si>
  <si>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</si>
  <si>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</si>
  <si>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</si>
  <si>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</si>
  <si>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</si>
  <si>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</si>
  <si>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</si>
  <si>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</si>
  <si>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</si>
  <si>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</si>
  <si>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</si>
  <si>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</si>
  <si>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</si>
  <si>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</si>
  <si>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</si>
  <si>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</si>
  <si>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</si>
  <si>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</si>
  <si>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</si>
  <si>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</si>
  <si>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</si>
  <si>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</si>
  <si>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</si>
  <si>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</si>
  <si>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</si>
  <si>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</si>
  <si>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</si>
  <si>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</si>
  <si>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</si>
  <si>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</si>
  <si>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</si>
  <si>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</si>
  <si>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</si>
  <si>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</si>
  <si>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</si>
  <si>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</si>
  <si>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</si>
  <si>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</si>
  <si>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</si>
  <si>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</si>
  <si>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</si>
  <si>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</si>
  <si>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</si>
  <si>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</si>
  <si>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</si>
  <si>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</si>
  <si>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</si>
  <si>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</si>
  <si>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</si>
  <si>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</si>
  <si>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</si>
  <si>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</si>
  <si>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</si>
  <si>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</si>
  <si>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</si>
  <si>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</si>
  <si>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</si>
  <si>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</si>
  <si>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</si>
  <si>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</si>
  <si>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</si>
  <si>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</si>
  <si>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</si>
  <si>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</si>
  <si>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</si>
  <si>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</si>
  <si>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</si>
  <si>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</si>
  <si>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</si>
  <si>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</si>
  <si>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</si>
  <si>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</si>
  <si>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</si>
  <si>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</si>
  <si>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</si>
  <si>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</si>
  <si>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</si>
  <si>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</si>
  <si>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</si>
  <si>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</si>
  <si>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</si>
  <si>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</si>
  <si>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</si>
  <si>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</si>
  <si>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</si>
  <si>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</si>
  <si>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</si>
  <si>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</si>
  <si>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</si>
  <si>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</si>
  <si>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</si>
  <si>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</si>
  <si>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</si>
  <si>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</si>
  <si>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</si>
  <si>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</si>
  <si>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</si>
  <si>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</si>
  <si>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</si>
  <si>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</si>
  <si>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</si>
  <si>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</si>
  <si>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</si>
  <si>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</si>
  <si>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</si>
  <si>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</si>
  <si>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</si>
  <si>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</si>
  <si>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</si>
  <si>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</si>
  <si>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</si>
  <si>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</si>
  <si>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</si>
  <si>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</si>
  <si>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</si>
  <si>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</si>
  <si>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</si>
  <si>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</si>
  <si>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</si>
  <si>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</si>
  <si>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</si>
  <si>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</si>
  <si>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</si>
  <si>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</si>
  <si>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</si>
  <si>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</si>
  <si>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</si>
  <si>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</si>
  <si>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</si>
  <si>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</si>
  <si>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</si>
  <si>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</si>
  <si>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</si>
  <si>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</si>
  <si>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</si>
  <si>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</si>
  <si>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</si>
  <si>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</si>
  <si>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</si>
  <si>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</si>
  <si>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</si>
  <si>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</si>
  <si>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</si>
  <si>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</si>
  <si>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</si>
  <si>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</si>
  <si>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</si>
  <si>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</si>
  <si>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</si>
  <si>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</si>
  <si>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</si>
  <si>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</si>
  <si>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</si>
  <si>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</si>
  <si>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</si>
  <si>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</si>
  <si>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</si>
  <si>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</si>
  <si>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</si>
  <si>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</si>
  <si>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</si>
  <si>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</si>
  <si>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</si>
  <si>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</si>
  <si>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</si>
  <si>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</si>
  <si>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</si>
  <si>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</si>
  <si>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</si>
  <si>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</si>
  <si>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</si>
  <si>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</si>
  <si>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</si>
  <si>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</si>
  <si>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</si>
  <si>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</si>
  <si>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</si>
  <si>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</si>
  <si>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</si>
  <si>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</si>
  <si>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</si>
  <si>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</si>
  <si>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</si>
  <si>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</si>
  <si>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</si>
  <si>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</si>
  <si>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</si>
  <si>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</si>
  <si>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</si>
  <si>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</si>
  <si>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</si>
  <si>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</si>
  <si>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</si>
  <si>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</si>
  <si>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</si>
  <si>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</si>
  <si>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</si>
  <si>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</si>
  <si>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</si>
  <si>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</si>
  <si>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</si>
  <si>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</si>
  <si>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</si>
  <si>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</si>
  <si>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</si>
  <si>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</si>
  <si>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</si>
  <si>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</si>
  <si>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</si>
  <si>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</si>
  <si>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</si>
  <si>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</si>
  <si>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</si>
  <si>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</si>
  <si>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</si>
  <si>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</si>
  <si>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</si>
  <si>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</si>
  <si>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</si>
  <si>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</si>
  <si>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</si>
  <si>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</si>
  <si>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</si>
  <si>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</si>
  <si>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</si>
  <si>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</si>
  <si>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</si>
  <si>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</si>
  <si>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</si>
  <si>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</si>
  <si>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</si>
  <si>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</si>
  <si>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</si>
  <si>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</si>
  <si>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</si>
  <si>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</si>
  <si>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</si>
  <si>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</si>
  <si>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</si>
  <si>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</si>
  <si>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</si>
  <si>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</si>
  <si>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</si>
  <si>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</si>
  <si>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</si>
  <si>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</si>
  <si>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</si>
  <si>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</si>
  <si>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</si>
  <si>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</si>
  <si>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</si>
  <si>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</si>
  <si>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</si>
  <si>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</si>
  <si>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</si>
  <si>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</si>
  <si>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</si>
  <si>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</si>
  <si>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</si>
  <si>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</si>
  <si>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</si>
  <si>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</si>
  <si>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</si>
  <si>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</si>
  <si>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</si>
  <si>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</si>
  <si>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</si>
  <si>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</si>
  <si>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</si>
  <si>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</si>
  <si>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</si>
  <si>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</si>
  <si>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</si>
  <si>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</si>
  <si>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</si>
  <si>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</si>
  <si>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</si>
  <si>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</si>
  <si>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</si>
  <si>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</si>
  <si>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</si>
  <si>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</si>
  <si>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</si>
  <si>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</si>
  <si>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</si>
  <si>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</si>
  <si>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</si>
  <si>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</si>
  <si>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</si>
  <si>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</si>
  <si>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</si>
  <si>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</si>
  <si>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</si>
  <si>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</si>
  <si>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</si>
  <si>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</si>
  <si>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</si>
  <si>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</si>
  <si>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</si>
  <si>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</si>
  <si>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</si>
  <si>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</si>
  <si>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</si>
  <si>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</si>
  <si>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</si>
  <si>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</si>
  <si>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</si>
  <si>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</si>
  <si>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</si>
  <si>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</si>
  <si>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</si>
  <si>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</si>
  <si>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</si>
  <si>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</si>
  <si>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</si>
  <si>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</si>
  <si>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</si>
  <si>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</si>
  <si>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</si>
  <si>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</si>
  <si>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</si>
  <si>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</si>
  <si>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</si>
  <si>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</si>
  <si>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</si>
  <si>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</si>
  <si>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</si>
  <si>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</si>
  <si>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</si>
  <si>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</si>
  <si>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</si>
  <si>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</si>
  <si>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</si>
  <si>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</si>
  <si>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</si>
  <si>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</si>
  <si>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</si>
  <si>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</si>
  <si>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</si>
  <si>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</si>
  <si>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</si>
  <si>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</si>
  <si>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</si>
  <si>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</si>
  <si>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</si>
  <si>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</si>
  <si>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</si>
  <si>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</si>
  <si>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</si>
  <si>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</si>
  <si>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</si>
  <si>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</si>
  <si>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</si>
  <si>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</si>
  <si>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</si>
  <si>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</si>
  <si>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</si>
  <si>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</si>
  <si>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</si>
  <si>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</si>
  <si>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</si>
  <si>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</si>
  <si>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</si>
  <si>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</si>
  <si>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</si>
  <si>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</si>
  <si>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</si>
  <si>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</si>
  <si>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</si>
  <si>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</si>
  <si>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</si>
  <si>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</si>
  <si>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</si>
  <si>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</si>
  <si>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</si>
  <si>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</si>
  <si>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</si>
  <si>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</si>
  <si>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</si>
  <si>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</si>
  <si>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</si>
  <si>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</si>
  <si>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</si>
  <si>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</si>
  <si>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</si>
  <si>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</si>
  <si>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</si>
  <si>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</si>
  <si>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</si>
  <si>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</si>
  <si>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</si>
  <si>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</si>
  <si>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</si>
  <si>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</si>
  <si>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</si>
  <si>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</si>
  <si>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</si>
  <si>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</si>
  <si>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</si>
  <si>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</si>
  <si>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</si>
  <si>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</si>
  <si>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</si>
  <si>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</si>
  <si>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</si>
  <si>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</si>
  <si>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</si>
  <si>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</si>
  <si>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</si>
  <si>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</si>
  <si>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</si>
  <si>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</si>
  <si>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</si>
  <si>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</si>
  <si>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</si>
  <si>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</si>
  <si>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</si>
  <si>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</si>
  <si>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</si>
  <si>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</si>
  <si>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</si>
  <si>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</si>
  <si>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</si>
  <si>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</si>
  <si>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</si>
  <si>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</si>
  <si>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</si>
  <si>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</si>
  <si>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</si>
  <si>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</si>
  <si>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</si>
  <si>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</si>
  <si>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</si>
  <si>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</si>
  <si>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</si>
  <si>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</si>
  <si>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</si>
  <si>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</si>
  <si>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</si>
  <si>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</si>
  <si>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</si>
  <si>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</si>
  <si>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</si>
  <si>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</si>
  <si>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</si>
  <si>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</si>
  <si>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</si>
  <si>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</si>
  <si>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</si>
  <si>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</si>
  <si>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</si>
  <si>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</si>
  <si>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</si>
  <si>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</si>
  <si>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</si>
  <si>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</si>
  <si>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</si>
  <si>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</si>
  <si>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</si>
  <si>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</si>
  <si>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</si>
  <si>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</si>
  <si>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</si>
  <si>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</si>
  <si>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</si>
  <si>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</si>
  <si>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</si>
  <si>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</si>
  <si>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</si>
  <si>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</si>
  <si>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</si>
  <si>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</si>
  <si>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</si>
  <si>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</si>
  <si>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</si>
  <si>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</si>
  <si>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</si>
  <si>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</si>
  <si>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</si>
  <si>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</si>
  <si>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</si>
  <si>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</si>
  <si>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</si>
  <si>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</si>
  <si>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</si>
  <si>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</si>
  <si>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</si>
  <si>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</si>
  <si>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</si>
  <si>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</si>
  <si>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</si>
  <si>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</si>
  <si>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</si>
  <si>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</si>
  <si>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</si>
  <si>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</si>
  <si>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</si>
  <si>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</si>
  <si>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</si>
  <si>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</si>
  <si>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</si>
  <si>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</si>
  <si>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</si>
  <si>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</si>
  <si>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</si>
  <si>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</si>
  <si>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</si>
  <si>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</si>
  <si>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</si>
  <si>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</si>
  <si>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</si>
  <si>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</si>
  <si>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</si>
  <si>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</si>
  <si>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</si>
  <si>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</si>
  <si>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</si>
  <si>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</si>
  <si>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</si>
  <si>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</si>
  <si>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</si>
  <si>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</si>
  <si>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</si>
  <si>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</si>
  <si>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</si>
  <si>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</si>
  <si>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</si>
  <si>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</si>
  <si>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</si>
  <si>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</si>
  <si>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</si>
  <si>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</si>
  <si>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</si>
  <si>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</si>
  <si>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</si>
  <si>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</si>
  <si>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</si>
  <si>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</si>
  <si>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</si>
  <si>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</si>
  <si>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</si>
  <si>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</si>
  <si>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</si>
  <si>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</si>
  <si>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</si>
  <si>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</si>
  <si>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</si>
  <si>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</si>
  <si>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</si>
  <si>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</si>
  <si>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</si>
  <si>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</si>
  <si>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</si>
  <si>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</si>
  <si>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</si>
  <si>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</si>
  <si>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</si>
  <si>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</si>
  <si>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</si>
  <si>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</si>
  <si>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</si>
  <si>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</si>
  <si>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</si>
  <si>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</si>
  <si>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</si>
  <si>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</si>
  <si>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</si>
  <si>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</si>
  <si>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</si>
  <si>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</si>
  <si>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</si>
  <si>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</si>
  <si>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</si>
  <si>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</si>
  <si>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</si>
  <si>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</si>
  <si>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</si>
  <si>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</si>
  <si>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</si>
  <si>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</si>
  <si>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</si>
  <si>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</si>
  <si>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</si>
  <si>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</si>
  <si>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</si>
  <si>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</si>
  <si>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</si>
  <si>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</si>
  <si>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</si>
  <si>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</si>
  <si>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</si>
  <si>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</si>
  <si>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</si>
  <si>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</si>
  <si>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</si>
  <si>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</si>
  <si>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</si>
  <si>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</si>
  <si>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</si>
  <si>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</si>
  <si>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</si>
  <si>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</si>
  <si>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</si>
  <si>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</si>
  <si>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</si>
  <si>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</si>
  <si>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</si>
  <si>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</si>
  <si>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</si>
  <si>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</si>
  <si>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</si>
  <si>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</si>
  <si>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</si>
  <si>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</si>
  <si>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</si>
  <si>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</si>
  <si>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</si>
  <si>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</si>
  <si>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</si>
  <si>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</si>
  <si>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</si>
  <si>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</si>
  <si>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</si>
  <si>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</si>
  <si>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</si>
  <si>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</si>
  <si>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</si>
  <si>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</si>
  <si>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</si>
  <si>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</si>
  <si>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</si>
  <si>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</si>
  <si>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</si>
  <si>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</si>
  <si>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</si>
  <si>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</si>
  <si>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</si>
  <si>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</si>
  <si>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</si>
  <si>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</si>
  <si>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</si>
  <si>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</si>
  <si>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</si>
  <si>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</si>
  <si>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</si>
  <si>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</si>
  <si>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</si>
  <si>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</si>
  <si>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</si>
  <si>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</si>
  <si>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</si>
  <si>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</si>
  <si>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</si>
  <si>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</si>
  <si>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</si>
  <si>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</si>
  <si>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</si>
  <si>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</si>
  <si>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</si>
  <si>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</si>
  <si>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</si>
  <si>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</si>
  <si>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</si>
  <si>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</si>
  <si>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</si>
  <si>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</si>
  <si>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</si>
  <si>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</si>
  <si>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</si>
  <si>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</si>
  <si>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</si>
  <si>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</si>
  <si>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</si>
  <si>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</si>
  <si>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</si>
  <si>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</si>
  <si>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</si>
  <si>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</si>
  <si>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</si>
  <si>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</si>
  <si>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</si>
  <si>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</si>
  <si>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</si>
  <si>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</si>
  <si>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</si>
  <si>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</si>
  <si>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</si>
  <si>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</si>
  <si>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</si>
  <si>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</si>
  <si>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</si>
  <si>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</si>
  <si>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</si>
  <si>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</si>
  <si>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</si>
  <si>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</si>
  <si>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</si>
  <si>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</si>
  <si>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</si>
  <si>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</si>
  <si>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</si>
  <si>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</si>
  <si>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</si>
  <si>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</si>
  <si>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</si>
  <si>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</si>
  <si>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</si>
  <si>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</si>
  <si>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</si>
  <si>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</si>
  <si>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</si>
  <si>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</si>
  <si>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</si>
  <si>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</si>
  <si>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</si>
  <si>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</si>
  <si>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</si>
  <si>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</si>
  <si>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</si>
  <si>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</si>
  <si>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</si>
  <si>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</si>
  <si>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</si>
  <si>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</si>
  <si>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</si>
  <si>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</si>
  <si>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</si>
  <si>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</si>
  <si>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</si>
  <si>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</si>
  <si>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</si>
  <si>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</si>
  <si>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</si>
  <si>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</si>
  <si>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</si>
  <si>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</si>
  <si>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</si>
  <si>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</si>
  <si>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</si>
  <si>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</si>
  <si>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</si>
  <si>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</si>
  <si>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</si>
  <si>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</si>
  <si>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</si>
  <si>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</si>
  <si>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</si>
  <si>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</si>
  <si>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</si>
  <si>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</si>
  <si>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</si>
  <si>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</si>
  <si>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</si>
  <si>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</si>
  <si>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</si>
  <si>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</si>
  <si>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</si>
  <si>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</si>
  <si>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</si>
  <si>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</si>
  <si>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</si>
  <si>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</si>
  <si>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</si>
  <si>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</si>
  <si>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</si>
  <si>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</si>
  <si>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</si>
  <si>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</si>
  <si>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</si>
  <si>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</si>
  <si>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</si>
  <si>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</si>
  <si>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</si>
  <si>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</si>
  <si>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</si>
  <si>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</si>
  <si>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</si>
  <si>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</si>
  <si>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</si>
  <si>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</si>
  <si>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</si>
  <si>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</si>
  <si>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</si>
  <si>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</si>
  <si>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</si>
  <si>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</si>
  <si>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</si>
  <si>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</si>
  <si>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</si>
  <si>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</si>
  <si>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</si>
  <si>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</si>
  <si>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</si>
  <si>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</si>
  <si>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</si>
  <si>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</si>
  <si>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</si>
  <si>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</si>
  <si>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</si>
  <si>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</si>
  <si>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</si>
  <si>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</si>
  <si>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</si>
  <si>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</si>
  <si>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</si>
  <si>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</si>
  <si>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</si>
  <si>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</si>
  <si>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</si>
  <si>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</si>
  <si>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</si>
  <si>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</si>
  <si>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</si>
  <si>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</si>
  <si>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</si>
  <si>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</si>
  <si>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</si>
  <si>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</si>
  <si>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</si>
  <si>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</si>
  <si>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</si>
  <si>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</si>
  <si>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</si>
  <si>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</si>
  <si>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</si>
  <si>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</si>
  <si>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</si>
  <si>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</si>
  <si>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</si>
  <si>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</si>
  <si>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</si>
  <si>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</si>
  <si>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</si>
  <si>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</si>
  <si>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</si>
  <si>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</si>
  <si>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</si>
  <si>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</si>
  <si>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</si>
  <si>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</si>
  <si>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</si>
  <si>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</si>
  <si>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</si>
  <si>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</si>
  <si>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</si>
  <si>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</si>
  <si>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</si>
  <si>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</si>
  <si>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</si>
  <si>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</si>
  <si>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</si>
  <si>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</si>
  <si>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</si>
  <si>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</si>
  <si>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</si>
  <si>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</si>
  <si>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</si>
  <si>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</si>
  <si>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</si>
  <si>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</si>
  <si>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</si>
  <si>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</si>
  <si>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</si>
  <si>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</si>
  <si>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</si>
  <si>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</si>
  <si>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</si>
  <si>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</si>
  <si>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</si>
  <si>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</si>
  <si>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</si>
  <si>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</si>
  <si>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</si>
  <si>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</si>
  <si>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</si>
  <si>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</si>
  <si>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</si>
  <si>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</si>
  <si>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</si>
  <si>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</si>
  <si>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</si>
  <si>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</si>
  <si>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</si>
  <si>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</si>
  <si>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</si>
  <si>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</si>
  <si>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</si>
  <si>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</si>
  <si>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</si>
  <si>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</si>
  <si>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</si>
  <si>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</si>
  <si>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</si>
  <si>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</si>
  <si>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</si>
  <si>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</si>
  <si>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</si>
  <si>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</si>
  <si>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</si>
  <si>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</si>
  <si>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</si>
  <si>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</si>
  <si>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</si>
  <si>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</si>
  <si>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</si>
  <si>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</si>
  <si>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</si>
  <si>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</si>
  <si>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</si>
  <si>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</si>
  <si>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</si>
  <si>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</si>
  <si>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</si>
  <si>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</si>
  <si>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</si>
  <si>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</si>
  <si>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</si>
  <si>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</si>
  <si>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</si>
  <si>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</si>
  <si>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</si>
  <si>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</si>
  <si>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</si>
  <si>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</si>
  <si>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</si>
  <si>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</si>
  <si>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</si>
  <si>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</si>
  <si>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</si>
  <si>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</si>
  <si>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</si>
  <si>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</si>
  <si>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</si>
  <si>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</si>
  <si>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</si>
  <si>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</si>
  <si>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</si>
  <si>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</si>
  <si>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</si>
  <si>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</si>
  <si>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</si>
  <si>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</si>
  <si>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</si>
  <si>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</si>
  <si>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</si>
  <si>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</si>
  <si>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</si>
  <si>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</si>
  <si>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</si>
  <si>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</si>
  <si>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</si>
  <si>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</si>
  <si>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</si>
  <si>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</si>
  <si>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</si>
  <si>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</si>
  <si>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</si>
  <si>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</si>
  <si>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</si>
  <si>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</si>
  <si>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</si>
  <si>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</si>
  <si>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</si>
  <si>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</si>
  <si>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</si>
  <si>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</si>
  <si>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</si>
  <si>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</si>
  <si>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</si>
  <si>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</si>
  <si>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</si>
  <si>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</si>
  <si>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</si>
  <si>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</si>
  <si>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</si>
  <si>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</si>
  <si>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</si>
  <si>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</si>
  <si>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</si>
  <si>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</si>
  <si>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</si>
  <si>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</si>
  <si>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</si>
  <si>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</si>
  <si>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</si>
  <si>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</si>
  <si>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</si>
  <si>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</si>
  <si>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</si>
  <si>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</si>
  <si>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</si>
  <si>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</si>
  <si>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</si>
  <si>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</si>
  <si>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</si>
  <si>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</si>
  <si>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</si>
  <si>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</si>
  <si>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</si>
  <si>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</si>
  <si>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</si>
  <si>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</si>
  <si>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</si>
  <si>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</si>
  <si>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</si>
  <si>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</si>
  <si>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</si>
  <si>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</si>
  <si>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</si>
  <si>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</si>
  <si>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</si>
  <si>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</si>
  <si>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</si>
  <si>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</si>
  <si>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</si>
  <si>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</si>
  <si>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</si>
  <si>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</si>
  <si>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</si>
  <si>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</si>
  <si>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</si>
  <si>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</si>
  <si>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</si>
  <si>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</si>
  <si>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</si>
  <si>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</si>
  <si>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</si>
  <si>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</si>
  <si>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</si>
  <si>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</si>
  <si>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</si>
  <si>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</si>
  <si>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</si>
  <si>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</si>
  <si>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</si>
  <si>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</si>
  <si>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</si>
  <si>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</si>
  <si>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</si>
  <si>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</si>
  <si>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</si>
  <si>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</si>
  <si>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</si>
  <si>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</si>
  <si>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</si>
  <si>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</si>
  <si>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</si>
  <si>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</si>
  <si>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</si>
  <si>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</si>
  <si>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</si>
  <si>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</si>
  <si>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</si>
  <si>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</si>
  <si>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</si>
  <si>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</si>
  <si>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</si>
  <si>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</si>
  <si>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</si>
  <si>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</si>
  <si>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</si>
  <si>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</si>
  <si>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</si>
  <si>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</si>
  <si>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</si>
  <si>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</si>
  <si>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</si>
  <si>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</si>
  <si>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</si>
  <si>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</si>
  <si>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</si>
  <si>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</si>
  <si>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</si>
  <si>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</si>
  <si>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</si>
  <si>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</si>
  <si>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</si>
  <si>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</si>
  <si>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</si>
  <si>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</si>
  <si>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</si>
  <si>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</si>
  <si>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</si>
  <si>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</si>
  <si>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</si>
  <si>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</si>
  <si>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</si>
  <si>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</si>
  <si>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</si>
  <si>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</si>
  <si>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</si>
  <si>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</si>
  <si>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</si>
  <si>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</si>
  <si>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</si>
  <si>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</si>
  <si>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</si>
  <si>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</si>
  <si>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</si>
  <si>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</si>
  <si>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</si>
  <si>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</si>
  <si>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</si>
  <si>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</si>
  <si>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</si>
  <si>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</si>
  <si>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</si>
  <si>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</si>
  <si>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</si>
  <si>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</si>
  <si>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</si>
  <si>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</si>
  <si>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</si>
  <si>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</si>
  <si>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</si>
  <si>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</si>
  <si>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</si>
  <si>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</si>
  <si>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</si>
  <si>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</si>
  <si>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</si>
  <si>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</si>
  <si>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</si>
  <si>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</si>
  <si>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</si>
  <si>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</si>
  <si>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</si>
  <si>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</si>
  <si>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</si>
  <si>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</si>
  <si>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</si>
  <si>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</si>
  <si>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</si>
  <si>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</si>
  <si>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</si>
  <si>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</si>
  <si>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</si>
  <si>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</si>
  <si>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</si>
  <si>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</si>
  <si>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</si>
  <si>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</si>
  <si>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</si>
  <si>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</si>
  <si>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</si>
  <si>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</si>
  <si>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</si>
  <si>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</si>
  <si>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</si>
  <si>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</si>
  <si>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</si>
  <si>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</si>
  <si>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</si>
  <si>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</si>
  <si>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</si>
  <si>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</si>
  <si>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</si>
  <si>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</si>
  <si>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</si>
  <si>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</si>
  <si>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</si>
  <si>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</si>
  <si>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</si>
  <si>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</si>
  <si>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</si>
  <si>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</si>
  <si>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</si>
  <si>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</si>
  <si>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</si>
  <si>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</si>
  <si>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</si>
  <si>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</si>
  <si>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</si>
  <si>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</si>
  <si>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</si>
  <si>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</si>
  <si>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</si>
  <si>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</si>
  <si>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</si>
  <si>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</si>
  <si>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</si>
  <si>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</si>
  <si>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</si>
  <si>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</si>
  <si>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</si>
  <si>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</si>
  <si>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</si>
  <si>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</si>
  <si>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</si>
  <si>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</si>
  <si>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</si>
  <si>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</si>
  <si>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</si>
  <si>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</si>
  <si>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</si>
  <si>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</si>
  <si>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</si>
  <si>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</si>
  <si>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</si>
  <si>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</si>
  <si>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</si>
  <si>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</si>
  <si>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</si>
  <si>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</si>
  <si>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</si>
  <si>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</si>
  <si>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</si>
  <si>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</si>
  <si>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</si>
  <si>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</si>
  <si>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</si>
  <si>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</si>
  <si>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</si>
  <si>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</si>
  <si>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</si>
  <si>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</si>
  <si>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</si>
  <si>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</si>
  <si>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</si>
  <si>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</si>
  <si>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</si>
  <si>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</si>
  <si>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</si>
  <si>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</si>
  <si>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</si>
  <si>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</si>
  <si>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</si>
  <si>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</si>
  <si>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</si>
  <si>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</si>
  <si>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</si>
  <si>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</si>
  <si>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</si>
  <si>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</si>
  <si>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</si>
  <si>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</si>
  <si>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</si>
  <si>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</si>
  <si>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</si>
  <si>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</si>
  <si>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</si>
  <si>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</si>
  <si>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</si>
  <si>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</si>
  <si>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</si>
  <si>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</si>
  <si>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</si>
  <si>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</si>
  <si>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</si>
  <si>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</si>
  <si>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</si>
  <si>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</si>
  <si>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</si>
  <si>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</si>
  <si>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</si>
  <si>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</si>
  <si>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</si>
  <si>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</si>
  <si>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</si>
  <si>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</si>
  <si>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</si>
  <si>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</si>
  <si>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</si>
  <si>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</si>
  <si>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</si>
  <si>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</si>
  <si>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</si>
  <si>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</si>
  <si>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</si>
  <si>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</si>
  <si>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</si>
  <si>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</si>
  <si>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</si>
  <si>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</si>
  <si>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</si>
  <si>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</si>
  <si>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</si>
  <si>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</si>
  <si>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</si>
  <si>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</si>
  <si>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</si>
  <si>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</si>
  <si>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</si>
  <si>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</si>
  <si>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</si>
  <si>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</si>
  <si>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</si>
  <si>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</si>
  <si>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</si>
  <si>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</si>
  <si>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</si>
  <si>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</si>
  <si>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</si>
  <si>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</si>
  <si>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</si>
  <si>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</si>
  <si>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</si>
  <si>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</si>
  <si>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</si>
  <si>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</si>
  <si>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</si>
  <si>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</si>
  <si>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</si>
  <si>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</si>
  <si>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</si>
  <si>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</si>
  <si>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</si>
  <si>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</si>
  <si>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</si>
  <si>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</si>
  <si>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</si>
  <si>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</si>
  <si>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</si>
  <si>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</si>
  <si>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</si>
  <si>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</si>
  <si>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</si>
  <si>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</si>
  <si>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</si>
  <si>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</si>
  <si>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</si>
  <si>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</si>
  <si>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</si>
  <si>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</si>
  <si>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</si>
  <si>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</si>
  <si>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</si>
  <si>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</si>
  <si>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</si>
  <si>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</si>
  <si>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</si>
  <si>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</si>
  <si>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</si>
  <si>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</si>
  <si>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</si>
  <si>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</si>
  <si>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</si>
  <si>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</si>
  <si>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</si>
  <si>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</si>
  <si>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</si>
  <si>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</si>
  <si>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</si>
  <si>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</si>
  <si>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</si>
  <si>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</si>
  <si>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</si>
  <si>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</si>
  <si>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</si>
  <si>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</si>
  <si>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</si>
  <si>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</si>
  <si>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</si>
  <si>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</si>
  <si>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</si>
  <si>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</si>
  <si>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</si>
  <si>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</si>
  <si>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</si>
  <si>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</si>
  <si>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</si>
  <si>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</si>
  <si>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</si>
  <si>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</si>
  <si>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</si>
  <si>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</si>
  <si>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</si>
  <si>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</si>
  <si>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</si>
  <si>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</si>
  <si>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</si>
  <si>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</si>
  <si>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</si>
  <si>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</si>
  <si>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</si>
  <si>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</si>
  <si>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</si>
  <si>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</si>
  <si>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</si>
  <si>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</si>
  <si>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</si>
  <si>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</si>
  <si>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</si>
  <si>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</si>
  <si>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</si>
  <si>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</si>
  <si>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</si>
  <si>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</si>
  <si>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</si>
  <si>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</si>
  <si>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</si>
  <si>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</si>
  <si>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</si>
  <si>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</si>
  <si>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</si>
  <si>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</si>
  <si>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</si>
  <si>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</si>
  <si>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</si>
  <si>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</si>
  <si>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</si>
  <si>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</si>
  <si>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</si>
  <si>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</si>
  <si>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</si>
  <si>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</si>
  <si>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</si>
  <si>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</si>
  <si>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</si>
  <si>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</si>
  <si>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</si>
  <si>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</si>
  <si>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</si>
  <si>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</si>
  <si>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</si>
  <si>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</si>
  <si>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</si>
  <si>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</si>
  <si>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</si>
  <si>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</si>
  <si>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</si>
  <si>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</si>
  <si>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</si>
  <si>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</si>
  <si>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</si>
  <si>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</si>
  <si>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</si>
  <si>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</si>
  <si>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</si>
  <si>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</si>
  <si>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</si>
  <si>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</si>
  <si>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</si>
  <si>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</si>
  <si>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</si>
  <si>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</si>
  <si>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</si>
  <si>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</si>
  <si>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</si>
  <si>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</si>
  <si>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</si>
  <si>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</si>
  <si>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</si>
  <si>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</si>
  <si>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</si>
  <si>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</si>
  <si>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</si>
  <si>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</si>
  <si>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</si>
  <si>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</si>
  <si>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</si>
  <si>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</si>
  <si>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</si>
  <si>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</si>
  <si>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</si>
  <si>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</si>
  <si>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</si>
  <si>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</si>
  <si>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</si>
  <si>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</si>
  <si>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</si>
  <si>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</si>
  <si>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</si>
  <si>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</si>
  <si>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</si>
  <si>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</si>
  <si>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</si>
  <si>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</si>
  <si>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</si>
  <si>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</si>
  <si>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</si>
  <si>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</si>
  <si>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</si>
  <si>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</si>
  <si>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</si>
  <si>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</si>
  <si>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</si>
  <si>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</si>
  <si>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</si>
  <si>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</si>
  <si>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</si>
  <si>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</si>
  <si>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</si>
  <si>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</si>
  <si>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</si>
  <si>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</si>
  <si>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</si>
  <si>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</si>
  <si>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</si>
  <si>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</si>
  <si>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</si>
  <si>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</si>
  <si>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</si>
  <si>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</si>
  <si>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</si>
  <si>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</si>
  <si>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</si>
  <si>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</si>
  <si>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</si>
  <si>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</si>
  <si>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</si>
  <si>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</si>
  <si>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</si>
  <si>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</si>
  <si>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</si>
  <si>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</si>
  <si>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</si>
  <si>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</si>
  <si>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</si>
  <si>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</si>
  <si>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</si>
  <si>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</si>
  <si>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</si>
  <si>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</si>
  <si>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</si>
  <si>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</si>
  <si>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</si>
  <si>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</si>
  <si>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</si>
  <si>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</si>
  <si>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</si>
  <si>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</si>
  <si>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</si>
  <si>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</si>
  <si>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</si>
  <si>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</si>
  <si>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</si>
  <si>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</si>
  <si>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</si>
  <si>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</si>
  <si>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</si>
  <si>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</si>
  <si>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</si>
  <si>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</si>
  <si>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</si>
  <si>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</si>
  <si>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</si>
  <si>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</si>
  <si>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</si>
  <si>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</si>
  <si>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</si>
  <si>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</si>
  <si>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</si>
  <si>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</si>
  <si>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</si>
  <si>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</si>
  <si>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</si>
  <si>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</si>
  <si>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</si>
  <si>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</si>
  <si>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</si>
  <si>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</si>
  <si>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</si>
  <si>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</si>
  <si>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</si>
  <si>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</si>
  <si>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</si>
  <si>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</si>
  <si>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</si>
  <si>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</si>
  <si>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</si>
  <si>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</si>
  <si>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</si>
  <si>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</si>
  <si>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</si>
  <si>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</si>
  <si>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</si>
  <si>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</si>
  <si>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</si>
  <si>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</si>
  <si>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</si>
  <si>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</si>
  <si>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</si>
  <si>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</si>
  <si>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</si>
  <si>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</si>
  <si>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</si>
  <si>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</si>
  <si>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</si>
  <si>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</si>
  <si>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</si>
  <si>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</si>
  <si>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</si>
  <si>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</si>
  <si>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</si>
  <si>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</si>
  <si>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</si>
  <si>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</si>
  <si>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</si>
  <si>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</si>
  <si>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</si>
  <si>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</si>
  <si>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</si>
  <si>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</si>
  <si>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</si>
  <si>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</si>
  <si>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</si>
  <si>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</si>
  <si>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</si>
  <si>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</si>
  <si>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</si>
  <si>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</si>
  <si>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</si>
  <si>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</si>
  <si>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</si>
  <si>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</si>
  <si>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</si>
  <si>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</si>
  <si>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</si>
  <si>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</si>
  <si>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</si>
  <si>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</si>
  <si>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</si>
  <si>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</si>
  <si>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</si>
  <si>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</si>
  <si>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</si>
  <si>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</si>
  <si>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</si>
  <si>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</si>
  <si>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</si>
  <si>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</si>
  <si>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</si>
  <si>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</si>
  <si>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</si>
  <si>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</si>
  <si>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</si>
  <si>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</si>
  <si>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</si>
  <si>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</si>
  <si>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</si>
  <si>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</si>
  <si>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</si>
  <si>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</si>
  <si>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</si>
  <si>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</si>
  <si>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</si>
  <si>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</si>
  <si>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</si>
  <si>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</si>
  <si>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</si>
  <si>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</si>
  <si>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</si>
  <si>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</si>
  <si>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</si>
  <si>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</si>
  <si>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</si>
  <si>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</si>
  <si>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</si>
  <si>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</si>
  <si>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</si>
  <si>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</si>
  <si>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</si>
  <si>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</si>
  <si>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</si>
  <si>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</si>
  <si>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</si>
  <si>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</si>
  <si>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</si>
  <si>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</si>
  <si>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</si>
  <si>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</si>
  <si>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</si>
  <si>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</si>
  <si>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</si>
  <si>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</si>
  <si>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</si>
  <si>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</si>
  <si>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</si>
  <si>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</si>
  <si>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</si>
  <si>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</si>
  <si>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</si>
  <si>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</si>
  <si>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</si>
  <si>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</si>
  <si>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</si>
  <si>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</si>
  <si>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</si>
  <si>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</si>
  <si>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</si>
  <si>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</si>
  <si>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</si>
  <si>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</si>
  <si>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</si>
  <si>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</si>
  <si>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</si>
  <si>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</si>
  <si>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</si>
  <si>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</si>
  <si>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</si>
  <si>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</si>
  <si>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</si>
  <si>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</si>
  <si>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</si>
  <si>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</si>
  <si>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</si>
  <si>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</si>
  <si>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</si>
  <si>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</si>
  <si>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</si>
  <si>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</si>
  <si>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</si>
  <si>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</si>
  <si>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</si>
  <si>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</si>
  <si>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</si>
  <si>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</si>
  <si>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</si>
  <si>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</si>
  <si>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</si>
  <si>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</si>
  <si>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</si>
  <si>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</si>
  <si>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</si>
  <si>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</si>
  <si>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</si>
  <si>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</si>
  <si>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</si>
  <si>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</si>
  <si>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</si>
  <si>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</si>
  <si>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</si>
  <si>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</si>
  <si>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</si>
  <si>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</si>
  <si>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</si>
  <si>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</si>
  <si>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</si>
  <si>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</si>
  <si>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</si>
  <si>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</si>
  <si>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</si>
  <si>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</si>
  <si>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</si>
  <si>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</si>
  <si>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</si>
  <si>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</si>
  <si>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</si>
  <si>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</si>
  <si>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</si>
  <si>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</si>
  <si>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</si>
  <si>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</si>
  <si>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</si>
  <si>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</si>
  <si>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</si>
  <si>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</si>
  <si>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</si>
  <si>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</si>
  <si>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</si>
  <si>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</si>
  <si>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</si>
  <si>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</si>
  <si>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</si>
  <si>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</si>
  <si>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</si>
  <si>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</si>
  <si>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</si>
  <si>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</si>
  <si>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</si>
  <si>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</si>
  <si>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</si>
  <si>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</si>
  <si>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</si>
  <si>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</si>
  <si>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</si>
  <si>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</si>
  <si>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</si>
  <si>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</si>
  <si>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</si>
  <si>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</si>
  <si>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</si>
  <si>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</si>
  <si>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</si>
  <si>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</si>
  <si>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</si>
  <si>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</si>
  <si>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</si>
  <si>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</si>
  <si>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</si>
  <si>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</si>
  <si>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</si>
  <si>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</si>
  <si>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</si>
  <si>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</si>
  <si>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</si>
  <si>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</si>
  <si>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</si>
  <si>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</si>
  <si>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</si>
  <si>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</si>
  <si>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</si>
  <si>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</si>
  <si>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</si>
  <si>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</si>
  <si>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</si>
  <si>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</si>
  <si>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</si>
  <si>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</si>
  <si>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</si>
  <si>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</si>
  <si>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</si>
  <si>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</si>
  <si>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</si>
  <si>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</si>
  <si>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</si>
  <si>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</si>
  <si>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</si>
  <si>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</si>
  <si>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</si>
  <si>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</si>
  <si>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</si>
  <si>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</si>
  <si>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</si>
  <si>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</si>
  <si>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</si>
  <si>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</si>
  <si>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</si>
  <si>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</si>
  <si>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</si>
  <si>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</si>
  <si>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</si>
  <si>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</si>
  <si>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</si>
  <si>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</si>
  <si>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</si>
  <si>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</si>
  <si>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</si>
  <si>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</si>
  <si>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</si>
  <si>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</si>
  <si>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</si>
  <si>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</si>
  <si>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</si>
  <si>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</si>
  <si>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</si>
  <si>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</si>
  <si>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</si>
  <si>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</si>
  <si>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</si>
  <si>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</si>
  <si>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</si>
  <si>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</si>
  <si>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</si>
  <si>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</si>
  <si>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</si>
  <si>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</si>
  <si>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</si>
  <si>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</si>
  <si>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</si>
  <si>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</si>
  <si>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</si>
  <si>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</si>
  <si>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</si>
  <si>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</si>
  <si>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</si>
  <si>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</si>
  <si>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</si>
  <si>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</si>
  <si>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</si>
  <si>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</si>
  <si>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</si>
  <si>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</si>
  <si>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</si>
  <si>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</si>
  <si>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</si>
  <si>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</si>
  <si>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</si>
  <si>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</si>
  <si>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</si>
  <si>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</si>
  <si>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</si>
  <si>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</si>
  <si>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</si>
  <si>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</si>
  <si>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</si>
  <si>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</si>
  <si>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</si>
  <si>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</si>
  <si>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</si>
  <si>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</si>
  <si>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</si>
  <si>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</si>
  <si>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</si>
  <si>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</si>
  <si>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</si>
  <si>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</si>
  <si>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</si>
  <si>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</si>
  <si>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</si>
  <si>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</si>
  <si>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</si>
  <si>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</si>
  <si>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</si>
  <si>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</si>
  <si>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</si>
  <si>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</si>
  <si>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</si>
  <si>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</si>
  <si>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</si>
  <si>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</si>
  <si>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</si>
  <si>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</si>
  <si>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</si>
  <si>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</si>
  <si>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</si>
  <si>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</si>
  <si>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</si>
  <si>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</si>
  <si>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</si>
  <si>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</si>
  <si>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</si>
  <si>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</si>
  <si>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</si>
  <si>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</si>
  <si>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</si>
  <si>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</si>
  <si>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</si>
  <si>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</si>
  <si>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</si>
  <si>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</si>
  <si>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</si>
  <si>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</si>
  <si>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</si>
  <si>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</si>
  <si>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</si>
  <si>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</si>
  <si>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</si>
  <si>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</si>
  <si>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</si>
  <si>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</si>
  <si>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</si>
  <si>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</si>
  <si>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</si>
  <si>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</si>
  <si>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</si>
  <si>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</si>
  <si>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</si>
  <si>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</si>
  <si>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</si>
  <si>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</si>
  <si>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</si>
  <si>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</si>
  <si>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</si>
  <si>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</si>
  <si>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</si>
  <si>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</si>
  <si>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</si>
  <si>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</si>
  <si>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</si>
  <si>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</si>
  <si>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</si>
  <si>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</si>
  <si>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</si>
  <si>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</si>
  <si>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</si>
  <si>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</si>
  <si>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</si>
  <si>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</si>
  <si>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</si>
  <si>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</si>
  <si>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</si>
  <si>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</si>
  <si>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</si>
  <si>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</si>
  <si>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</si>
  <si>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</si>
  <si>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</si>
  <si>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</si>
  <si>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</si>
  <si>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</si>
  <si>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</si>
  <si>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</si>
  <si>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</si>
  <si>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</si>
  <si>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</si>
  <si>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</si>
  <si>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</si>
  <si>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</si>
  <si>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</si>
  <si>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</si>
  <si>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</si>
  <si>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</si>
  <si>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</si>
  <si>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</si>
  <si>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</si>
  <si>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</si>
  <si>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</si>
  <si>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</si>
  <si>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</si>
  <si>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</si>
  <si>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</si>
  <si>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</si>
  <si>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</si>
  <si>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</si>
  <si>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</si>
  <si>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</si>
  <si>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</si>
  <si>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</si>
  <si>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</si>
  <si>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</si>
  <si>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</si>
  <si>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</si>
  <si>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</si>
  <si>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</si>
  <si>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</si>
  <si>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</si>
  <si>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</si>
  <si>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</si>
  <si>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</si>
  <si>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</si>
  <si>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</si>
  <si>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</si>
  <si>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</si>
  <si>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</si>
  <si>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</si>
  <si>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</si>
  <si>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</si>
  <si>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</si>
  <si>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</si>
  <si>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</si>
  <si>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</si>
  <si>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</si>
  <si>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</si>
  <si>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</si>
  <si>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</si>
  <si>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</si>
  <si>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</si>
  <si>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</si>
  <si>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</si>
  <si>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</si>
  <si>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</si>
  <si>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</si>
  <si>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</si>
  <si>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</si>
  <si>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</si>
  <si>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</si>
  <si>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</si>
  <si>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</si>
  <si>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</si>
  <si>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</si>
  <si>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</si>
  <si>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</si>
  <si>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</si>
  <si>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</si>
  <si>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</si>
  <si>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</si>
  <si>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</si>
  <si>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</si>
  <si>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</si>
  <si>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</si>
  <si>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</si>
  <si>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</si>
  <si>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</si>
  <si>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</si>
  <si>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</si>
  <si>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</si>
  <si>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</si>
  <si>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</si>
  <si>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</si>
  <si>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</si>
  <si>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</si>
  <si>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</si>
  <si>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</si>
  <si>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</si>
  <si>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</si>
  <si>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</si>
  <si>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</si>
  <si>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</si>
  <si>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</si>
  <si>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</si>
  <si>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</si>
  <si>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</si>
  <si>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</si>
  <si>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</si>
  <si>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</si>
  <si>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</si>
  <si>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</si>
  <si>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</si>
  <si>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</si>
  <si>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</si>
  <si>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</si>
  <si>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</si>
  <si>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</si>
  <si>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</si>
  <si>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</si>
  <si>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</si>
  <si>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</si>
  <si>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</si>
  <si>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</si>
  <si>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</si>
  <si>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</si>
  <si>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</si>
  <si>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</si>
  <si>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</si>
  <si>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</si>
  <si>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</si>
  <si>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</si>
  <si>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</si>
  <si>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</si>
  <si>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</si>
  <si>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</si>
  <si>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</si>
  <si>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</si>
  <si>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</si>
  <si>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</si>
  <si>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</si>
  <si>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</si>
  <si>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</si>
  <si>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</si>
  <si>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</si>
  <si>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</si>
  <si>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</si>
  <si>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</si>
  <si>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</si>
  <si>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</si>
  <si>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</si>
  <si>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</si>
  <si>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</si>
  <si>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</si>
  <si>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</si>
  <si>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</si>
  <si>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</si>
  <si>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</si>
  <si>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</si>
  <si>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</si>
  <si>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</si>
  <si>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</si>
  <si>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</si>
  <si>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</si>
  <si>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</si>
  <si>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</si>
  <si>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</si>
  <si>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</si>
  <si>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</si>
  <si>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</si>
  <si>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</si>
  <si>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</si>
  <si>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</si>
  <si>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</si>
  <si>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</si>
  <si>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</si>
  <si>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</si>
  <si>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</si>
  <si>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</si>
  <si>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</si>
  <si>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</si>
  <si>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</si>
  <si>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</si>
  <si>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</si>
  <si>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</si>
  <si>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</si>
  <si>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</si>
  <si>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</si>
  <si>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</si>
  <si>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</si>
  <si>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</si>
  <si>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</si>
  <si>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</si>
  <si>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</si>
  <si>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</si>
  <si>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</si>
  <si>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</si>
  <si>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</si>
  <si>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</si>
  <si>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</si>
  <si>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</si>
  <si>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</si>
  <si>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</si>
  <si>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</si>
  <si>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</si>
  <si>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</si>
  <si>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</si>
  <si>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</si>
  <si>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</si>
  <si>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</si>
  <si>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</si>
  <si>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</si>
  <si>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</si>
  <si>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</si>
  <si>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</si>
  <si>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</si>
  <si>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</si>
  <si>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</si>
  <si>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</si>
  <si>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</si>
  <si>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</si>
  <si>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</si>
  <si>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</si>
  <si>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</si>
  <si>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</si>
  <si>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</si>
  <si>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</si>
  <si>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</si>
  <si>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</si>
  <si>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</si>
  <si>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</si>
  <si>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</si>
  <si>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</si>
  <si>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</si>
  <si>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</si>
  <si>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</si>
  <si>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</si>
  <si>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</si>
  <si>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</si>
  <si>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</si>
  <si>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</si>
  <si>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</si>
  <si>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</si>
  <si>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</si>
  <si>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</si>
  <si>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</si>
  <si>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</si>
  <si>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</si>
  <si>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</si>
  <si>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</si>
  <si>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</si>
  <si>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</si>
  <si>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</si>
  <si>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</si>
  <si>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</si>
  <si>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</si>
  <si>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</si>
  <si>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</si>
  <si>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</si>
  <si>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</si>
  <si>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</si>
  <si>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</si>
  <si>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</si>
  <si>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</si>
  <si>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</si>
  <si>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</si>
  <si>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</si>
  <si>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</si>
  <si>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</si>
  <si>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</si>
  <si>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</si>
  <si>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</si>
  <si>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</si>
  <si>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</si>
  <si>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</si>
  <si>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</si>
  <si>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</si>
  <si>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</si>
  <si>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</si>
  <si>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</si>
  <si>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</si>
  <si>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</si>
  <si>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</si>
  <si>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</si>
  <si>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</si>
  <si>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</si>
  <si>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</si>
  <si>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</si>
  <si>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</si>
  <si>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</si>
  <si>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</si>
  <si>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</si>
  <si>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</si>
  <si>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</si>
  <si>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</si>
  <si>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</si>
  <si>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</si>
  <si>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</si>
  <si>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</si>
  <si>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</si>
  <si>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</si>
  <si>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</si>
  <si>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</si>
  <si>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</si>
  <si>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</si>
  <si>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</si>
  <si>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</si>
  <si>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</si>
  <si>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</si>
  <si>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</si>
  <si>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</si>
  <si>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</si>
  <si>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</si>
  <si>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</si>
  <si>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</si>
  <si>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</si>
  <si>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</si>
  <si>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</si>
  <si>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</si>
  <si>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</si>
  <si>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</si>
  <si>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</si>
  <si>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</si>
  <si>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</si>
  <si>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</si>
  <si>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</si>
  <si>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</si>
  <si>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</si>
  <si>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</si>
  <si>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</si>
  <si>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</si>
  <si>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</si>
  <si>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</si>
  <si>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</si>
  <si>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</si>
  <si>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</si>
  <si>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</si>
  <si>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</si>
  <si>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</si>
  <si>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</si>
  <si>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</si>
  <si>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</si>
  <si>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</si>
  <si>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</si>
  <si>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</si>
  <si>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</si>
  <si>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</si>
  <si>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</si>
  <si>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</si>
  <si>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</si>
  <si>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</si>
  <si>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</si>
  <si>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</si>
  <si>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</si>
  <si>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</si>
  <si>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</si>
  <si>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</si>
  <si>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</si>
  <si>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</si>
  <si>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</si>
  <si>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</si>
  <si>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</si>
  <si>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</si>
  <si>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</si>
  <si>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</si>
  <si>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</si>
  <si>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</si>
  <si>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</si>
  <si>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</si>
  <si>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</si>
  <si>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</si>
  <si>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</si>
  <si>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</si>
  <si>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</si>
  <si>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</si>
  <si>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</si>
  <si>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</si>
  <si>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</si>
  <si>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</si>
  <si>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</si>
  <si>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</si>
  <si>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</si>
  <si>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</si>
  <si>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</si>
  <si>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</si>
  <si>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</si>
  <si>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</si>
  <si>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</si>
  <si>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</si>
  <si>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</si>
  <si>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</si>
  <si>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</si>
  <si>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</si>
  <si>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</si>
  <si>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</si>
  <si>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</si>
  <si>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</si>
  <si>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</si>
  <si>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</si>
  <si>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</si>
  <si>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</si>
  <si>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</si>
  <si>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</si>
  <si>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</si>
  <si>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</si>
  <si>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</si>
  <si>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</si>
  <si>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</si>
  <si>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</si>
  <si>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</si>
  <si>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</si>
  <si>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</si>
  <si>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</si>
  <si>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</si>
  <si>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</si>
  <si>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</si>
  <si>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</si>
  <si>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</si>
  <si>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</si>
  <si>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</si>
  <si>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</si>
  <si>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</si>
  <si>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</si>
  <si>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</si>
  <si>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</si>
  <si>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</si>
  <si>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</si>
  <si>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</si>
  <si>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</si>
  <si>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</si>
  <si>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</si>
  <si>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</si>
  <si>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</si>
  <si>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</si>
  <si>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</si>
  <si>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</si>
  <si>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</si>
  <si>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</si>
  <si>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</si>
  <si>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</si>
  <si>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</si>
  <si>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</si>
  <si>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</si>
  <si>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</si>
  <si>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</si>
  <si>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</si>
  <si>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</si>
  <si>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</si>
  <si>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</si>
  <si>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</si>
  <si>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</si>
  <si>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</si>
  <si>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</si>
  <si>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</si>
  <si>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</si>
  <si>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</si>
  <si>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</si>
  <si>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</si>
  <si>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</si>
  <si>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</si>
  <si>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</si>
  <si>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</si>
  <si>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</si>
  <si>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</si>
  <si>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</si>
  <si>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</si>
  <si>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</si>
  <si>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</si>
  <si>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</si>
  <si>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</si>
  <si>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</si>
  <si>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</si>
  <si>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</si>
  <si>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</si>
  <si>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</si>
  <si>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</si>
  <si>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</si>
  <si>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</si>
  <si>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</si>
  <si>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</si>
  <si>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</si>
  <si>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</si>
  <si>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</si>
  <si>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</si>
  <si>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</si>
  <si>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</si>
  <si>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</si>
  <si>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</si>
  <si>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</si>
  <si>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</si>
  <si>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</si>
  <si>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</si>
  <si>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</si>
  <si>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</si>
  <si>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</si>
  <si>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</si>
  <si>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</si>
  <si>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</si>
  <si>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</si>
  <si>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</si>
  <si>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</si>
  <si>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</si>
  <si>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</si>
  <si>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</si>
  <si>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</si>
  <si>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</si>
  <si>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</si>
  <si>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</si>
  <si>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</si>
  <si>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</si>
  <si>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</si>
  <si>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</si>
  <si>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</si>
  <si>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</si>
  <si>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</si>
  <si>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</si>
  <si>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</si>
  <si>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</si>
  <si>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</si>
  <si>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</si>
  <si>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</si>
  <si>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</si>
  <si>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</si>
  <si>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</si>
  <si>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</si>
  <si>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</si>
  <si>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</si>
  <si>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</si>
  <si>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</si>
  <si>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</si>
  <si>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</si>
  <si>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</si>
  <si>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</si>
  <si>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</si>
  <si>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</si>
  <si>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</si>
  <si>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</si>
  <si>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</si>
  <si>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</si>
  <si>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</si>
  <si>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</si>
  <si>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</si>
  <si>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</si>
  <si>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</si>
  <si>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</si>
  <si>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</si>
  <si>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</si>
  <si>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</si>
  <si>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</si>
  <si>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</si>
  <si>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</si>
  <si>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</si>
  <si>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</si>
  <si>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</si>
  <si>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</si>
  <si>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</si>
  <si>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</si>
  <si>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</si>
  <si>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</si>
  <si>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</si>
  <si>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</si>
  <si>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</si>
  <si>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</si>
  <si>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</si>
  <si>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</si>
  <si>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</si>
  <si>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</si>
  <si>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</si>
  <si>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</si>
  <si>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</si>
  <si>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</si>
  <si>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</si>
  <si>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</si>
  <si>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</si>
  <si>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</si>
  <si>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</si>
  <si>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</si>
  <si>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</si>
  <si>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</si>
  <si>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</si>
  <si>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</si>
  <si>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</si>
  <si>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</si>
  <si>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</si>
  <si>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</si>
  <si>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</si>
  <si>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</si>
  <si>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</si>
  <si>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</si>
  <si>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</si>
  <si>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</si>
  <si>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</si>
  <si>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</si>
  <si>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</si>
  <si>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</si>
  <si>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</si>
  <si>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</si>
  <si>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</si>
  <si>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</si>
  <si>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</si>
  <si>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</si>
  <si>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</si>
  <si>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</si>
  <si>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</si>
  <si>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</si>
  <si>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</si>
  <si>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</si>
  <si>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</si>
  <si>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</si>
  <si>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</si>
  <si>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</si>
  <si>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</si>
  <si>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</si>
  <si>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</si>
  <si>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</si>
  <si>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</si>
  <si>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</si>
  <si>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</si>
  <si>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</si>
  <si>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</si>
  <si>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</si>
  <si>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</si>
  <si>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</si>
  <si>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</si>
  <si>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</si>
  <si>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</si>
  <si>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</si>
  <si>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</si>
  <si>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</si>
  <si>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</si>
  <si>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</si>
  <si>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</si>
  <si>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</si>
  <si>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</si>
  <si>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</si>
  <si>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</si>
  <si>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</si>
  <si>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</si>
  <si>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</si>
  <si>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</si>
  <si>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</si>
  <si>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</si>
  <si>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</si>
  <si>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</si>
  <si>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</si>
  <si>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</si>
  <si>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</si>
  <si>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</si>
  <si>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</si>
  <si>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</si>
  <si>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</si>
  <si>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</si>
  <si>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</si>
  <si>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</si>
  <si>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</si>
  <si>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</si>
  <si>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</si>
  <si>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</si>
  <si>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</si>
  <si>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</si>
  <si>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</si>
  <si>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</si>
  <si>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</si>
  <si>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</si>
  <si>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</si>
  <si>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</si>
  <si>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</si>
  <si>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</si>
  <si>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</si>
  <si>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</si>
  <si>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</si>
  <si>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</si>
  <si>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</si>
  <si>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</si>
  <si>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</si>
  <si>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</si>
  <si>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</si>
  <si>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</si>
  <si>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</si>
  <si>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</si>
  <si>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</si>
  <si>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</si>
  <si>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</si>
  <si>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</si>
  <si>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</si>
  <si>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</si>
  <si>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</si>
  <si>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</si>
  <si>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</si>
  <si>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</si>
  <si>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</si>
  <si>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</si>
  <si>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</si>
  <si>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</si>
  <si>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</si>
  <si>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</si>
  <si>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</si>
  <si>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</si>
  <si>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</si>
  <si>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</si>
  <si>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</si>
  <si>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</si>
  <si>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</si>
  <si>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</si>
  <si>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</si>
  <si>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</si>
  <si>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</si>
  <si>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</si>
  <si>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</si>
  <si>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</si>
  <si>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</si>
  <si>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</si>
  <si>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</si>
  <si>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</si>
  <si>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</si>
  <si>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</si>
  <si>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</si>
  <si>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</si>
  <si>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</si>
  <si>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</si>
  <si>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</si>
  <si>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</si>
  <si>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</si>
  <si>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</si>
  <si>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</si>
  <si>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</si>
  <si>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</si>
  <si>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</si>
  <si>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</si>
  <si>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</si>
  <si>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</si>
  <si>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</si>
  <si>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</si>
  <si>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</si>
  <si>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</si>
  <si>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</si>
  <si>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</si>
  <si>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</si>
  <si>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</si>
  <si>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</si>
  <si>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</si>
  <si>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</si>
  <si>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</si>
  <si>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</si>
  <si>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</si>
  <si>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</si>
  <si>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</si>
  <si>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</si>
  <si>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</si>
  <si>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</si>
  <si>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</si>
  <si>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</si>
  <si>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</si>
  <si>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</si>
  <si>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</si>
  <si>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</si>
  <si>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</si>
  <si>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</si>
  <si>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</si>
  <si>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</si>
  <si>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</si>
  <si>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</si>
  <si>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</si>
  <si>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</si>
  <si>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</si>
  <si>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</si>
  <si>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</si>
  <si>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</si>
  <si>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</si>
  <si>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</si>
  <si>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</si>
  <si>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</si>
  <si>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</si>
  <si>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</si>
  <si>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</si>
  <si>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</si>
  <si>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</si>
  <si>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</si>
  <si>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</si>
  <si>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</si>
  <si>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</si>
  <si>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</si>
  <si>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</si>
  <si>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</si>
  <si>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</si>
  <si>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</si>
  <si>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</si>
  <si>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</si>
  <si>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</si>
  <si>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</si>
  <si>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</si>
  <si>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</si>
  <si>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</si>
  <si>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</si>
  <si>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</si>
  <si>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</si>
  <si>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</si>
  <si>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</si>
  <si>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</si>
  <si>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</si>
  <si>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</si>
  <si>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</si>
  <si>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</si>
  <si>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</si>
  <si>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</si>
  <si>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</si>
  <si>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</si>
  <si>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</si>
  <si>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</si>
  <si>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</si>
  <si>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</si>
  <si>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</si>
  <si>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</si>
  <si>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</si>
  <si>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</si>
  <si>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</si>
  <si>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</si>
  <si>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</si>
  <si>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</si>
  <si>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</si>
  <si>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</si>
  <si>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</si>
  <si>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</si>
  <si>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</si>
  <si>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</si>
  <si>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</si>
  <si>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</si>
  <si>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</si>
  <si>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</si>
  <si>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</si>
  <si>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</si>
  <si>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</si>
  <si>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</si>
  <si>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</si>
  <si>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</si>
  <si>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</si>
  <si>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</si>
  <si>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</si>
  <si>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</si>
  <si>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</si>
  <si>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</si>
  <si>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</si>
  <si>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</si>
  <si>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</si>
  <si>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</si>
  <si>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</si>
  <si>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</si>
  <si>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</si>
  <si>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</si>
  <si>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</si>
  <si>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</si>
  <si>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</si>
  <si>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</si>
  <si>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</si>
  <si>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</si>
  <si>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</si>
  <si>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</si>
  <si>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</si>
  <si>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</si>
  <si>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</si>
  <si>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</si>
  <si>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</si>
  <si>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</si>
  <si>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</si>
  <si>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</si>
  <si>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</si>
  <si>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</si>
  <si>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</si>
  <si>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</si>
  <si>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</si>
  <si>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</si>
  <si>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</si>
  <si>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</si>
  <si>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</si>
  <si>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</si>
  <si>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</si>
  <si>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</si>
  <si>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</si>
  <si>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</si>
  <si>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</si>
  <si>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</si>
  <si>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</si>
  <si>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</si>
  <si>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</si>
  <si>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</si>
  <si>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</si>
  <si>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</si>
  <si>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</si>
  <si>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</si>
  <si>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</si>
  <si>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</si>
  <si>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</si>
  <si>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</si>
  <si>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</si>
  <si>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</si>
  <si>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</si>
  <si>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</si>
  <si>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</si>
  <si>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</si>
  <si>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</si>
  <si>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</si>
  <si>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</si>
  <si>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</si>
  <si>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</si>
  <si>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</si>
  <si>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</si>
  <si>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</si>
  <si>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</si>
  <si>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</si>
  <si>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</si>
  <si>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</si>
  <si>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</si>
  <si>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</si>
  <si>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</si>
  <si>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</si>
  <si>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</si>
  <si>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</si>
  <si>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</si>
  <si>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</si>
  <si>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</si>
  <si>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</si>
  <si>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</si>
  <si>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</si>
  <si>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</si>
  <si>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</si>
  <si>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</si>
  <si>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</si>
  <si>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</si>
  <si>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</si>
  <si>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</si>
  <si>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</si>
  <si>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</si>
  <si>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</si>
  <si>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</si>
  <si>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</si>
  <si>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</si>
  <si>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</si>
  <si>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</si>
  <si>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</si>
  <si>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</si>
  <si>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</si>
  <si>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</si>
  <si>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</si>
  <si>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</si>
  <si>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</si>
  <si>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</si>
  <si>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</si>
  <si>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</si>
  <si>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</si>
  <si>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</si>
  <si>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</si>
  <si>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</si>
  <si>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</si>
  <si>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</si>
  <si>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</si>
  <si>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</si>
  <si>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</si>
  <si>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</si>
  <si>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</si>
  <si>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</si>
  <si>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</si>
  <si>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</si>
  <si>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</si>
  <si>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</si>
  <si>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</si>
  <si>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</si>
  <si>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</si>
  <si>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</si>
  <si>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</si>
  <si>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</si>
  <si>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</si>
  <si>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</si>
  <si>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</si>
  <si>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</si>
  <si>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</si>
  <si>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</si>
  <si>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</si>
  <si>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</si>
  <si>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</si>
  <si>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</si>
  <si>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</si>
  <si>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</si>
  <si>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</si>
  <si>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</si>
  <si>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</si>
  <si>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</si>
  <si>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</si>
  <si>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</si>
  <si>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</si>
  <si>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</si>
  <si>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</si>
  <si>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</si>
  <si>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</si>
  <si>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</si>
  <si>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</si>
  <si>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</si>
  <si>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</si>
  <si>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</si>
  <si>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</si>
  <si>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</si>
  <si>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</si>
  <si>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</si>
  <si>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</si>
  <si>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</si>
  <si>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</si>
  <si>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</si>
  <si>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</si>
  <si>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</si>
  <si>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</si>
  <si>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</si>
  <si>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</si>
  <si>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</si>
  <si>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</si>
  <si>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</si>
  <si>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</si>
  <si>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</si>
  <si>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</si>
  <si>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</si>
  <si>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</si>
  <si>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</si>
  <si>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</si>
  <si>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</si>
  <si>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</si>
  <si>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</si>
  <si>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</si>
  <si>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</si>
  <si>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</si>
  <si>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</si>
  <si>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</si>
  <si>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</si>
  <si>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</si>
  <si>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</si>
  <si>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</si>
  <si>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</si>
  <si>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</si>
  <si>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</si>
  <si>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</si>
  <si>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</si>
  <si>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</si>
  <si>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</si>
  <si>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</si>
  <si>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</si>
  <si>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</si>
  <si>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</si>
  <si>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</si>
  <si>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</si>
  <si>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</si>
  <si>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</si>
  <si>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</si>
  <si>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</si>
  <si>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</si>
  <si>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</si>
  <si>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</si>
  <si>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</si>
  <si>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</si>
  <si>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</si>
  <si>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</si>
  <si>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</si>
  <si>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</si>
  <si>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</si>
  <si>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</si>
  <si>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</si>
  <si>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</si>
  <si>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</si>
  <si>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</si>
  <si>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</si>
  <si>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</si>
  <si>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</si>
  <si>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</si>
  <si>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</si>
  <si>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</si>
  <si>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</si>
  <si>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</si>
  <si>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</si>
  <si>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</si>
  <si>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</si>
  <si>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</si>
  <si>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</si>
  <si>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</si>
  <si>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</si>
  <si>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</si>
  <si>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</si>
  <si>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</si>
  <si>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</si>
  <si>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</si>
  <si>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</si>
  <si>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</si>
  <si>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</si>
  <si>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</si>
  <si>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</si>
  <si>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</si>
  <si>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</si>
  <si>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</si>
  <si>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</si>
  <si>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</si>
  <si>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</si>
  <si>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</si>
  <si>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</si>
  <si>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</si>
  <si>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</si>
  <si>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</si>
  <si>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</si>
  <si>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</si>
  <si>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</si>
  <si>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</si>
  <si>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</si>
  <si>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</si>
  <si>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</si>
  <si>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</si>
  <si>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</si>
  <si>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</si>
  <si>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</si>
  <si>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</si>
  <si>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</si>
  <si>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</si>
  <si>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</si>
  <si>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</si>
  <si>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</si>
  <si>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</si>
  <si>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</si>
  <si>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</si>
  <si>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</si>
  <si>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</si>
  <si>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</si>
  <si>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</si>
  <si>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</si>
  <si>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</si>
  <si>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</si>
  <si>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</si>
  <si>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</si>
  <si>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</si>
  <si>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</si>
  <si>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</si>
  <si>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</si>
  <si>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</si>
  <si>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</si>
  <si>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</si>
  <si>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</si>
  <si>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</si>
  <si>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</si>
  <si>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</si>
  <si>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</si>
  <si>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</si>
  <si>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</si>
  <si>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</si>
  <si>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</si>
  <si>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</si>
  <si>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</si>
  <si>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</si>
  <si>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</si>
  <si>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</si>
  <si>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</si>
  <si>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</si>
  <si>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</si>
  <si>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</si>
  <si>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</si>
  <si>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</si>
  <si>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</si>
  <si>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</si>
  <si>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</si>
  <si>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</si>
  <si>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</si>
  <si>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</si>
  <si>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</si>
  <si>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</si>
  <si>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</si>
  <si>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</si>
  <si>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</si>
  <si>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</si>
  <si>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</si>
  <si>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</si>
  <si>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</si>
  <si>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</si>
  <si>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</si>
  <si>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</si>
  <si>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</si>
  <si>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</si>
  <si>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</si>
  <si>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</si>
  <si>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</si>
  <si>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</si>
  <si>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</si>
  <si>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</si>
  <si>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</si>
  <si>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</si>
  <si>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</si>
  <si>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</si>
  <si>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</si>
  <si>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</si>
  <si>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</si>
  <si>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</si>
  <si>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</si>
  <si>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</si>
  <si>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</si>
  <si>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</si>
  <si>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</si>
  <si>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</si>
  <si>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</si>
  <si>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</si>
  <si>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</si>
  <si>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</si>
  <si>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</si>
  <si>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</si>
  <si>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</si>
  <si>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</si>
  <si>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</si>
  <si>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</si>
  <si>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</si>
  <si>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</si>
  <si>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</si>
  <si>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</si>
  <si>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</si>
  <si>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</si>
  <si>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</si>
  <si>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</si>
  <si>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</si>
  <si>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</si>
  <si>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</si>
  <si>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</si>
  <si>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</si>
  <si>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</si>
  <si>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</si>
  <si>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</si>
  <si>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</si>
  <si>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</si>
  <si>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</si>
  <si>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</si>
  <si>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</si>
  <si>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</si>
  <si>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</si>
  <si>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</si>
  <si>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</si>
  <si>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</si>
  <si>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</si>
  <si>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</si>
  <si>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</si>
  <si>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</si>
  <si>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</si>
  <si>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</si>
  <si>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</si>
  <si>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</si>
  <si>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</si>
  <si>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</si>
  <si>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</si>
  <si>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</si>
  <si>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</si>
  <si>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</si>
  <si>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</si>
  <si>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</si>
  <si>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</si>
  <si>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</si>
  <si>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</si>
  <si>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</si>
  <si>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</si>
  <si>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</si>
  <si>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</si>
  <si>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</si>
  <si>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</si>
  <si>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</si>
  <si>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</si>
  <si>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</si>
  <si>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</si>
  <si>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</si>
  <si>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</si>
  <si>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</si>
  <si>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</si>
  <si>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</si>
  <si>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</si>
  <si>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</si>
  <si>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</si>
  <si>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</si>
  <si>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</si>
  <si>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</si>
  <si>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</si>
  <si>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</si>
  <si>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</si>
  <si>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</si>
  <si>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</si>
  <si>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</si>
  <si>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</si>
  <si>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</si>
  <si>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</si>
  <si>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</si>
  <si>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</si>
  <si>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</si>
  <si>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</si>
  <si>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</si>
  <si>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</si>
  <si>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</si>
  <si>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</si>
  <si>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</si>
  <si>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</si>
  <si>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</si>
  <si>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</si>
  <si>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</si>
  <si>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</si>
  <si>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</si>
  <si>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</si>
  <si>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</si>
  <si>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</si>
  <si>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</si>
  <si>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</si>
  <si>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</si>
  <si>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</si>
  <si>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</si>
  <si>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</si>
  <si>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</si>
  <si>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</si>
  <si>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</si>
  <si>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</si>
  <si>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</si>
  <si>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</si>
  <si>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</si>
  <si>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</si>
  <si>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</si>
  <si>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</si>
  <si>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</si>
  <si>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</si>
  <si>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</si>
  <si>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</si>
  <si>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</si>
  <si>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</si>
  <si>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</si>
  <si>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</si>
  <si>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</si>
  <si>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</si>
  <si>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</si>
  <si>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</si>
  <si>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</si>
  <si>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</si>
  <si>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</si>
  <si>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</si>
  <si>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</si>
  <si>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</si>
  <si>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</si>
  <si>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</si>
  <si>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</si>
  <si>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</si>
  <si>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</si>
  <si>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</si>
  <si>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</si>
  <si>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</si>
  <si>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</si>
  <si>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</si>
  <si>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</si>
  <si>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</si>
  <si>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</si>
  <si>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</si>
  <si>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</si>
  <si>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</si>
  <si>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</si>
  <si>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</si>
  <si>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</si>
  <si>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</si>
  <si>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</si>
  <si>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</si>
  <si>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</si>
  <si>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</si>
  <si>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</si>
  <si>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</si>
  <si>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</si>
  <si>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</si>
  <si>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</si>
  <si>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</si>
  <si>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</si>
  <si>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</si>
  <si>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</si>
  <si>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</si>
  <si>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</si>
  <si>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</si>
  <si>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</si>
  <si>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</si>
  <si>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</si>
  <si>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</si>
  <si>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</si>
  <si>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</si>
  <si>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</si>
  <si>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</si>
  <si>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</si>
  <si>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</si>
  <si>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</si>
  <si>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</si>
  <si>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</si>
  <si>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</si>
  <si>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</si>
  <si>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</si>
  <si>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</si>
  <si>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</si>
  <si>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</si>
  <si>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</si>
  <si>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</si>
  <si>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</si>
  <si>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</si>
  <si>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</si>
  <si>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</si>
  <si>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</si>
  <si>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</si>
  <si>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</si>
  <si>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</si>
  <si>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</si>
  <si>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</si>
  <si>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</si>
  <si>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</si>
  <si>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</si>
  <si>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</si>
  <si>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</si>
  <si>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</si>
  <si>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</si>
  <si>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</si>
  <si>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</si>
  <si>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</si>
  <si>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</si>
  <si>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</si>
  <si>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</si>
  <si>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</si>
  <si>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</si>
  <si>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</si>
  <si>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</si>
  <si>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</si>
  <si>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</si>
  <si>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</si>
  <si>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</si>
  <si>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</si>
  <si>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</si>
  <si>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</si>
  <si>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</si>
  <si>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</si>
  <si>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</si>
  <si>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</si>
  <si>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</si>
  <si>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</si>
  <si>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</si>
  <si>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</si>
  <si>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</si>
  <si>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</si>
  <si>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</si>
  <si>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</si>
  <si>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</si>
  <si>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</si>
  <si>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</si>
  <si>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</si>
  <si>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</si>
  <si>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</si>
  <si>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</si>
  <si>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</si>
  <si>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</si>
  <si>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</si>
  <si>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</si>
  <si>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</si>
  <si>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</si>
  <si>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</si>
  <si>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</si>
  <si>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</si>
  <si>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</si>
  <si>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</si>
  <si>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</si>
  <si>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</si>
  <si>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</si>
  <si>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</si>
  <si>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</si>
  <si>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</si>
  <si>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</si>
  <si>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</si>
  <si>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</si>
  <si>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</si>
  <si>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</si>
  <si>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</si>
  <si>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</si>
  <si>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</si>
  <si>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</si>
  <si>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</si>
  <si>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</si>
  <si>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</si>
  <si>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</si>
  <si>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</si>
  <si>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</si>
  <si>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</si>
  <si>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</si>
  <si>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</si>
  <si>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</si>
  <si>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</si>
  <si>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</si>
  <si>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</si>
  <si>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</si>
  <si>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</si>
  <si>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</si>
  <si>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</si>
  <si>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</si>
  <si>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</si>
  <si>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</si>
  <si>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</si>
  <si>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</si>
  <si>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</si>
  <si>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</si>
  <si>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</si>
  <si>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</si>
  <si>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</si>
  <si>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</si>
  <si>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</si>
  <si>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</si>
  <si>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</si>
  <si>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</si>
  <si>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</si>
  <si>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</si>
  <si>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</si>
  <si>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</si>
  <si>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</si>
  <si>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</si>
  <si>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</si>
  <si>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</si>
  <si>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</si>
  <si>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</si>
  <si>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</si>
  <si>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</si>
  <si>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</si>
  <si>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</si>
  <si>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</si>
  <si>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</si>
  <si>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</si>
  <si>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</si>
  <si>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</si>
  <si>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</si>
  <si>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</si>
  <si>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</si>
  <si>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</si>
  <si>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</si>
  <si>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</si>
  <si>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</si>
  <si>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</si>
  <si>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</si>
  <si>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</si>
  <si>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</si>
  <si>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</si>
  <si>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</si>
  <si>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</si>
  <si>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</si>
  <si>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</si>
  <si>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</si>
  <si>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</si>
  <si>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</si>
  <si>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</si>
  <si>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</si>
  <si>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</si>
  <si>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</si>
  <si>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</si>
  <si>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</si>
  <si>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</si>
  <si>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</si>
  <si>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</si>
  <si>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</si>
  <si>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</si>
  <si>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</si>
  <si>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</si>
  <si>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</si>
  <si>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</si>
  <si>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</si>
  <si>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</si>
  <si>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</si>
  <si>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</si>
  <si>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</si>
  <si>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</si>
  <si>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</si>
  <si>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</si>
  <si>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</si>
  <si>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</si>
  <si>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</si>
  <si>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</si>
  <si>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</si>
  <si>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</si>
  <si>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</si>
  <si>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</si>
  <si>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</si>
  <si>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</si>
  <si>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</si>
  <si>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</si>
  <si>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</si>
  <si>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</si>
  <si>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</si>
  <si>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</si>
  <si>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</si>
  <si>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</si>
  <si>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</si>
  <si>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</si>
  <si>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</si>
  <si>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</si>
  <si>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</si>
  <si>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</si>
  <si>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</si>
  <si>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</si>
  <si>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</si>
  <si>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</si>
  <si>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</si>
  <si>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</si>
  <si>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</si>
  <si>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</si>
  <si>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</si>
  <si>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</si>
  <si>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</si>
  <si>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</si>
  <si>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</si>
  <si>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</si>
  <si>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</si>
  <si>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</si>
  <si>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</si>
  <si>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</si>
  <si>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</si>
  <si>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</si>
  <si>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</si>
  <si>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</si>
  <si>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</si>
  <si>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</si>
  <si>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</si>
  <si>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</si>
  <si>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</si>
  <si>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</si>
  <si>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</si>
  <si>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</si>
  <si>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</si>
  <si>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</si>
  <si>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</si>
  <si>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</si>
  <si>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</si>
  <si>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</si>
  <si>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</si>
  <si>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</si>
  <si>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</si>
  <si>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</si>
  <si>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</si>
  <si>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</si>
  <si>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</si>
  <si>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</si>
  <si>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</si>
  <si>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</si>
  <si>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</si>
  <si>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</si>
  <si>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</si>
  <si>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</si>
  <si>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</si>
  <si>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</si>
  <si>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</si>
  <si>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</si>
  <si>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</si>
  <si>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</si>
  <si>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</si>
  <si>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</si>
  <si>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</si>
  <si>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</si>
  <si>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</si>
  <si>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</si>
  <si>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</si>
  <si>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</si>
  <si>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</si>
  <si>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</si>
  <si>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</si>
  <si>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</si>
  <si>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</si>
  <si>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</si>
  <si>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</si>
  <si>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</si>
  <si>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</si>
  <si>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</si>
  <si>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</si>
  <si>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</si>
  <si>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</si>
  <si>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</si>
  <si>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</si>
  <si>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</si>
  <si>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</si>
  <si>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</si>
  <si>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</si>
  <si>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</si>
  <si>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</si>
  <si>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</si>
  <si>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</si>
  <si>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</si>
  <si>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</si>
  <si>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</si>
  <si>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</si>
  <si>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</si>
  <si>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</si>
  <si>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</si>
  <si>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</si>
  <si>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</si>
  <si>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</si>
  <si>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</si>
  <si>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</si>
  <si>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</si>
  <si>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</si>
  <si>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</si>
  <si>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</si>
  <si>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</si>
  <si>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</si>
  <si>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</si>
  <si>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</si>
  <si>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</si>
  <si>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</si>
  <si>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</si>
  <si>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</si>
  <si>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</si>
  <si>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</si>
  <si>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</si>
  <si>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</si>
  <si>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</si>
  <si>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</si>
  <si>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</si>
  <si>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</si>
  <si>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</si>
  <si>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</si>
  <si>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</si>
  <si>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</si>
  <si>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</si>
  <si>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</si>
  <si>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</si>
  <si>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</si>
  <si>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</si>
  <si>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</si>
  <si>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</si>
  <si>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</si>
  <si>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</si>
  <si>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</si>
  <si>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</si>
  <si>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</si>
  <si>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</si>
  <si>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</si>
  <si>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</si>
  <si>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</si>
  <si>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</si>
  <si>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</si>
  <si>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</si>
  <si>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</si>
  <si>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</si>
  <si>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</si>
  <si>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</si>
  <si>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</si>
  <si>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</si>
  <si>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</si>
  <si>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</si>
  <si>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</si>
  <si>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</si>
  <si>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</si>
  <si>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</si>
  <si>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</si>
  <si>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</si>
  <si>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</si>
  <si>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</si>
  <si>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</si>
  <si>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</si>
  <si>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</si>
  <si>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</si>
  <si>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</si>
  <si>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</si>
  <si>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</si>
  <si>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</si>
  <si>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</si>
  <si>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</si>
  <si>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</si>
  <si>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</si>
  <si>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</si>
  <si>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</si>
  <si>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</si>
  <si>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</si>
  <si>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</si>
  <si>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</si>
  <si>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</si>
  <si>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</si>
  <si>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</si>
  <si>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</si>
  <si>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</si>
  <si>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</si>
  <si>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</si>
  <si>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</si>
  <si>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</si>
  <si>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</si>
  <si>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</si>
  <si>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</si>
  <si>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</si>
  <si>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</si>
  <si>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</si>
  <si>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</si>
  <si>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</si>
  <si>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</si>
  <si>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</si>
  <si>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</si>
  <si>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</si>
  <si>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</si>
  <si>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</si>
  <si>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</si>
  <si>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</si>
  <si>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</si>
  <si>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</si>
  <si>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</si>
  <si>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</si>
  <si>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</si>
  <si>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</si>
  <si>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</si>
  <si>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</si>
  <si>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</si>
  <si>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</si>
  <si>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</si>
  <si>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</si>
  <si>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</si>
  <si>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</si>
  <si>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</si>
  <si>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</si>
  <si>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</si>
  <si>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</si>
  <si>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</si>
  <si>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</si>
  <si>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</si>
  <si>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</si>
  <si>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</si>
  <si>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</si>
  <si>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</si>
  <si>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</si>
  <si>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</si>
  <si>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</si>
  <si>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</si>
  <si>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</si>
  <si>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</si>
  <si>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</si>
  <si>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</si>
  <si>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</si>
  <si>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</si>
  <si>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</si>
  <si>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</si>
  <si>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</si>
  <si>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</si>
  <si>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</si>
  <si>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</si>
  <si>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</si>
  <si>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</si>
  <si>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</si>
  <si>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</si>
  <si>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</si>
  <si>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</si>
  <si>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</si>
  <si>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</si>
  <si>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</si>
  <si>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</si>
  <si>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</si>
  <si>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</si>
  <si>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</si>
  <si>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</si>
  <si>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</si>
  <si>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</si>
  <si>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</si>
  <si>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</si>
  <si>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</si>
  <si>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</si>
  <si>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</si>
  <si>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</si>
  <si>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</si>
  <si>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</si>
  <si>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</si>
  <si>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</si>
  <si>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</si>
  <si>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</si>
  <si>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</si>
  <si>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</si>
  <si>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</si>
  <si>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</si>
  <si>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</si>
  <si>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</si>
  <si>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</si>
  <si>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</si>
  <si>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</si>
  <si>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</si>
  <si>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</si>
  <si>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</si>
  <si>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</si>
  <si>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</si>
  <si>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</si>
  <si>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</si>
  <si>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</si>
  <si>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</si>
  <si>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</si>
  <si>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</si>
  <si>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</si>
  <si>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</si>
  <si>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</si>
  <si>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</si>
  <si>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</si>
  <si>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</si>
  <si>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</si>
  <si>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</si>
  <si>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</si>
  <si>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</si>
  <si>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</si>
  <si>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</si>
  <si>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</si>
  <si>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</si>
  <si>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</si>
  <si>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</si>
  <si>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</si>
  <si>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</si>
  <si>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</si>
  <si>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</si>
  <si>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</si>
  <si>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</si>
  <si>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</si>
  <si>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</si>
  <si>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</si>
  <si>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</si>
  <si>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</si>
  <si>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</si>
  <si>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</si>
  <si>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</si>
  <si>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</si>
  <si>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</si>
  <si>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</si>
  <si>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</si>
  <si>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</si>
  <si>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</si>
  <si>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</si>
  <si>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</si>
  <si>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</si>
  <si>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</si>
  <si>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</si>
  <si>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</si>
  <si>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</si>
  <si>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</si>
  <si>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</si>
  <si>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</si>
  <si>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</si>
  <si>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</si>
  <si>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</si>
  <si>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</si>
  <si>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</si>
  <si>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</si>
  <si>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</si>
  <si>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</si>
  <si>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</si>
  <si>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</si>
  <si>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</si>
  <si>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</si>
  <si>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</si>
  <si>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</si>
  <si>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</si>
  <si>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</si>
  <si>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</si>
  <si>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</si>
  <si>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</si>
  <si>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</si>
  <si>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</si>
  <si>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</si>
  <si>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</si>
  <si>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</si>
  <si>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</si>
  <si>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</si>
  <si>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</si>
  <si>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</si>
  <si>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</si>
  <si>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</si>
  <si>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</si>
  <si>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</si>
  <si>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</si>
  <si>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</si>
  <si>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</si>
  <si>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</si>
  <si>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</si>
  <si>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</si>
  <si>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</si>
  <si>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</si>
  <si>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</si>
  <si>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</si>
  <si>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</si>
  <si>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</si>
  <si>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</si>
  <si>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</si>
  <si>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</si>
  <si>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</si>
  <si>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</si>
  <si>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</si>
  <si>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</si>
  <si>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</si>
  <si>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</si>
  <si>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</si>
  <si>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</si>
  <si>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</si>
  <si>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</si>
  <si>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</si>
  <si>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</si>
  <si>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</si>
  <si>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</si>
  <si>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</si>
  <si>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</si>
  <si>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</si>
  <si>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</si>
  <si>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</si>
  <si>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</si>
  <si>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</si>
  <si>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</si>
  <si>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</si>
  <si>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</si>
  <si>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</si>
  <si>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</si>
  <si>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</si>
  <si>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</si>
  <si>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</si>
  <si>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</si>
  <si>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</si>
  <si>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</si>
  <si>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</si>
  <si>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</si>
  <si>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</si>
  <si>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</si>
  <si>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</si>
  <si>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</si>
  <si>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</si>
  <si>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</si>
  <si>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</si>
  <si>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</si>
  <si>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</si>
  <si>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</si>
  <si>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</si>
  <si>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</si>
  <si>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</si>
  <si>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</si>
  <si>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</si>
  <si>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</si>
  <si>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</si>
  <si>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</si>
  <si>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</si>
  <si>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</si>
  <si>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</si>
  <si>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</si>
  <si>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</si>
  <si>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</si>
  <si>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</si>
  <si>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</si>
  <si>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</si>
  <si>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</si>
  <si>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</si>
  <si>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</si>
  <si>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</si>
  <si>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</si>
  <si>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</si>
  <si>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</si>
  <si>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</si>
  <si>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</si>
  <si>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</si>
  <si>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</si>
  <si>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</si>
  <si>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</si>
  <si>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</si>
  <si>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</si>
  <si>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</si>
  <si>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</si>
  <si>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</si>
  <si>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</si>
  <si>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</si>
  <si>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</si>
  <si>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</si>
  <si>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</si>
  <si>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</si>
  <si>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</si>
  <si>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</si>
  <si>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</si>
  <si>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</si>
  <si>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</si>
  <si>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</si>
  <si>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</si>
  <si>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</si>
  <si>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</si>
  <si>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</si>
  <si>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</si>
  <si>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</si>
  <si>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</si>
  <si>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</si>
  <si>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</si>
  <si>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</si>
  <si>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</si>
  <si>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</si>
  <si>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</si>
  <si>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</si>
  <si>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</si>
  <si>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</si>
  <si>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</si>
  <si>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</si>
  <si>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</si>
  <si>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</si>
  <si>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</si>
  <si>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</si>
  <si>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</si>
  <si>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</si>
  <si>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</si>
  <si>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</si>
  <si>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</si>
  <si>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</si>
  <si>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</si>
  <si>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</si>
  <si>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</si>
  <si>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</si>
  <si>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</si>
  <si>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</si>
  <si>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</si>
  <si>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</si>
  <si>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</si>
  <si>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</si>
  <si>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</si>
  <si>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</si>
  <si>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</si>
  <si>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</si>
  <si>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</si>
  <si>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</si>
  <si>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</si>
  <si>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</si>
  <si>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</si>
  <si>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</si>
  <si>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</si>
  <si>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</si>
  <si>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</si>
  <si>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</si>
  <si>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</si>
  <si>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</si>
  <si>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</si>
  <si>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</si>
  <si>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</si>
  <si>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</si>
  <si>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</si>
  <si>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</si>
  <si>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</si>
  <si>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</si>
  <si>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</si>
  <si>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</si>
  <si>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</si>
  <si>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</si>
  <si>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</si>
  <si>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</si>
  <si>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</si>
  <si>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</si>
  <si>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</si>
  <si>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</si>
  <si>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</si>
  <si>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</si>
  <si>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</si>
  <si>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</si>
  <si>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</si>
  <si>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</si>
  <si>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</si>
  <si>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</si>
  <si>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</si>
  <si>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</si>
  <si>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</si>
  <si>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</si>
  <si>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</si>
  <si>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</si>
  <si>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</si>
  <si>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</si>
  <si>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</si>
  <si>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</si>
  <si>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</si>
  <si>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</si>
  <si>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</si>
  <si>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</si>
  <si>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</si>
  <si>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</si>
  <si>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</si>
  <si>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</si>
  <si>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</si>
  <si>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</si>
  <si>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</si>
  <si>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</si>
  <si>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</si>
  <si>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</si>
  <si>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</si>
  <si>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</si>
  <si>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</si>
  <si>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</si>
  <si>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</si>
  <si>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</si>
  <si>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</si>
  <si>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</si>
  <si>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</si>
  <si>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</si>
  <si>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</si>
  <si>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</si>
  <si>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</si>
  <si>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</si>
  <si>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</si>
  <si>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</si>
  <si>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</si>
  <si>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</si>
  <si>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</si>
  <si>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</si>
  <si>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</si>
  <si>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</si>
  <si>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</si>
  <si>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</si>
  <si>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</si>
  <si>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</si>
  <si>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</si>
  <si>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</si>
  <si>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</si>
  <si>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</si>
  <si>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</si>
  <si>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</si>
  <si>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</si>
  <si>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</si>
  <si>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</si>
  <si>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</si>
  <si>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</si>
  <si>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</si>
  <si>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</si>
  <si>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</si>
  <si>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</si>
  <si>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</si>
  <si>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</si>
  <si>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</si>
  <si>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</si>
  <si>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</si>
  <si>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</si>
  <si>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</si>
  <si>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</si>
  <si>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</si>
  <si>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</si>
  <si>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</si>
  <si>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</si>
  <si>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</si>
  <si>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</si>
  <si>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</si>
  <si>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</si>
  <si>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</si>
  <si>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</si>
  <si>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</si>
  <si>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</si>
  <si>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</si>
  <si>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</si>
  <si>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</si>
  <si>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</si>
  <si>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</si>
  <si>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</si>
  <si>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</si>
  <si>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</si>
  <si>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</si>
  <si>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</si>
  <si>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</si>
  <si>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</si>
  <si>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</si>
  <si>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</si>
  <si>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</si>
  <si>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</si>
  <si>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</si>
  <si>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</si>
  <si>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</si>
  <si>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</si>
  <si>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</si>
  <si>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</si>
  <si>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</si>
  <si>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</si>
  <si>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</si>
  <si>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</si>
  <si>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</si>
  <si>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</si>
  <si>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</si>
  <si>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</si>
  <si>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</si>
  <si>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</si>
  <si>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</si>
  <si>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</si>
  <si>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</si>
  <si>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</si>
  <si>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</si>
  <si>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</si>
  <si>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</si>
  <si>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</si>
  <si>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</si>
  <si>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</si>
  <si>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</si>
  <si>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</si>
  <si>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</si>
  <si>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</si>
  <si>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</si>
  <si>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</si>
  <si>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</si>
  <si>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</si>
  <si>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</si>
  <si>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</si>
  <si>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</si>
  <si>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</si>
  <si>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</si>
  <si>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</si>
  <si>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</si>
  <si>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</si>
  <si>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</si>
  <si>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</si>
  <si>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</si>
  <si>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</si>
  <si>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</si>
  <si>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</si>
  <si>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</si>
  <si>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</si>
  <si>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</si>
  <si>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</si>
  <si>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</si>
  <si>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</si>
  <si>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</si>
  <si>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</si>
  <si>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</si>
  <si>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</si>
  <si>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</si>
  <si>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</si>
  <si>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</si>
  <si>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</si>
  <si>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</si>
  <si>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</si>
  <si>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</si>
  <si>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</si>
  <si>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</si>
  <si>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</si>
  <si>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</si>
  <si>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</si>
  <si>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</si>
  <si>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</si>
  <si>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</si>
  <si>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</si>
  <si>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</si>
  <si>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</si>
  <si>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</si>
  <si>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</si>
  <si>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</si>
  <si>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</si>
  <si>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</si>
  <si>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</si>
  <si>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</si>
  <si>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</si>
  <si>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</si>
  <si>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</si>
  <si>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</si>
  <si>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</si>
  <si>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</si>
  <si>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</si>
  <si>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</si>
  <si>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</si>
  <si>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</si>
  <si>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</si>
  <si>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</si>
  <si>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</si>
  <si>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</si>
  <si>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</si>
  <si>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</si>
  <si>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</si>
  <si>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</si>
  <si>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</si>
  <si>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</si>
  <si>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</si>
  <si>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</si>
  <si>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</si>
  <si>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</si>
  <si>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</si>
  <si>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</si>
  <si>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</si>
  <si>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</si>
  <si>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</si>
  <si>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</si>
  <si>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</si>
  <si>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</si>
  <si>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</si>
  <si>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</si>
  <si>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</si>
  <si>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</si>
  <si>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</si>
  <si>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</si>
  <si>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</si>
  <si>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</si>
  <si>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</si>
  <si>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</si>
  <si>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</si>
  <si>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</si>
  <si>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</si>
  <si>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</si>
  <si>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</si>
  <si>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</si>
  <si>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</si>
  <si>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</si>
  <si>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</si>
  <si>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</si>
  <si>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</si>
  <si>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</si>
  <si>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</si>
  <si>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</si>
  <si>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</si>
  <si>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</si>
  <si>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</si>
  <si>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</si>
  <si>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</si>
  <si>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</si>
  <si>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</si>
  <si>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</si>
  <si>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</si>
  <si>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</si>
  <si>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</si>
  <si>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</si>
  <si>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</si>
  <si>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</si>
  <si>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</si>
  <si>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</si>
  <si>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</si>
  <si>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</si>
  <si>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</si>
  <si>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</si>
  <si>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</si>
  <si>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</si>
  <si>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</si>
  <si>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</si>
  <si>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</si>
  <si>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</si>
  <si>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</si>
  <si>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</si>
  <si>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</si>
  <si>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</si>
  <si>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</si>
  <si>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</si>
  <si>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</si>
  <si>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</si>
  <si>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</si>
  <si>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</si>
  <si>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</si>
  <si>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</si>
  <si>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</si>
  <si>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</si>
  <si>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</si>
  <si>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</si>
  <si>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</si>
  <si>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</si>
  <si>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</si>
  <si>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</si>
  <si>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</si>
  <si>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</si>
  <si>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</si>
  <si>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</si>
  <si>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</si>
  <si>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</si>
  <si>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</si>
  <si>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</si>
  <si>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</si>
  <si>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</si>
  <si>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</si>
  <si>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</si>
  <si>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</si>
  <si>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</si>
  <si>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</si>
  <si>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</si>
  <si>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</si>
  <si>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</si>
  <si>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</si>
  <si>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</si>
  <si>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</si>
  <si>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</si>
  <si>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</si>
  <si>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</si>
  <si>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</si>
  <si>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</si>
  <si>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</si>
  <si>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</si>
  <si>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</si>
  <si>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</si>
  <si>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</si>
  <si>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</si>
  <si>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</si>
  <si>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</si>
  <si>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</si>
  <si>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</si>
  <si>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</si>
  <si>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</si>
  <si>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</si>
  <si>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</si>
  <si>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</si>
  <si>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</si>
  <si>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</si>
  <si>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</si>
  <si>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</si>
  <si>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</si>
  <si>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</si>
  <si>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</si>
  <si>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</si>
  <si>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</si>
  <si>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</si>
  <si>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</si>
  <si>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</si>
  <si>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</si>
  <si>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</si>
  <si>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</si>
  <si>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</si>
  <si>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</si>
  <si>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</si>
  <si>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</si>
  <si>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</si>
  <si>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</si>
  <si>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</si>
  <si>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</si>
  <si>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</si>
  <si>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</si>
  <si>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</si>
  <si>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</si>
  <si>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</si>
  <si>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</si>
  <si>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</si>
  <si>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</si>
  <si>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</si>
  <si>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</si>
  <si>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</si>
  <si>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</si>
  <si>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</si>
  <si>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</si>
  <si>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</si>
  <si>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</si>
  <si>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</si>
  <si>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</si>
  <si>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</si>
  <si>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</si>
  <si>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</si>
  <si>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</si>
  <si>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</si>
  <si>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</si>
  <si>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</si>
  <si>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</si>
  <si>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</si>
  <si>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</si>
  <si>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</si>
  <si>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</si>
  <si>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</si>
  <si>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</si>
  <si>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</si>
  <si>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</si>
  <si>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</si>
  <si>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</si>
  <si>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</si>
  <si>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</si>
  <si>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</si>
  <si>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</si>
  <si>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</si>
  <si>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</si>
  <si>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</si>
  <si>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</si>
  <si>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</si>
  <si>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</si>
  <si>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</si>
  <si>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</si>
  <si>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</si>
  <si>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</si>
  <si>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</si>
  <si>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</si>
  <si>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</si>
  <si>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</si>
  <si>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</si>
  <si>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</si>
  <si>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</si>
  <si>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</si>
  <si>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</si>
  <si>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</si>
  <si>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</si>
  <si>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</si>
  <si>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</si>
  <si>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</si>
  <si>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</si>
  <si>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</si>
  <si>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</si>
  <si>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</si>
  <si>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</si>
  <si>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</si>
  <si>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</si>
  <si>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</si>
  <si>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</si>
  <si>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</si>
  <si>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</si>
  <si>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</si>
  <si>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</si>
  <si>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</si>
  <si>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</si>
  <si>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</si>
  <si>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</si>
  <si>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</si>
  <si>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</si>
  <si>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</si>
  <si>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</si>
  <si>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</si>
  <si>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</si>
  <si>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</si>
  <si>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</si>
  <si>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</si>
  <si>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</si>
  <si>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</si>
  <si>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</si>
  <si>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</si>
  <si>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</si>
  <si>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</si>
  <si>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</si>
  <si>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</si>
  <si>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</si>
  <si>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</si>
  <si>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</si>
  <si>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</si>
  <si>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</si>
  <si>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</si>
  <si>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</si>
  <si>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</si>
  <si>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</si>
  <si>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</si>
  <si>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</si>
  <si>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</si>
  <si>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</si>
  <si>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</si>
  <si>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</si>
  <si>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</si>
  <si>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</si>
  <si>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</si>
  <si>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</si>
  <si>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</si>
  <si>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</si>
  <si>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</si>
  <si>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</si>
  <si>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</si>
  <si>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</si>
  <si>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</si>
  <si>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</si>
  <si>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</si>
  <si>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</si>
  <si>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</si>
  <si>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</si>
  <si>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</si>
  <si>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</si>
  <si>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</si>
  <si>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</si>
  <si>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</si>
  <si>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</si>
  <si>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</si>
  <si>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</si>
  <si>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</si>
  <si>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</si>
  <si>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</si>
  <si>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</si>
  <si>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</si>
  <si>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</si>
  <si>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</si>
  <si>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</si>
  <si>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</si>
  <si>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</si>
  <si>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</si>
  <si>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</si>
  <si>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</si>
  <si>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</si>
  <si>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</si>
  <si>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</si>
  <si>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</si>
  <si>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</si>
  <si>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</si>
  <si>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</si>
  <si>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</si>
  <si>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</si>
  <si>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</si>
  <si>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</si>
  <si>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</si>
  <si>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</si>
  <si>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</si>
  <si>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</si>
  <si>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</si>
  <si>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</si>
  <si>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</si>
  <si>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</si>
  <si>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</si>
  <si>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</si>
  <si>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</si>
  <si>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</si>
  <si>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</si>
  <si>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</si>
  <si>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</si>
  <si>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</si>
  <si>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</si>
  <si>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</si>
  <si>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</si>
  <si>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</si>
  <si>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</si>
  <si>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</si>
  <si>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</si>
  <si>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</si>
  <si>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</si>
  <si>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</si>
  <si>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</si>
  <si>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</si>
  <si>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</si>
  <si>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</si>
  <si>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</si>
  <si>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</si>
  <si>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</si>
  <si>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</si>
  <si>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</si>
  <si>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</si>
  <si>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</si>
  <si>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</si>
  <si>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</si>
  <si>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</si>
  <si>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</si>
  <si>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</si>
  <si>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</si>
  <si>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</si>
  <si>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</si>
  <si>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</si>
  <si>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</si>
  <si>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</si>
  <si>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</si>
  <si>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</si>
  <si>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</si>
  <si>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</si>
  <si>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</si>
  <si>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</si>
  <si>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</si>
  <si>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</si>
  <si>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</si>
  <si>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</si>
  <si>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</si>
  <si>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</si>
  <si>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</si>
  <si>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</si>
  <si>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</si>
  <si>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</si>
  <si>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</si>
  <si>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</si>
  <si>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</si>
  <si>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</si>
  <si>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</si>
  <si>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</si>
  <si>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</si>
  <si>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</si>
  <si>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</si>
  <si>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</si>
  <si>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</si>
  <si>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</si>
  <si>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</si>
  <si>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</si>
  <si>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</si>
  <si>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</si>
  <si>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</si>
  <si>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</si>
  <si>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</si>
  <si>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</si>
  <si>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</si>
  <si>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</si>
  <si>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</si>
  <si>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</si>
  <si>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</si>
  <si>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</si>
  <si>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</si>
  <si>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</si>
  <si>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</si>
  <si>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</si>
  <si>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</si>
  <si>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</si>
  <si>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</si>
  <si>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</si>
  <si>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</si>
  <si>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</si>
  <si>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</si>
  <si>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</si>
  <si>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</si>
  <si>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</si>
  <si>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</si>
  <si>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</si>
  <si>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</si>
  <si>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</si>
  <si>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</si>
  <si>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</si>
  <si>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</si>
  <si>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</si>
  <si>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</si>
  <si>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</si>
  <si>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</si>
  <si>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</si>
  <si>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</si>
  <si>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</si>
  <si>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</si>
  <si>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</si>
  <si>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</si>
  <si>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</si>
  <si>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</si>
  <si>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</si>
  <si>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</si>
  <si>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</si>
  <si>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</si>
  <si>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</si>
  <si>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</si>
  <si>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</si>
  <si>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</si>
  <si>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</si>
  <si>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</si>
  <si>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</si>
  <si>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</si>
  <si>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</si>
  <si>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</si>
  <si>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</si>
  <si>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</si>
  <si>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</si>
  <si>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</si>
  <si>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</si>
  <si>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</si>
  <si>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</si>
  <si>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</si>
  <si>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</si>
  <si>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</si>
  <si>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</si>
  <si>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</si>
  <si>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</si>
  <si>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</si>
  <si>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</si>
  <si>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</si>
  <si>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</si>
  <si>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</si>
  <si>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</si>
  <si>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</si>
  <si>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</si>
  <si>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</si>
  <si>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</si>
  <si>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</si>
  <si>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</si>
  <si>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</si>
  <si>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</si>
  <si>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</si>
  <si>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</si>
  <si>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</si>
  <si>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</si>
  <si>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</si>
  <si>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</si>
  <si>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</si>
  <si>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</si>
  <si>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</si>
  <si>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</si>
  <si>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</si>
  <si>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</si>
  <si>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</si>
  <si>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</si>
  <si>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</si>
  <si>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</si>
  <si>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</si>
  <si>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</si>
  <si>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</si>
  <si>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</si>
  <si>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</si>
  <si>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</si>
  <si>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</si>
  <si>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</si>
  <si>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</si>
  <si>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</si>
  <si>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</si>
  <si>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</si>
  <si>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</si>
  <si>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</si>
  <si>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</si>
  <si>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</si>
  <si>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</si>
  <si>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</si>
  <si>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</si>
  <si>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</si>
  <si>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</si>
  <si>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</si>
  <si>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</si>
  <si>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</si>
  <si>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</si>
  <si>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</si>
  <si>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</si>
  <si>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</si>
  <si>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</si>
  <si>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</si>
  <si>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</si>
  <si>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</si>
  <si>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</si>
  <si>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</si>
  <si>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</si>
  <si>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</si>
  <si>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</si>
  <si>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</si>
  <si>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</si>
  <si>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</si>
  <si>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</si>
  <si>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</si>
  <si>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</si>
  <si>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</si>
  <si>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</si>
  <si>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</si>
  <si>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</si>
  <si>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</si>
  <si>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</si>
  <si>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</si>
  <si>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</si>
  <si>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</si>
  <si>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</si>
  <si>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</si>
  <si>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</si>
  <si>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</si>
  <si>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</si>
  <si>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</si>
  <si>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</si>
  <si>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</si>
  <si>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</si>
  <si>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</si>
  <si>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</si>
  <si>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</si>
  <si>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</si>
  <si>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</si>
  <si>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</si>
  <si>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</si>
  <si>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</si>
  <si>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</si>
  <si>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</si>
  <si>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</si>
  <si>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</si>
  <si>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</si>
  <si>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</si>
  <si>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</si>
  <si>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</si>
  <si>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</si>
  <si>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</si>
  <si>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</si>
  <si>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</si>
  <si>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</si>
  <si>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</si>
  <si>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</si>
  <si>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</si>
  <si>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</si>
  <si>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</si>
  <si>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</si>
  <si>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</si>
  <si>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</si>
  <si>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</si>
  <si>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</si>
  <si>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</si>
  <si>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</si>
  <si>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</si>
  <si>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</si>
  <si>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</si>
  <si>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</si>
  <si>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</si>
  <si>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</si>
  <si>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</si>
  <si>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</si>
  <si>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</si>
  <si>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</si>
  <si>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</si>
  <si>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</si>
  <si>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</si>
  <si>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</si>
  <si>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</si>
  <si>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</si>
  <si>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</si>
  <si>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</si>
  <si>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</si>
  <si>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</si>
  <si>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</si>
  <si>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</si>
  <si>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</si>
  <si>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</si>
  <si>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</si>
  <si>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</si>
  <si>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</si>
  <si>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</si>
  <si>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</si>
  <si>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</si>
  <si>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</si>
  <si>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</si>
  <si>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</si>
  <si>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</si>
  <si>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</si>
  <si>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</si>
  <si>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</si>
  <si>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</si>
  <si>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</si>
  <si>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</si>
  <si>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</si>
  <si>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</si>
  <si>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</si>
  <si>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</si>
  <si>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</si>
  <si>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</si>
  <si>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</si>
  <si>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</si>
  <si>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</si>
  <si>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</si>
  <si>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</si>
  <si>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</si>
  <si>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</si>
  <si>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</si>
  <si>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</si>
  <si>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</si>
  <si>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</si>
  <si>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</si>
  <si>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</si>
  <si>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</si>
  <si>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</si>
  <si>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</si>
  <si>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</si>
  <si>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</si>
  <si>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</si>
  <si>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</si>
  <si>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</si>
  <si>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</si>
  <si>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</si>
  <si>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</si>
  <si>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</si>
  <si>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</si>
  <si>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</si>
  <si>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</si>
  <si>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</si>
  <si>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</si>
  <si>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</si>
  <si>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</si>
  <si>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</si>
  <si>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</si>
  <si>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</si>
  <si>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</si>
  <si>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</si>
  <si>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</si>
  <si>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</si>
  <si>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</si>
  <si>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</si>
  <si>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</si>
  <si>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</si>
  <si>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</si>
  <si>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</si>
  <si>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</si>
  <si>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</si>
  <si>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</si>
  <si>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</si>
  <si>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</si>
  <si>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</si>
  <si>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</si>
  <si>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</si>
  <si>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</si>
  <si>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</si>
  <si>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</si>
  <si>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</si>
  <si>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</si>
  <si>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</si>
  <si>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</si>
  <si>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</si>
  <si>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</si>
  <si>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</si>
  <si>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</si>
  <si>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</si>
  <si>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</si>
  <si>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</si>
  <si>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</si>
  <si>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</si>
  <si>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</si>
  <si>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</si>
  <si>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</si>
  <si>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</si>
  <si>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</si>
  <si>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</si>
  <si>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</si>
  <si>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</si>
  <si>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</si>
  <si>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</si>
  <si>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</si>
  <si>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</si>
  <si>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</si>
  <si>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</si>
  <si>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</si>
  <si>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</si>
  <si>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</si>
  <si>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</si>
  <si>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</si>
  <si>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</si>
  <si>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</si>
  <si>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</si>
  <si>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</si>
  <si>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</si>
  <si>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</si>
  <si>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</si>
  <si>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</si>
  <si>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</si>
  <si>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</si>
  <si>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</si>
  <si>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</si>
  <si>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</si>
  <si>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</si>
  <si>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</si>
  <si>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</si>
  <si>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</si>
  <si>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</si>
  <si>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</si>
  <si>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</si>
  <si>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</si>
  <si>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</si>
  <si>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</si>
  <si>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</si>
  <si>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</si>
  <si>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</si>
  <si>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</si>
  <si>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</si>
  <si>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</si>
  <si>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</si>
  <si>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</si>
  <si>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</si>
  <si>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</si>
  <si>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</si>
  <si>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</si>
  <si>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</si>
  <si>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</si>
  <si>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</si>
  <si>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</si>
  <si>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</si>
  <si>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</si>
  <si>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</si>
  <si>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</si>
  <si>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</si>
  <si>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</si>
  <si>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</si>
  <si>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</si>
  <si>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</si>
  <si>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</si>
  <si>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</si>
  <si>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</si>
  <si>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</si>
  <si>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</si>
  <si>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</si>
  <si>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</si>
  <si>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</si>
  <si>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</si>
  <si>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</si>
  <si>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</si>
  <si>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</si>
  <si>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</si>
  <si>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</si>
  <si>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</si>
  <si>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</si>
  <si>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</si>
  <si>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</si>
  <si>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</si>
  <si>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</si>
  <si>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</si>
  <si>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</si>
  <si>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</si>
  <si>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</si>
  <si>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</si>
  <si>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</si>
  <si>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</si>
  <si>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</si>
  <si>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</si>
  <si>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</si>
  <si>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</si>
  <si>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</si>
  <si>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</si>
  <si>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</si>
  <si>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</si>
  <si>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</si>
  <si>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</si>
  <si>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</si>
  <si>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</si>
  <si>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</si>
  <si>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</si>
  <si>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</si>
  <si>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</si>
  <si>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</si>
  <si>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</si>
  <si>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</si>
  <si>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</si>
  <si>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</si>
  <si>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</si>
  <si>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</si>
  <si>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</si>
  <si>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</si>
  <si>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</si>
  <si>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</si>
  <si>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</si>
  <si>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</si>
  <si>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</si>
  <si>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</si>
  <si>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</si>
  <si>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</si>
  <si>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</si>
  <si>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</si>
  <si>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</si>
  <si>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</si>
  <si>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</si>
  <si>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</si>
  <si>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</si>
  <si>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</si>
  <si>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</si>
  <si>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</si>
  <si>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</si>
  <si>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</si>
  <si>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</si>
  <si>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</si>
  <si>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</si>
  <si>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</si>
  <si>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</si>
  <si>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</si>
  <si>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</si>
  <si>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</si>
  <si>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</si>
  <si>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</si>
  <si>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</si>
  <si>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</si>
  <si>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</si>
  <si>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</si>
  <si>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</si>
  <si>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</si>
  <si>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</si>
  <si>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</si>
  <si>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</si>
  <si>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</si>
  <si>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</si>
  <si>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</si>
  <si>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</si>
  <si>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</si>
  <si>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</si>
  <si>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</si>
  <si>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</si>
  <si>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</si>
  <si>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</si>
  <si>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</si>
  <si>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</si>
  <si>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</si>
  <si>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</si>
  <si>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</si>
  <si>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</si>
  <si>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</si>
  <si>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</si>
  <si>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</si>
  <si>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</si>
  <si>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</si>
  <si>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</si>
  <si>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</si>
  <si>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</si>
  <si>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</si>
  <si>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</si>
  <si>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</si>
  <si>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</si>
  <si>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</si>
  <si>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</si>
  <si>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</si>
  <si>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</si>
  <si>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</si>
  <si>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</si>
  <si>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</si>
  <si>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</si>
  <si>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</si>
  <si>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</si>
  <si>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</si>
  <si>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</si>
  <si>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</si>
  <si>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</si>
  <si>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</si>
  <si>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</si>
  <si>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</si>
  <si>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</si>
  <si>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</si>
  <si>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</si>
  <si>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</si>
  <si>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</si>
  <si>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</si>
  <si>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</si>
  <si>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</si>
  <si>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</si>
  <si>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</si>
  <si>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</si>
  <si>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</si>
  <si>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</si>
  <si>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</si>
  <si>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</si>
  <si>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</si>
  <si>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</si>
  <si>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</si>
  <si>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</si>
  <si>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</si>
  <si>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</si>
  <si>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</si>
  <si>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</si>
  <si>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</si>
  <si>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</si>
  <si>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</si>
  <si>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</si>
  <si>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</si>
  <si>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</si>
  <si>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</si>
  <si>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</si>
  <si>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</si>
  <si>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</si>
  <si>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</si>
  <si>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</si>
  <si>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</si>
  <si>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</si>
  <si>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</si>
  <si>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</si>
  <si>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</si>
  <si>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</si>
  <si>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</si>
  <si>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</si>
  <si>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</si>
  <si>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</si>
  <si>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</si>
  <si>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</si>
  <si>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</si>
  <si>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</si>
  <si>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</si>
  <si>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</si>
  <si>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</si>
  <si>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</si>
  <si>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</si>
  <si>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</si>
  <si>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</si>
  <si>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</si>
  <si>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</si>
  <si>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</si>
  <si>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</si>
  <si>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</si>
  <si>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</si>
  <si>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</si>
  <si>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</si>
  <si>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</si>
  <si>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</si>
  <si>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</si>
  <si>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</si>
  <si>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</si>
  <si>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</si>
  <si>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</si>
  <si>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</si>
  <si>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</si>
  <si>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</si>
  <si>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</si>
  <si>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</si>
  <si>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</si>
  <si>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</si>
  <si>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</si>
  <si>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</si>
  <si>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</si>
  <si>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</si>
  <si>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</si>
  <si>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</si>
  <si>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</si>
  <si>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</si>
  <si>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</si>
  <si>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</si>
  <si>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</si>
  <si>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</si>
  <si>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</si>
  <si>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</si>
  <si>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</si>
  <si>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</si>
  <si>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</si>
  <si>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</si>
  <si>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</si>
  <si>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</si>
  <si>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</si>
  <si>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</si>
  <si>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</si>
  <si>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</si>
  <si>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</si>
  <si>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</si>
  <si>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</si>
  <si>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</si>
  <si>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</si>
  <si>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</si>
  <si>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</si>
  <si>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</si>
  <si>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</si>
  <si>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</si>
  <si>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</si>
  <si>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</si>
  <si>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</si>
  <si>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</si>
  <si>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</si>
  <si>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</si>
  <si>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</si>
  <si>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</si>
  <si>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</si>
  <si>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</si>
  <si>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</si>
  <si>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</si>
  <si>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</si>
  <si>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</si>
  <si>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</si>
  <si>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</si>
  <si>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</si>
  <si>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</si>
  <si>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</si>
  <si>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</si>
  <si>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</si>
  <si>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</si>
  <si>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</si>
  <si>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</si>
  <si>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</si>
  <si>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</si>
  <si>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</si>
  <si>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</si>
  <si>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</si>
  <si>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</si>
  <si>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</si>
  <si>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</si>
  <si>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</si>
  <si>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</si>
  <si>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</si>
  <si>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</si>
  <si>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</si>
  <si>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</si>
  <si>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</si>
  <si>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</si>
  <si>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</si>
  <si>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</si>
  <si>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</si>
  <si>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</si>
  <si>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</si>
  <si>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</si>
  <si>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</si>
  <si>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</si>
  <si>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</si>
  <si>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</si>
  <si>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</si>
  <si>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</si>
  <si>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</si>
  <si>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</si>
  <si>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</si>
  <si>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</si>
  <si>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</si>
  <si>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</si>
  <si>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</si>
  <si>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</si>
  <si>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</si>
  <si>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</si>
  <si>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</si>
  <si>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</si>
  <si>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</si>
  <si>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</si>
  <si>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</si>
  <si>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</si>
  <si>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</si>
  <si>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</si>
  <si>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</si>
  <si>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</si>
  <si>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</si>
  <si>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</si>
  <si>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</si>
  <si>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</si>
  <si>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</si>
  <si>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</si>
  <si>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</si>
  <si>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</si>
  <si>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</si>
  <si>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</si>
  <si>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</si>
  <si>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</si>
  <si>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</si>
  <si>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</si>
  <si>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</si>
  <si>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</si>
  <si>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</si>
  <si>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</si>
  <si>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</si>
  <si>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</si>
  <si>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</si>
  <si>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</si>
  <si>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</si>
  <si>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</si>
  <si>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</si>
  <si>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</si>
  <si>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</si>
  <si>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</si>
  <si>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</si>
  <si>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</si>
  <si>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</si>
  <si>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</si>
  <si>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</si>
  <si>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</si>
  <si>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</si>
  <si>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</si>
  <si>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</si>
  <si>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</si>
  <si>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</si>
  <si>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</si>
  <si>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</si>
  <si>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</si>
  <si>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</si>
  <si>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</si>
  <si>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</si>
  <si>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</si>
  <si>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</si>
  <si>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</si>
  <si>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</si>
  <si>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</si>
  <si>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</si>
  <si>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</si>
  <si>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</si>
  <si>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</si>
  <si>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</si>
  <si>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</si>
  <si>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</si>
  <si>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</si>
  <si>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</si>
  <si>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</si>
  <si>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</si>
  <si>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</si>
  <si>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</si>
  <si>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</si>
  <si>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</si>
  <si>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</si>
  <si>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</si>
  <si>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</si>
  <si>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</si>
  <si>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</si>
  <si>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</si>
  <si>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</si>
  <si>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</si>
  <si>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</si>
  <si>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</si>
  <si>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</si>
  <si>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</si>
  <si>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</si>
  <si>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</si>
  <si>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</si>
  <si>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</si>
  <si>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</si>
  <si>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</si>
  <si>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</si>
  <si>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</si>
  <si>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</si>
  <si>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</si>
  <si>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</si>
  <si>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</si>
  <si>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</si>
  <si>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</si>
  <si>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</si>
  <si>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</si>
  <si>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</si>
  <si>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</si>
  <si>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</si>
  <si>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</si>
  <si>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</si>
  <si>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</si>
  <si>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</si>
  <si>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</si>
  <si>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</si>
  <si>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</si>
  <si>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</si>
  <si>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</si>
  <si>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</si>
  <si>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</si>
  <si>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</si>
  <si>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</si>
  <si>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</si>
  <si>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</si>
  <si>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</si>
  <si>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</si>
  <si>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</si>
  <si>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</si>
  <si>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</si>
  <si>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</si>
  <si>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</si>
  <si>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</si>
  <si>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</si>
  <si>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</si>
  <si>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</si>
  <si>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</si>
  <si>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</si>
  <si>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</si>
  <si>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</si>
  <si>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</si>
  <si>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</si>
  <si>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</si>
  <si>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</si>
  <si>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</si>
  <si>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</si>
  <si>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</si>
  <si>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</si>
  <si>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</si>
  <si>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</si>
  <si>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</si>
  <si>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</si>
  <si>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</si>
  <si>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</si>
  <si>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</si>
  <si>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</si>
  <si>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</si>
  <si>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</si>
  <si>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</si>
  <si>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</si>
  <si>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</si>
  <si>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</si>
  <si>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</si>
  <si>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</si>
  <si>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</si>
  <si>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</si>
  <si>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</si>
  <si>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</si>
  <si>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</si>
  <si>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</si>
  <si>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</si>
  <si>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</si>
  <si>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</si>
  <si>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</si>
  <si>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</si>
  <si>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</si>
  <si>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</si>
  <si>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</si>
  <si>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</si>
  <si>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</si>
  <si>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</si>
  <si>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</si>
  <si>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</si>
  <si>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</si>
  <si>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</si>
  <si>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</si>
  <si>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</si>
  <si>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</si>
  <si>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</si>
  <si>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</si>
  <si>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</si>
  <si>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</si>
  <si>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</si>
  <si>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</si>
  <si>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</si>
  <si>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</si>
  <si>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</si>
  <si>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</si>
  <si>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</si>
  <si>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</si>
  <si>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</si>
  <si>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</si>
  <si>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</si>
  <si>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</si>
  <si>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</si>
  <si>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</si>
  <si>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</si>
  <si>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</si>
  <si>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</si>
  <si>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</si>
  <si>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</si>
  <si>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</si>
  <si>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</si>
  <si>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</si>
  <si>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</si>
  <si>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</si>
  <si>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</si>
  <si>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</si>
  <si>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</si>
  <si>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</si>
  <si>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</si>
  <si>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</si>
  <si>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</si>
  <si>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</si>
  <si>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</si>
  <si>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</si>
  <si>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</si>
  <si>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</si>
  <si>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</si>
  <si>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</si>
  <si>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</si>
  <si>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</si>
  <si>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</si>
  <si>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</si>
  <si>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</si>
  <si>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</si>
  <si>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</si>
  <si>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</si>
  <si>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</si>
  <si>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</si>
  <si>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</si>
  <si>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</si>
  <si>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</si>
  <si>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</si>
  <si>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</si>
  <si>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</si>
  <si>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</si>
  <si>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</si>
  <si>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</si>
  <si>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</si>
  <si>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</si>
  <si>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</si>
  <si>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</si>
  <si>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</si>
  <si>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</si>
  <si>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</si>
  <si>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</si>
  <si>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</si>
  <si>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</si>
  <si>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</si>
  <si>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</si>
  <si>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</si>
  <si>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</si>
  <si>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</si>
  <si>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</si>
  <si>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</si>
  <si>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</si>
  <si>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</si>
  <si>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</si>
  <si>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</si>
  <si>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</si>
  <si>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</si>
  <si>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</si>
  <si>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</si>
  <si>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</si>
  <si>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</si>
  <si>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</si>
  <si>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</si>
  <si>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</si>
  <si>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</si>
  <si>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</si>
  <si>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</si>
  <si>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</si>
  <si>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</si>
  <si>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</si>
  <si>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</si>
  <si>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</si>
  <si>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</si>
  <si>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</si>
  <si>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</si>
  <si>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</si>
  <si>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</si>
  <si>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</si>
  <si>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</si>
  <si>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</si>
  <si>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</si>
  <si>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</si>
  <si>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</si>
  <si>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</si>
  <si>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</si>
  <si>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</si>
  <si>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</si>
  <si>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</si>
  <si>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</si>
  <si>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</si>
  <si>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</si>
  <si>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</si>
  <si>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</si>
  <si>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</si>
  <si>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</si>
  <si>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</si>
  <si>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</si>
  <si>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</si>
  <si>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</si>
  <si>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</si>
  <si>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</si>
  <si>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</si>
  <si>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</si>
  <si>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</si>
  <si>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</si>
  <si>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</si>
  <si>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</si>
  <si>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</si>
  <si>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</si>
  <si>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</si>
  <si>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</si>
  <si>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</si>
  <si>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</si>
  <si>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</si>
  <si>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</si>
  <si>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</si>
  <si>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</si>
  <si>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</si>
  <si>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</si>
  <si>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</si>
  <si>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</si>
  <si>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</si>
  <si>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</si>
  <si>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</si>
  <si>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</si>
  <si>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</si>
  <si>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</si>
  <si>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</si>
  <si>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</si>
  <si>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</si>
  <si>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</si>
  <si>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</si>
  <si>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</si>
  <si>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</si>
  <si>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</si>
  <si>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</si>
  <si>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</si>
  <si>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</si>
  <si>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</si>
  <si>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</si>
  <si>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</si>
  <si>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</si>
  <si>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</si>
  <si>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</si>
  <si>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</si>
  <si>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</si>
  <si>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</si>
  <si>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</si>
  <si>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</si>
  <si>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</si>
  <si>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</si>
  <si>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</si>
  <si>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</si>
  <si>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</si>
  <si>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</si>
  <si>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</si>
  <si>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</si>
  <si>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</si>
  <si>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</si>
  <si>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</si>
  <si>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</si>
  <si>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</si>
  <si>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</si>
  <si>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</si>
  <si>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</si>
  <si>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</si>
  <si>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</si>
  <si>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</si>
  <si>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</si>
  <si>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</si>
  <si>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</si>
  <si>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</si>
  <si>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</si>
  <si>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</si>
  <si>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</si>
  <si>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</si>
  <si>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</si>
  <si>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</si>
  <si>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</si>
  <si>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</si>
  <si>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</si>
  <si>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</si>
  <si>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</si>
  <si>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</si>
  <si>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</si>
  <si>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</si>
  <si>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</si>
  <si>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</si>
  <si>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</si>
  <si>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</si>
  <si>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</si>
  <si>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</si>
  <si>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</si>
  <si>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</si>
  <si>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</si>
  <si>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</si>
  <si>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</si>
  <si>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</si>
  <si>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</si>
  <si>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</si>
  <si>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</si>
  <si>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</si>
  <si>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</si>
  <si>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</si>
  <si>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</si>
  <si>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</si>
  <si>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</si>
  <si>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</si>
  <si>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</si>
  <si>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</si>
  <si>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</si>
  <si>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</si>
  <si>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</si>
  <si>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</si>
  <si>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</si>
  <si>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</si>
  <si>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</si>
  <si>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</si>
  <si>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</si>
  <si>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</si>
  <si>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</si>
  <si>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</si>
  <si>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</si>
  <si>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</si>
  <si>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</si>
  <si>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</si>
  <si>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</si>
  <si>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</si>
  <si>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</si>
  <si>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</si>
  <si>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</si>
  <si>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</si>
  <si>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</si>
  <si>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</si>
  <si>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</si>
  <si>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</si>
  <si>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</si>
  <si>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</si>
  <si>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</si>
  <si>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</si>
  <si>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</si>
  <si>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</si>
  <si>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</si>
  <si>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</si>
  <si>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</si>
  <si>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</si>
  <si>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</si>
  <si>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</si>
  <si>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</si>
  <si>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</si>
  <si>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</si>
  <si>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</si>
  <si>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</si>
  <si>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</si>
  <si>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</si>
  <si>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</si>
  <si>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</si>
  <si>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</si>
  <si>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</si>
  <si>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</si>
  <si>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</si>
  <si>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</si>
  <si>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</si>
  <si>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</si>
  <si>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</si>
  <si>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</si>
  <si>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</si>
  <si>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</si>
  <si>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</si>
  <si>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</si>
  <si>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</si>
  <si>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</si>
  <si>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</si>
  <si>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</si>
  <si>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</si>
  <si>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</si>
  <si>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</si>
  <si>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</si>
  <si>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</si>
  <si>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</si>
  <si>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</si>
  <si>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</si>
  <si>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</si>
  <si>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</si>
  <si>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</si>
  <si>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</si>
  <si>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</si>
  <si>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</si>
  <si>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</si>
  <si>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</si>
  <si>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</si>
  <si>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</si>
  <si>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</si>
  <si>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</si>
  <si>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</si>
  <si>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</si>
  <si>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</si>
  <si>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</si>
  <si>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</si>
  <si>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</si>
  <si>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</si>
  <si>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</si>
  <si>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</si>
  <si>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</si>
  <si>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</si>
  <si>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</si>
  <si>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</si>
  <si>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</si>
  <si>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</si>
  <si>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</si>
  <si>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</si>
  <si>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</si>
  <si>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</si>
  <si>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</si>
  <si>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</si>
  <si>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</si>
  <si>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</si>
  <si>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</si>
  <si>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</si>
  <si>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</si>
  <si>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</si>
  <si>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</si>
  <si>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</si>
  <si>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</si>
  <si>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</si>
  <si>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</si>
  <si>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</si>
  <si>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</si>
  <si>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</si>
  <si>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</si>
  <si>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</si>
  <si>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</si>
  <si>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</si>
  <si>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</si>
  <si>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</si>
  <si>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</si>
  <si>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</si>
  <si>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</si>
  <si>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</si>
  <si>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</si>
  <si>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</si>
  <si>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</si>
  <si>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</si>
  <si>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</si>
  <si>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</si>
  <si>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</si>
  <si>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</si>
  <si>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</si>
  <si>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</si>
  <si>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</si>
  <si>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</si>
  <si>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</si>
  <si>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</si>
  <si>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</si>
  <si>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</si>
  <si>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</si>
  <si>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</si>
  <si>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</si>
  <si>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</si>
  <si>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</si>
  <si>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</si>
  <si>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</si>
  <si>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</si>
  <si>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</si>
  <si>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</si>
  <si>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</si>
  <si>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</si>
  <si>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</si>
  <si>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</si>
  <si>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</si>
  <si>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</si>
  <si>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</si>
  <si>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</si>
  <si>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</si>
  <si>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</si>
  <si>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</si>
  <si>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</si>
  <si>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</si>
  <si>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</si>
  <si>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</si>
  <si>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</si>
  <si>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</si>
  <si>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</si>
  <si>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</si>
  <si>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</si>
  <si>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</si>
  <si>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</si>
  <si>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</si>
  <si>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</si>
  <si>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</si>
  <si>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</si>
  <si>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</si>
  <si>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</si>
  <si>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</si>
  <si>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</si>
  <si>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</si>
  <si>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</si>
  <si>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</si>
  <si>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</si>
  <si>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</si>
  <si>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</si>
  <si>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</si>
  <si>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</si>
  <si>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</si>
  <si>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</si>
  <si>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</si>
  <si>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</si>
  <si>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</si>
  <si>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</si>
  <si>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</si>
  <si>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</si>
  <si>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</si>
  <si>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</si>
  <si>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</si>
  <si>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</si>
  <si>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</si>
  <si>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</si>
  <si>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</si>
  <si>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</si>
  <si>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</si>
  <si>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</si>
  <si>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</si>
  <si>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</si>
  <si>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</si>
  <si>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</si>
  <si>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</si>
  <si>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</si>
  <si>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</si>
  <si>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</si>
  <si>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</si>
  <si>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</si>
  <si>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</si>
  <si>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</si>
  <si>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</si>
  <si>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</si>
  <si>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</si>
  <si>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</si>
  <si>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</si>
  <si>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</si>
  <si>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</si>
  <si>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</si>
  <si>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</si>
  <si>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</si>
  <si>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</si>
  <si>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</si>
  <si>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</si>
  <si>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</si>
  <si>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</si>
  <si>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</si>
  <si>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</si>
  <si>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</si>
  <si>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</si>
  <si>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</si>
  <si>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</si>
  <si>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</si>
  <si>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</si>
  <si>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</si>
  <si>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</si>
  <si>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</si>
  <si>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</si>
  <si>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</si>
  <si>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</si>
  <si>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</si>
  <si>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</si>
  <si>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</si>
  <si>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</si>
  <si>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</si>
  <si>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</si>
  <si>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</si>
  <si>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</si>
  <si>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</si>
  <si>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</si>
  <si>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</si>
  <si>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</si>
  <si>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</si>
  <si>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</si>
  <si>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</si>
  <si>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</si>
  <si>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</si>
  <si>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</si>
  <si>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</si>
  <si>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</si>
  <si>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</si>
  <si>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</si>
  <si>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</si>
  <si>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</si>
  <si>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</si>
  <si>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</si>
  <si>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</si>
  <si>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</si>
  <si>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</si>
  <si>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</si>
  <si>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</si>
  <si>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</si>
  <si>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</si>
  <si>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</si>
  <si>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</si>
  <si>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</si>
  <si>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</si>
  <si>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</si>
  <si>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</si>
  <si>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</si>
  <si>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</si>
  <si>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</si>
  <si>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</si>
  <si>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</si>
  <si>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</si>
  <si>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</si>
  <si>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</si>
  <si>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</si>
  <si>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</si>
  <si>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</si>
  <si>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</si>
  <si>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</si>
  <si>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</si>
  <si>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</si>
  <si>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</si>
  <si>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</si>
  <si>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</si>
  <si>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</si>
  <si>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</si>
  <si>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</si>
  <si>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</si>
  <si>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</si>
  <si>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</si>
  <si>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</si>
  <si>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</si>
  <si>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</si>
  <si>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</si>
  <si>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</si>
  <si>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</si>
  <si>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</si>
  <si>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</si>
  <si>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</si>
  <si>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</si>
  <si>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</si>
  <si>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</si>
  <si>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</si>
  <si>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</si>
  <si>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</si>
  <si>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</si>
  <si>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</si>
  <si>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</si>
  <si>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</si>
  <si>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</si>
  <si>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</si>
  <si>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</si>
  <si>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</si>
  <si>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</si>
  <si>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</si>
  <si>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</si>
  <si>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</si>
  <si>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</si>
  <si>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</si>
  <si>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</si>
  <si>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</si>
  <si>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</si>
  <si>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</si>
  <si>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</si>
  <si>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</si>
  <si>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</si>
  <si>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</si>
  <si>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</si>
  <si>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</si>
  <si>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</si>
  <si>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</si>
  <si>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</si>
  <si>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</si>
  <si>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</si>
  <si>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</si>
  <si>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</si>
  <si>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</si>
  <si>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</si>
  <si>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</si>
  <si>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</si>
  <si>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</si>
  <si>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</si>
  <si>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</si>
  <si>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</si>
  <si>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</si>
  <si>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</si>
  <si>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</si>
  <si>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</si>
  <si>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</si>
  <si>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</si>
  <si>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</si>
  <si>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</si>
  <si>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</si>
  <si>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</si>
  <si>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</si>
  <si>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</si>
  <si>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</si>
  <si>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</si>
  <si>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</si>
  <si>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</si>
  <si>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</si>
  <si>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</si>
  <si>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</si>
  <si>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</si>
  <si>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</si>
  <si>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</si>
  <si>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</si>
  <si>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</si>
  <si>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</si>
  <si>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</si>
  <si>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</si>
  <si>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</si>
  <si>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</si>
  <si>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</si>
  <si>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</si>
  <si>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</si>
  <si>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</si>
  <si>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</si>
  <si>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</si>
  <si>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</si>
  <si>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</si>
  <si>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</si>
  <si>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</si>
  <si>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</si>
  <si>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</si>
  <si>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</si>
  <si>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</si>
  <si>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</si>
  <si>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</si>
  <si>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</si>
  <si>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</si>
  <si>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</si>
  <si>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</si>
  <si>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</si>
  <si>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</si>
  <si>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</si>
  <si>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</si>
  <si>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</si>
  <si>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</si>
  <si>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</si>
  <si>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</si>
  <si>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</si>
  <si>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</si>
  <si>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</si>
  <si>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</si>
  <si>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</si>
  <si>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</si>
  <si>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</si>
  <si>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</si>
  <si>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</si>
  <si>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</si>
  <si>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</si>
  <si>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</si>
  <si>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</si>
  <si>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</si>
  <si>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</si>
  <si>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</si>
  <si>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</si>
  <si>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</si>
  <si>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</si>
  <si>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</si>
  <si>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</si>
  <si>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</si>
  <si>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</si>
  <si>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</si>
  <si>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</si>
  <si>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</si>
  <si>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</si>
  <si>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</si>
  <si>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</si>
  <si>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</si>
  <si>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</si>
  <si>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</si>
  <si>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</si>
  <si>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</si>
  <si>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</si>
  <si>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</si>
  <si>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</si>
  <si>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</si>
  <si>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</si>
  <si>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</si>
  <si>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</si>
  <si>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</si>
  <si>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</si>
  <si>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</si>
  <si>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</si>
  <si>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</si>
  <si>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</si>
  <si>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</si>
  <si>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</si>
  <si>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</si>
  <si>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</si>
  <si>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</si>
  <si>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</si>
  <si>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</si>
  <si>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</si>
  <si>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</si>
  <si>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</si>
  <si>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</si>
  <si>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</si>
  <si>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</si>
  <si>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</si>
  <si>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</si>
  <si>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</si>
  <si>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</si>
  <si>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</si>
  <si>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</si>
  <si>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</si>
  <si>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</si>
  <si>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</si>
  <si>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</si>
  <si>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</si>
  <si>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</si>
  <si>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</si>
  <si>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</si>
  <si>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</si>
  <si>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</si>
  <si>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</si>
  <si>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</si>
  <si>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</si>
  <si>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</si>
  <si>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</si>
  <si>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</si>
  <si>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</si>
  <si>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</si>
  <si>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</si>
  <si>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</si>
  <si>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</si>
  <si>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</si>
  <si>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</si>
  <si>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</si>
  <si>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</si>
  <si>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</si>
  <si>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</si>
  <si>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</si>
  <si>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</si>
  <si>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</si>
  <si>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</si>
  <si>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</si>
  <si>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</si>
  <si>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</si>
  <si>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</si>
  <si>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</si>
  <si>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</si>
  <si>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</si>
  <si>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</si>
  <si>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</si>
  <si>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</si>
  <si>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</si>
  <si>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</si>
  <si>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</si>
  <si>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</si>
  <si>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</si>
  <si>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</si>
  <si>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</si>
  <si>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</si>
  <si>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</si>
  <si>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</si>
  <si>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</si>
  <si>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</si>
  <si>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</si>
  <si>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</si>
  <si>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</si>
  <si>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</si>
  <si>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</si>
  <si>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</si>
  <si>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</si>
  <si>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</si>
  <si>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</si>
  <si>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</si>
  <si>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</si>
  <si>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</si>
  <si>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</si>
  <si>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</si>
  <si>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</si>
  <si>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</si>
  <si>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</si>
  <si>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</si>
  <si>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</si>
  <si>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</si>
  <si>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</si>
  <si>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</si>
  <si>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</si>
  <si>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</si>
  <si>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</si>
  <si>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</si>
  <si>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</si>
  <si>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</si>
  <si>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</si>
  <si>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</si>
  <si>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</si>
  <si>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</si>
  <si>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</si>
  <si>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</si>
  <si>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</si>
  <si>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</si>
  <si>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</si>
  <si>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</si>
  <si>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</si>
  <si>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</si>
  <si>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</si>
  <si>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</si>
  <si>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</si>
  <si>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</si>
  <si>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</si>
  <si>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</si>
  <si>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</si>
  <si>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</si>
  <si>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</si>
  <si>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</si>
  <si>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</si>
  <si>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</si>
  <si>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</si>
  <si>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</si>
  <si>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</si>
  <si>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</si>
  <si>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</si>
  <si>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</si>
  <si>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</si>
  <si>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</si>
  <si>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</si>
  <si>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</si>
  <si>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</si>
  <si>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</si>
  <si>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</si>
  <si>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</si>
  <si>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</si>
  <si>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</si>
  <si>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</si>
  <si>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</si>
  <si>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</si>
  <si>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</si>
  <si>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</si>
  <si>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</si>
  <si>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</si>
  <si>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</si>
  <si>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</si>
  <si>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</si>
  <si>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</si>
  <si>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</si>
  <si>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</si>
  <si>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</si>
  <si>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</si>
  <si>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</si>
  <si>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</si>
  <si>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</si>
  <si>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</si>
  <si>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</si>
  <si>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</si>
  <si>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</si>
  <si>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</si>
  <si>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</si>
  <si>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</si>
  <si>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</si>
  <si>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</si>
  <si>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</si>
  <si>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</si>
  <si>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</si>
  <si>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</si>
  <si>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</si>
  <si>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</si>
  <si>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</si>
  <si>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</si>
  <si>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</si>
  <si>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</si>
  <si>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</si>
  <si>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</si>
  <si>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</si>
  <si>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</si>
  <si>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</si>
  <si>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</si>
  <si>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</si>
  <si>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</si>
  <si>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</si>
  <si>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</si>
  <si>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</si>
  <si>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</si>
  <si>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</si>
  <si>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</si>
  <si>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</si>
  <si>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</si>
  <si>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</si>
  <si>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</si>
  <si>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</si>
  <si>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</si>
  <si>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</si>
  <si>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</si>
  <si>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</si>
  <si>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</si>
  <si>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</si>
  <si>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</si>
  <si>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</si>
  <si>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</si>
  <si>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</si>
  <si>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</si>
  <si>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</si>
  <si>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</si>
  <si>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</si>
  <si>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</si>
  <si>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</si>
  <si>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</si>
  <si>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</si>
  <si>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</si>
  <si>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</si>
  <si>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</si>
  <si>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</si>
  <si>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</si>
  <si>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</si>
  <si>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</si>
  <si>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</si>
  <si>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</si>
  <si>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</si>
  <si>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</si>
  <si>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</si>
  <si>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</si>
  <si>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</si>
  <si>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</si>
  <si>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</si>
  <si>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</si>
  <si>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</si>
  <si>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</si>
  <si>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</si>
  <si>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</si>
  <si>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</si>
  <si>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</si>
  <si>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</si>
  <si>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</si>
  <si>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</si>
  <si>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</si>
  <si>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</si>
  <si>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</si>
  <si>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</si>
  <si>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</si>
  <si>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</si>
  <si>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</si>
  <si>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</si>
  <si>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</si>
  <si>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</si>
  <si>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</si>
  <si>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</si>
  <si>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</si>
  <si>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</si>
  <si>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</si>
  <si>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</si>
  <si>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</si>
  <si>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</si>
  <si>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</si>
  <si>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</si>
  <si>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</si>
  <si>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</si>
  <si>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</si>
  <si>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</si>
  <si>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</si>
  <si>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</si>
  <si>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</si>
  <si>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</si>
  <si>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</si>
  <si>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</si>
  <si>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</si>
  <si>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</si>
  <si>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</si>
  <si>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</si>
  <si>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</si>
  <si>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</si>
  <si>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</si>
  <si>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</si>
  <si>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</si>
  <si>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</si>
  <si>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</si>
  <si>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</si>
  <si>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</si>
  <si>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</si>
  <si>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</si>
  <si>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</si>
  <si>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</si>
  <si>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</si>
  <si>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</si>
  <si>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</si>
  <si>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</si>
  <si>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</si>
  <si>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</si>
  <si>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</si>
  <si>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</si>
  <si>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</si>
  <si>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</si>
  <si>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</si>
  <si>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</si>
  <si>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</si>
  <si>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</si>
  <si>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</si>
  <si>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</si>
  <si>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</si>
  <si>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</si>
  <si>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</si>
  <si>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</si>
  <si>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</si>
  <si>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</si>
  <si>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</si>
  <si>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</si>
  <si>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</si>
  <si>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</si>
  <si>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</si>
  <si>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</si>
  <si>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</si>
  <si>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</si>
  <si>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</si>
  <si>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</si>
  <si>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</si>
  <si>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</si>
  <si>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</si>
  <si>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</si>
  <si>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</si>
  <si>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</si>
  <si>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</si>
  <si>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</si>
  <si>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</si>
  <si>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</si>
  <si>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</si>
  <si>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</si>
  <si>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</si>
  <si>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</si>
  <si>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</si>
  <si>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</si>
  <si>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</si>
  <si>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</si>
  <si>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</si>
  <si>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</si>
  <si>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</si>
  <si>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</si>
  <si>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</si>
  <si>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</si>
  <si>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</si>
  <si>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</si>
  <si>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</si>
  <si>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</si>
  <si>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</si>
  <si>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</si>
  <si>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</si>
  <si>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</si>
  <si>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</si>
  <si>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</si>
  <si>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</si>
  <si>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</si>
  <si>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</si>
  <si>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</si>
  <si>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</si>
  <si>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</si>
  <si>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</si>
  <si>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</si>
  <si>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</si>
  <si>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</si>
  <si>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</si>
  <si>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</si>
  <si>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</si>
  <si>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</si>
  <si>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</si>
  <si>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</si>
  <si>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</si>
  <si>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</si>
  <si>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</si>
  <si>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</si>
  <si>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</si>
  <si>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</si>
  <si>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</si>
  <si>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</si>
  <si>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</si>
  <si>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</si>
  <si>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</si>
  <si>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</si>
  <si>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</si>
  <si>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</si>
  <si>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</si>
  <si>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</si>
  <si>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</si>
  <si>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</si>
  <si>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</si>
  <si>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</si>
  <si>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</si>
  <si>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</si>
  <si>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</si>
  <si>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</si>
  <si>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</si>
  <si>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</si>
  <si>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</si>
  <si>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</si>
  <si>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</si>
  <si>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</si>
  <si>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</si>
  <si>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</si>
  <si>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</si>
  <si>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</si>
  <si>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</si>
  <si>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</si>
  <si>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</si>
  <si>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</si>
  <si>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</si>
  <si>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</si>
  <si>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</si>
  <si>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</si>
  <si>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</si>
  <si>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</si>
  <si>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</si>
  <si>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</si>
  <si>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</si>
  <si>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</si>
  <si>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</si>
  <si>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</si>
  <si>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</si>
  <si>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</si>
  <si>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</si>
  <si>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</si>
  <si>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</si>
  <si>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</si>
  <si>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</si>
  <si>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</si>
  <si>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</si>
  <si>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</si>
  <si>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</si>
  <si>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</si>
  <si>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</si>
  <si>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</si>
  <si>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</si>
  <si>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</si>
  <si>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</si>
  <si>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</si>
  <si>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</si>
  <si>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</si>
  <si>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</si>
  <si>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</si>
  <si>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</si>
  <si>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</si>
  <si>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</si>
  <si>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</si>
  <si>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</si>
  <si>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</si>
  <si>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</si>
  <si>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</si>
  <si>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</si>
  <si>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</si>
  <si>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</si>
  <si>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</si>
  <si>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</si>
  <si>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</si>
  <si>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</si>
  <si>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</si>
  <si>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</si>
  <si>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</si>
  <si>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</si>
  <si>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</si>
  <si>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</si>
  <si>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</si>
  <si>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</si>
  <si>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</si>
  <si>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</si>
  <si>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</si>
  <si>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</si>
  <si>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</si>
  <si>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</si>
  <si>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</si>
  <si>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</si>
  <si>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</si>
  <si>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</si>
  <si>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</si>
  <si>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</si>
  <si>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</si>
  <si>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</si>
  <si>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</si>
  <si>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</si>
  <si>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</si>
  <si>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</si>
  <si>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</si>
  <si>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</si>
  <si>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</si>
  <si>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</si>
  <si>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</si>
  <si>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</si>
  <si>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</si>
  <si>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</si>
  <si>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</si>
  <si>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</si>
  <si>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</si>
  <si>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</si>
  <si>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</si>
  <si>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</si>
  <si>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</si>
  <si>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</si>
  <si>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</si>
  <si>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</si>
  <si>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</si>
  <si>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</si>
  <si>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</si>
  <si>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</si>
  <si>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</si>
  <si>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</si>
  <si>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</si>
  <si>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</si>
  <si>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</si>
  <si>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</si>
  <si>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</si>
  <si>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</si>
  <si>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</si>
  <si>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</si>
  <si>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</si>
  <si>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</si>
  <si>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</si>
  <si>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</si>
  <si>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</si>
  <si>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</si>
  <si>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</si>
  <si>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</si>
  <si>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</si>
  <si>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</si>
  <si>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</si>
  <si>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</si>
  <si>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</si>
  <si>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</si>
  <si>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</si>
  <si>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</si>
  <si>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</si>
  <si>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</si>
  <si>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</si>
  <si>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</si>
  <si>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</si>
  <si>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</si>
  <si>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</si>
  <si>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</si>
  <si>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</si>
  <si>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</si>
  <si>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</si>
  <si>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</si>
  <si>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</si>
  <si>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</si>
  <si>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</si>
  <si>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</si>
  <si>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</si>
  <si>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</si>
  <si>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</si>
  <si>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</si>
  <si>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</si>
  <si>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</si>
  <si>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</si>
  <si>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</si>
  <si>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</si>
  <si>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</si>
  <si>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</si>
  <si>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</si>
  <si>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</si>
  <si>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</si>
  <si>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</si>
  <si>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</si>
  <si>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</si>
  <si>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</si>
  <si>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</si>
  <si>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</si>
  <si>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</si>
  <si>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</si>
  <si>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</si>
  <si>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</si>
  <si>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</si>
  <si>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</si>
  <si>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</si>
  <si>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</si>
  <si>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</si>
  <si>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</si>
  <si>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</si>
  <si>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</si>
  <si>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</si>
  <si>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</si>
  <si>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</si>
  <si>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</si>
  <si>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</si>
  <si>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</si>
  <si>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</si>
  <si>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</si>
  <si>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</si>
  <si>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</si>
  <si>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</si>
  <si>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</si>
  <si>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</si>
  <si>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</si>
  <si>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</si>
  <si>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</si>
  <si>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</si>
  <si>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</si>
  <si>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</si>
  <si>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</si>
  <si>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</si>
  <si>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</si>
  <si>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</si>
  <si>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</si>
  <si>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</si>
  <si>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</si>
  <si>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</si>
  <si>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</si>
  <si>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</si>
  <si>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</si>
  <si>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</si>
  <si>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</si>
  <si>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</si>
  <si>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</si>
  <si>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</si>
  <si>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</si>
  <si>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</si>
  <si>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</si>
  <si>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</si>
  <si>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</si>
  <si>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</si>
  <si>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</si>
  <si>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</si>
  <si>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</si>
  <si>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</si>
  <si>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</si>
  <si>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</si>
  <si>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</si>
  <si>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</si>
  <si>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</si>
  <si>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</si>
  <si>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</si>
  <si>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</si>
  <si>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</si>
  <si>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</si>
  <si>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</si>
  <si>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</si>
  <si>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</si>
  <si>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</si>
  <si>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</si>
  <si>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</si>
  <si>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</si>
  <si>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</si>
  <si>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</si>
  <si>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</si>
  <si>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</si>
  <si>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</si>
  <si>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</si>
  <si>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</si>
  <si>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</si>
  <si>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</si>
  <si>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</si>
  <si>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</si>
  <si>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</si>
  <si>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</si>
  <si>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</si>
  <si>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</si>
  <si>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</si>
  <si>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</si>
  <si>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</si>
  <si>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</si>
  <si>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</si>
  <si>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</si>
  <si>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</si>
  <si>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</si>
  <si>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</si>
  <si>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</si>
  <si>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</si>
  <si>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</si>
  <si>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</si>
  <si>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</si>
  <si>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</si>
  <si>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</si>
  <si>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</si>
  <si>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</si>
  <si>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</si>
  <si>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</si>
  <si>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</si>
  <si>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</si>
  <si>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</si>
  <si>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</si>
  <si>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</si>
  <si>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</si>
  <si>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</si>
  <si>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</si>
  <si>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</si>
  <si>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</si>
  <si>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</si>
  <si>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</si>
  <si>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</si>
  <si>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</si>
  <si>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</si>
  <si>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</si>
  <si>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</si>
  <si>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</si>
  <si>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</si>
  <si>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</si>
  <si>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</si>
  <si>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</si>
  <si>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</si>
  <si>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</si>
  <si>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</si>
  <si>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</si>
  <si>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</si>
  <si>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</si>
  <si>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</si>
  <si>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</si>
  <si>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</si>
  <si>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</si>
  <si>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</si>
  <si>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</si>
  <si>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</si>
  <si>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</si>
  <si>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</si>
  <si>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</si>
  <si>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</si>
  <si>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</si>
  <si>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</si>
  <si>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</si>
  <si>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</si>
  <si>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</si>
  <si>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</si>
  <si>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</si>
  <si>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</si>
  <si>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</si>
  <si>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</si>
  <si>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</si>
  <si>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</si>
  <si>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</si>
  <si>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</si>
  <si>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</si>
  <si>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</si>
  <si>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</si>
  <si>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</si>
  <si>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</si>
  <si>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</si>
  <si>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</si>
  <si>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</si>
  <si>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</si>
  <si>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</si>
  <si>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</si>
  <si>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</si>
  <si>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</si>
  <si>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</si>
  <si>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</si>
  <si>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</si>
  <si>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</si>
  <si>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</si>
  <si>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</si>
  <si>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</si>
  <si>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</si>
  <si>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</si>
  <si>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</si>
  <si>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</si>
  <si>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</si>
  <si>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</si>
  <si>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</si>
  <si>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</si>
  <si>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</si>
  <si>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</si>
  <si>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</si>
  <si>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</si>
  <si>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</si>
  <si>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</si>
  <si>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</si>
  <si>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</si>
  <si>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</si>
  <si>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</si>
  <si>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</si>
  <si>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</si>
  <si>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</si>
  <si>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</si>
  <si>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</si>
  <si>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</si>
  <si>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</si>
  <si>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</si>
  <si>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</si>
  <si>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</si>
  <si>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</si>
  <si>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</si>
  <si>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</si>
  <si>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</si>
  <si>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</si>
  <si>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</si>
  <si>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</si>
  <si>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</si>
  <si>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</si>
  <si>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</si>
  <si>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</si>
  <si>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</si>
  <si>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</si>
  <si>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</si>
  <si>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</si>
  <si>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</si>
  <si>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</si>
  <si>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</si>
  <si>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</si>
  <si>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</si>
  <si>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</si>
  <si>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</si>
  <si>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</si>
  <si>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</si>
  <si>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</si>
  <si>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</si>
  <si>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</si>
  <si>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</si>
  <si>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</si>
  <si>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</si>
  <si>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</si>
  <si>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</si>
  <si>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</si>
  <si>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</si>
  <si>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</si>
  <si>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</si>
  <si>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</si>
  <si>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</si>
  <si>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</si>
  <si>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</si>
  <si>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</si>
  <si>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</si>
  <si>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</si>
  <si>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</si>
  <si>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</si>
  <si>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</si>
  <si>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</si>
  <si>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</si>
  <si>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</si>
  <si>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</si>
  <si>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</si>
  <si>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</si>
  <si>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</si>
  <si>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</si>
  <si>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</si>
  <si>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</si>
  <si>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</si>
  <si>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</si>
  <si>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</si>
  <si>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</si>
  <si>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</si>
  <si>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</si>
  <si>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</si>
  <si>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</si>
  <si>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</si>
  <si>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</si>
  <si>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</si>
  <si>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</si>
  <si>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</si>
  <si>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</si>
  <si>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</si>
  <si>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</si>
  <si>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</si>
  <si>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</si>
  <si>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</si>
  <si>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</si>
  <si>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</si>
  <si>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</si>
  <si>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</si>
  <si>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</si>
  <si>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</si>
  <si>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</si>
  <si>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</si>
  <si>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</si>
  <si>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</si>
  <si>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</si>
  <si>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</si>
  <si>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</si>
  <si>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</si>
  <si>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</si>
  <si>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</si>
  <si>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</si>
  <si>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</si>
  <si>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</si>
  <si>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</si>
  <si>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</si>
  <si>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</si>
  <si>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</si>
  <si>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</si>
  <si>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</si>
  <si>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</si>
  <si>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</si>
  <si>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</si>
  <si>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</si>
  <si>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</si>
  <si>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</si>
  <si>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</si>
  <si>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</si>
  <si>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</si>
  <si>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</si>
  <si>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</si>
  <si>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</si>
  <si>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</si>
  <si>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</si>
  <si>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</si>
  <si>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</si>
  <si>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</si>
  <si>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</si>
  <si>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</si>
  <si>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</si>
  <si>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</si>
  <si>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</si>
  <si>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</si>
  <si>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</si>
  <si>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</si>
  <si>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</si>
  <si>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</si>
  <si>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</si>
  <si>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</si>
  <si>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</si>
  <si>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</si>
  <si>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</si>
  <si>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</si>
  <si>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</si>
  <si>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</si>
  <si>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</si>
  <si>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</si>
  <si>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</si>
  <si>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</si>
  <si>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</si>
  <si>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</si>
  <si>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</si>
  <si>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</si>
  <si>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</si>
  <si>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</si>
  <si>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</si>
  <si>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</si>
  <si>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</si>
  <si>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</si>
  <si>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</si>
  <si>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</si>
  <si>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</si>
  <si>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</si>
  <si>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</si>
  <si>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</si>
  <si>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</si>
  <si>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</si>
  <si>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</si>
  <si>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</si>
  <si>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</si>
  <si>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</si>
  <si>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</si>
  <si>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</si>
  <si>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</si>
  <si>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</si>
  <si>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</si>
  <si>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</si>
  <si>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</si>
  <si>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</si>
  <si>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</si>
  <si>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</si>
  <si>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</si>
  <si>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</si>
  <si>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</si>
  <si>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</si>
  <si>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</si>
  <si>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</si>
  <si>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</si>
  <si>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</si>
  <si>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</si>
  <si>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</si>
  <si>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</si>
  <si>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</si>
  <si>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</si>
  <si>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</si>
  <si>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</si>
  <si>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</si>
  <si>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</si>
  <si>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</si>
  <si>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</si>
  <si>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</si>
  <si>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</si>
  <si>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</si>
  <si>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</si>
  <si>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</si>
  <si>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</si>
  <si>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</si>
  <si>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</si>
  <si>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</si>
  <si>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</si>
  <si>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</si>
  <si>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</si>
  <si>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</si>
  <si>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</si>
  <si>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</si>
  <si>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</si>
  <si>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</si>
  <si>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</si>
  <si>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</si>
  <si>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</si>
  <si>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</si>
  <si>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</si>
  <si>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</si>
  <si>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</si>
  <si>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</si>
  <si>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</si>
  <si>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</si>
  <si>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</si>
  <si>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</si>
  <si>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</si>
  <si>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</si>
  <si>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</si>
  <si>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</si>
  <si>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</si>
  <si>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</si>
  <si>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</si>
  <si>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</si>
  <si>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</si>
  <si>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</si>
  <si>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</si>
  <si>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</si>
  <si>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</si>
  <si>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</si>
  <si>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</si>
  <si>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</si>
  <si>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</si>
  <si>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</si>
  <si>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</si>
  <si>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</si>
  <si>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</si>
  <si>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</si>
  <si>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</si>
  <si>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</si>
  <si>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</si>
  <si>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</si>
  <si>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</si>
  <si>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</si>
  <si>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</si>
  <si>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</si>
  <si>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</si>
  <si>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</si>
  <si>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</si>
  <si>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</si>
  <si>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</si>
  <si>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</si>
  <si>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</si>
  <si>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</si>
  <si>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</si>
  <si>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</si>
  <si>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</si>
  <si>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</si>
  <si>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</si>
  <si>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</si>
  <si>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</si>
  <si>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</si>
  <si>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</si>
  <si>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</si>
  <si>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</si>
  <si>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</si>
  <si>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</si>
  <si>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</si>
  <si>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</si>
  <si>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</si>
  <si>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</si>
  <si>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</si>
  <si>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</si>
  <si>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</si>
  <si>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</si>
  <si>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</si>
  <si>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</si>
  <si>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</si>
  <si>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</si>
  <si>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</si>
  <si>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</si>
  <si>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</si>
  <si>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</si>
  <si>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</si>
  <si>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</si>
  <si>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</si>
  <si>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</si>
  <si>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</si>
  <si>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</si>
  <si>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</si>
  <si>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</si>
  <si>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</si>
  <si>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</si>
  <si>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</si>
  <si>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</si>
  <si>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</si>
  <si>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</si>
  <si>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</si>
  <si>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</si>
  <si>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</si>
  <si>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</si>
  <si>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</si>
  <si>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</si>
  <si>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</si>
  <si>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</si>
  <si>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</si>
  <si>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</si>
  <si>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</si>
  <si>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</si>
  <si>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</si>
  <si>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</si>
  <si>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</si>
  <si>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</si>
  <si>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</si>
  <si>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</si>
  <si>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</si>
  <si>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</si>
  <si>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</si>
  <si>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</si>
  <si>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</si>
  <si>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</si>
  <si>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</si>
  <si>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</si>
  <si>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</si>
  <si>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</si>
  <si>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</si>
  <si>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</si>
  <si>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</si>
  <si>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</si>
  <si>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</si>
  <si>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</si>
  <si>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</si>
  <si>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</si>
  <si>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</si>
  <si>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</si>
  <si>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</si>
  <si>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</si>
  <si>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</si>
  <si>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</si>
  <si>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</si>
  <si>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</si>
  <si>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</si>
  <si>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</si>
  <si>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</si>
  <si>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</si>
  <si>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</si>
  <si>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</si>
  <si>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</si>
  <si>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</si>
  <si>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</si>
  <si>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</si>
  <si>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</si>
  <si>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</si>
  <si>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</si>
  <si>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</si>
  <si>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</si>
  <si>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</si>
  <si>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</si>
  <si>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</si>
  <si>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</si>
  <si>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</si>
  <si>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</si>
  <si>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</si>
  <si>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</si>
  <si>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</si>
  <si>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</si>
  <si>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</si>
  <si>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</si>
  <si>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</si>
  <si>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</si>
  <si>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</si>
  <si>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</si>
  <si>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</si>
  <si>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</si>
  <si>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</si>
  <si>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</si>
  <si>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</si>
  <si>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</si>
  <si>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</si>
  <si>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</si>
  <si>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</si>
  <si>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</si>
  <si>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</si>
  <si>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</si>
  <si>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</si>
  <si>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</si>
  <si>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</si>
  <si>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</si>
  <si>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</si>
  <si>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</si>
  <si>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</si>
  <si>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</si>
  <si>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</si>
  <si>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</si>
  <si>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</si>
  <si>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</si>
  <si>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</si>
  <si>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</si>
  <si>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</si>
  <si>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</si>
  <si>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</si>
  <si>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</si>
  <si>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</si>
  <si>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</si>
  <si>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</si>
  <si>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</si>
  <si>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</si>
  <si>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</si>
  <si>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</si>
  <si>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</si>
  <si>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</si>
  <si>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</si>
  <si>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</si>
  <si>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</si>
  <si>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</si>
  <si>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</si>
  <si>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</si>
  <si>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</si>
  <si>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</si>
  <si>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</si>
  <si>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</si>
  <si>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</si>
  <si>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</si>
  <si>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</si>
  <si>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</si>
  <si>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</si>
  <si>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</si>
  <si>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</si>
  <si>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</si>
  <si>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</si>
  <si>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</si>
  <si>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</si>
  <si>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</si>
  <si>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</si>
  <si>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</si>
  <si>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</si>
  <si>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</si>
  <si>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</si>
  <si>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</si>
  <si>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</si>
  <si>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</si>
  <si>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</si>
  <si>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</si>
  <si>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</si>
  <si>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</si>
  <si>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</si>
  <si>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</si>
  <si>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</si>
  <si>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</si>
  <si>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</si>
  <si>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</si>
  <si>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</si>
  <si>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</si>
  <si>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</si>
  <si>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</si>
  <si>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</si>
  <si>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</si>
  <si>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</si>
  <si>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</si>
  <si>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</si>
  <si>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</si>
  <si>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</si>
  <si>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</si>
  <si>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</si>
  <si>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</si>
  <si>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</si>
  <si>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</si>
  <si>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</si>
  <si>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</si>
  <si>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</si>
  <si>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</si>
  <si>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</si>
  <si>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</si>
  <si>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</si>
  <si>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</si>
  <si>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</si>
  <si>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</si>
  <si>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</si>
  <si>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</si>
  <si>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</si>
  <si>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</si>
  <si>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</si>
  <si>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</si>
  <si>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</si>
  <si>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</si>
  <si>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</si>
  <si>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</si>
  <si>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</si>
  <si>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</si>
  <si>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</si>
  <si>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</si>
  <si>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</si>
  <si>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</si>
  <si>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</si>
  <si>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</si>
  <si>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</si>
  <si>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</si>
  <si>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</si>
  <si>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</si>
  <si>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</si>
  <si>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</si>
  <si>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</si>
  <si>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</si>
  <si>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</si>
  <si>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</si>
  <si>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</si>
  <si>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</si>
  <si>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</si>
  <si>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</si>
  <si>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</si>
  <si>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</si>
  <si>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</si>
  <si>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</si>
  <si>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</si>
  <si>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</si>
  <si>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</si>
  <si>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</si>
  <si>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</si>
  <si>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</si>
  <si>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</si>
  <si>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</si>
  <si>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</si>
  <si>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</si>
  <si>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</si>
  <si>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</si>
  <si>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</si>
  <si>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</si>
  <si>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</si>
  <si>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</si>
  <si>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</si>
  <si>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</si>
  <si>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</si>
  <si>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</si>
  <si>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</si>
  <si>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</si>
  <si>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</si>
  <si>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</si>
  <si>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</si>
  <si>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</si>
  <si>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</si>
  <si>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</si>
  <si>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</si>
  <si>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</si>
  <si>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</si>
  <si>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</si>
  <si>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</si>
  <si>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</si>
  <si>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</si>
  <si>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</si>
  <si>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</si>
  <si>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</si>
  <si>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</si>
  <si>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</si>
  <si>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</si>
  <si>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</si>
  <si>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</si>
  <si>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</si>
  <si>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</si>
  <si>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</si>
  <si>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</si>
  <si>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</si>
  <si>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</si>
  <si>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</si>
  <si>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</si>
  <si>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</si>
  <si>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</si>
  <si>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</si>
  <si>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</si>
  <si>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</si>
  <si>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</si>
  <si>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</si>
  <si>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</si>
  <si>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</si>
  <si>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</si>
  <si>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</si>
  <si>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</si>
  <si>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</si>
  <si>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</si>
  <si>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</si>
  <si>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</si>
  <si>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</si>
  <si>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</si>
  <si>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</si>
  <si>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</si>
  <si>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</si>
  <si>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</si>
  <si>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</si>
  <si>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</si>
  <si>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</si>
  <si>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</si>
  <si>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</si>
  <si>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</si>
  <si>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</si>
  <si>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</si>
  <si>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</si>
  <si>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</si>
  <si>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</si>
  <si>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</si>
  <si>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</si>
  <si>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</si>
  <si>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</si>
  <si>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</si>
  <si>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</si>
  <si>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</si>
  <si>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</si>
  <si>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</si>
  <si>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</si>
  <si>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</si>
  <si>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</si>
  <si>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</si>
  <si>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</si>
  <si>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</si>
  <si>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</si>
  <si>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</si>
  <si>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</si>
  <si>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</si>
  <si>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</si>
  <si>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</si>
  <si>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</si>
  <si>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</si>
  <si>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</si>
  <si>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</si>
  <si>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</si>
  <si>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</si>
  <si>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</si>
  <si>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</si>
  <si>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</si>
  <si>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</si>
  <si>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</si>
  <si>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</si>
  <si>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</si>
  <si>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</si>
  <si>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</si>
  <si>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</si>
  <si>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</si>
  <si>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</si>
  <si>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</si>
  <si>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</si>
  <si>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</si>
  <si>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</si>
  <si>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</si>
  <si>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</si>
  <si>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</si>
  <si>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</si>
  <si>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</si>
  <si>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</si>
  <si>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</si>
  <si>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</si>
  <si>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</si>
  <si>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</si>
  <si>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</si>
  <si>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</si>
  <si>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</si>
  <si>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</si>
  <si>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</si>
  <si>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</si>
  <si>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</si>
  <si>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</si>
  <si>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</si>
  <si>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</si>
  <si>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</si>
  <si>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</si>
  <si>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</si>
  <si>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</si>
  <si>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</si>
  <si>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</si>
  <si>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</si>
  <si>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</si>
  <si>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</si>
  <si>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</si>
  <si>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</si>
  <si>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</si>
  <si>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</si>
  <si>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</si>
  <si>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</si>
  <si>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</si>
  <si>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</si>
  <si>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</si>
  <si>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</si>
  <si>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</si>
  <si>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</si>
  <si>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</si>
  <si>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</si>
  <si>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</si>
  <si>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</si>
  <si>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</si>
  <si>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</si>
  <si>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</si>
  <si>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</si>
  <si>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</si>
  <si>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</si>
  <si>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</si>
  <si>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</si>
  <si>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</si>
  <si>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</si>
  <si>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</si>
  <si>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</si>
  <si>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</si>
  <si>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</si>
  <si>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</si>
  <si>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</si>
  <si>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</si>
  <si>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</si>
  <si>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</si>
  <si>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</si>
  <si>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</si>
  <si>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</si>
  <si>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</si>
  <si>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</si>
  <si>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</si>
  <si>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</si>
  <si>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</si>
  <si>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</si>
  <si>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</si>
  <si>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</si>
  <si>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</si>
  <si>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</si>
  <si>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</si>
  <si>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</si>
  <si>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</si>
  <si>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</si>
  <si>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</si>
  <si>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</si>
  <si>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</si>
  <si>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</si>
  <si>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</si>
  <si>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</si>
  <si>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</si>
  <si>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</si>
  <si>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</si>
  <si>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</si>
  <si>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</si>
  <si>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</si>
  <si>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</si>
  <si>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</si>
  <si>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</si>
  <si>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</si>
  <si>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</si>
  <si>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</si>
  <si>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</si>
  <si>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</si>
  <si>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</si>
  <si>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</si>
  <si>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</si>
  <si>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</si>
  <si>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</si>
  <si>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</si>
  <si>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</si>
  <si>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</si>
  <si>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</si>
  <si>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</si>
  <si>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</si>
  <si>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</si>
  <si>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</si>
  <si>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</si>
  <si>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</si>
  <si>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</si>
  <si>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</si>
  <si>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</si>
  <si>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</si>
  <si>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</si>
  <si>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</si>
  <si>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</si>
  <si>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</si>
  <si>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</si>
  <si>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</si>
  <si>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</si>
  <si>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</si>
  <si>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</si>
  <si>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</si>
  <si>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</si>
  <si>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</si>
  <si>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</si>
  <si>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</si>
  <si>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</si>
  <si>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</si>
  <si>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</si>
  <si>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</si>
  <si>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</si>
  <si>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</si>
  <si>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</si>
  <si>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</si>
  <si>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</si>
  <si>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</si>
  <si>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</si>
  <si>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</si>
  <si>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</si>
  <si>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</si>
  <si>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</si>
  <si>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</si>
  <si>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</si>
  <si>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</si>
  <si>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</si>
  <si>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</si>
  <si>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</si>
  <si>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</si>
  <si>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</si>
  <si>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</si>
  <si>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</si>
  <si>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</si>
  <si>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</si>
  <si>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</si>
  <si>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</si>
  <si>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</si>
  <si>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</si>
  <si>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</si>
  <si>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</si>
  <si>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</si>
  <si>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</si>
  <si>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</si>
  <si>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</si>
  <si>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</si>
  <si>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</si>
  <si>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</si>
  <si>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</si>
  <si>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</si>
  <si>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</si>
  <si>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</si>
  <si>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</si>
  <si>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</si>
  <si>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</si>
  <si>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</si>
  <si>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</si>
  <si>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</si>
  <si>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</si>
  <si>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</si>
  <si>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</si>
  <si>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</si>
  <si>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</si>
  <si>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</si>
  <si>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</si>
  <si>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</si>
  <si>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</si>
  <si>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</si>
  <si>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</si>
  <si>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</si>
  <si>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</si>
  <si>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</si>
  <si>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</si>
  <si>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</si>
  <si>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</si>
  <si>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</si>
  <si>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</si>
  <si>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</si>
  <si>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</si>
  <si>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</si>
  <si>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</si>
  <si>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</si>
  <si>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</si>
  <si>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</si>
  <si>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</si>
  <si>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</si>
  <si>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</si>
  <si>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</si>
  <si>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</si>
  <si>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</si>
  <si>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</si>
  <si>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</si>
  <si>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</si>
  <si>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</si>
  <si>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</si>
  <si>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</si>
  <si>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</si>
  <si>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</si>
  <si>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</si>
  <si>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</si>
  <si>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</si>
  <si>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</si>
  <si>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</si>
  <si>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</si>
  <si>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</si>
  <si>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</si>
  <si>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</si>
  <si>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</si>
  <si>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</si>
  <si>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</si>
  <si>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</si>
  <si>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</si>
  <si>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</si>
  <si>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</si>
  <si>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</si>
  <si>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</si>
  <si>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</si>
  <si>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</si>
  <si>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</si>
  <si>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</si>
  <si>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</si>
  <si>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</si>
  <si>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</si>
  <si>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</si>
  <si>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</si>
  <si>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</si>
  <si>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</si>
  <si>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</si>
  <si>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</si>
  <si>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</si>
  <si>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</si>
  <si>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</si>
  <si>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</si>
  <si>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</si>
  <si>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</si>
  <si>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</si>
  <si>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</si>
  <si>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</si>
  <si>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</si>
  <si>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</si>
  <si>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</si>
  <si>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</si>
  <si>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</si>
  <si>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</si>
  <si>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</si>
  <si>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</si>
  <si>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</si>
  <si>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</si>
  <si>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</si>
  <si>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</si>
  <si>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</si>
  <si>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</si>
  <si>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</si>
  <si>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</si>
  <si>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</si>
  <si>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</si>
  <si>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</si>
  <si>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</si>
  <si>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</si>
  <si>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</si>
  <si>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</si>
  <si>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</si>
  <si>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</si>
  <si>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</si>
  <si>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</si>
  <si>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</si>
  <si>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</si>
  <si>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</si>
  <si>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</si>
  <si>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</si>
  <si>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</si>
  <si>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</si>
  <si>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</si>
  <si>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</si>
  <si>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</si>
  <si>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</si>
  <si>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</si>
  <si>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</si>
  <si>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</si>
  <si>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</si>
  <si>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</si>
  <si>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</si>
  <si>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</si>
  <si>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</si>
  <si>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</si>
  <si>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</si>
  <si>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</si>
  <si>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</si>
  <si>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</si>
  <si>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</si>
  <si>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</si>
  <si>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</si>
  <si>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</si>
  <si>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</si>
  <si>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</si>
  <si>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</si>
  <si>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</si>
  <si>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</si>
  <si>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</si>
  <si>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</si>
  <si>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</si>
  <si>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</si>
  <si>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</si>
  <si>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</si>
  <si>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</si>
  <si>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</si>
  <si>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</si>
  <si>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</si>
  <si>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</si>
  <si>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</si>
  <si>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</si>
  <si>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</si>
  <si>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</si>
  <si>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</si>
  <si>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</si>
  <si>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</si>
  <si>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</si>
  <si>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</si>
  <si>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</si>
  <si>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</si>
  <si>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</si>
  <si>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</si>
  <si>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</si>
  <si>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</si>
  <si>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</si>
  <si>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</si>
  <si>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</si>
  <si>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</si>
  <si>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</si>
  <si>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</si>
  <si>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</si>
  <si>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</si>
  <si>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</si>
  <si>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</si>
  <si>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</si>
  <si>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</si>
  <si>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</si>
  <si>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</si>
  <si>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</si>
  <si>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</si>
  <si>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</si>
  <si>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</si>
  <si>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</si>
  <si>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</si>
  <si>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</si>
  <si>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</si>
  <si>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</si>
  <si>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</si>
  <si>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</si>
  <si>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</si>
  <si>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</si>
  <si>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</si>
  <si>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</si>
  <si>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</si>
  <si>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</si>
  <si>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</si>
  <si>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</si>
  <si>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</si>
  <si>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</si>
  <si>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</si>
  <si>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</si>
  <si>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</si>
  <si>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</si>
  <si>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</si>
  <si>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</si>
  <si>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</si>
  <si>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</si>
  <si>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</si>
  <si>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</si>
  <si>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</si>
  <si>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</si>
  <si>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</si>
  <si>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</si>
  <si>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</si>
  <si>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</si>
  <si>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</si>
  <si>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</si>
  <si>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</si>
  <si>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</si>
  <si>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</si>
  <si>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</si>
  <si>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</si>
  <si>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</si>
  <si>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</si>
  <si>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</si>
  <si>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</si>
  <si>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</si>
  <si>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</si>
  <si>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</si>
  <si>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</si>
  <si>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</si>
  <si>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</si>
  <si>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</si>
  <si>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</si>
  <si>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</si>
  <si>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</si>
  <si>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</si>
  <si>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</si>
  <si>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</si>
  <si>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</si>
  <si>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</si>
  <si>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</si>
  <si>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</si>
  <si>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</si>
  <si>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</si>
  <si>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</si>
  <si>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</si>
  <si>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</si>
  <si>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</si>
  <si>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</si>
  <si>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</si>
  <si>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</si>
  <si>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</si>
  <si>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</si>
  <si>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</si>
  <si>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</si>
  <si>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</si>
  <si>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</si>
  <si>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</si>
  <si>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</si>
  <si>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</si>
  <si>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</si>
  <si>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</si>
  <si>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</si>
  <si>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</si>
  <si>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</si>
  <si>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</si>
  <si>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</si>
  <si>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</si>
  <si>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</si>
  <si>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</si>
  <si>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</si>
  <si>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</si>
  <si>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</si>
  <si>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</si>
  <si>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</si>
  <si>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</si>
  <si>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</si>
  <si>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</si>
  <si>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</si>
  <si>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</si>
  <si>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</si>
  <si>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</si>
  <si>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</si>
  <si>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</si>
  <si>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</si>
  <si>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</si>
  <si>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</si>
  <si>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</si>
  <si>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</si>
  <si>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</si>
  <si>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</si>
  <si>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</si>
  <si>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</si>
  <si>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</si>
  <si>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</si>
  <si>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</si>
  <si>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</si>
  <si>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</si>
  <si>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</si>
  <si>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</si>
  <si>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</si>
  <si>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</si>
  <si>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</si>
  <si>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</si>
  <si>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</si>
  <si>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</si>
  <si>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</si>
  <si>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</si>
  <si>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</si>
  <si>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</si>
  <si>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</si>
  <si>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</si>
  <si>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</si>
  <si>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</si>
  <si>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</si>
  <si>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</si>
  <si>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</si>
  <si>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</si>
  <si>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</si>
  <si>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</si>
  <si>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</si>
  <si>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</si>
  <si>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</si>
  <si>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</si>
  <si>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</si>
  <si>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</si>
  <si>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</si>
  <si>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</si>
  <si>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</si>
  <si>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</si>
  <si>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</si>
  <si>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</si>
  <si>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</si>
  <si>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</si>
  <si>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</si>
  <si>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</si>
  <si>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</si>
  <si>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</si>
  <si>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</si>
  <si>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</si>
  <si>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</si>
  <si>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</si>
  <si>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</si>
  <si>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</si>
  <si>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</si>
  <si>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</si>
  <si>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</si>
  <si>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</si>
  <si>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</si>
  <si>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</si>
  <si>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</si>
  <si>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</si>
  <si>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</si>
  <si>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</si>
  <si>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</si>
  <si>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</si>
  <si>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</si>
  <si>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</si>
  <si>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</si>
  <si>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</si>
  <si>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</si>
  <si>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</si>
  <si>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</si>
  <si>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</si>
  <si>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</si>
  <si>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</si>
  <si>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</si>
  <si>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</si>
  <si>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</si>
  <si>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</si>
  <si>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</si>
  <si>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</si>
  <si>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</si>
  <si>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</si>
  <si>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</si>
  <si>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</si>
  <si>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</si>
  <si>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</si>
  <si>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</si>
  <si>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</si>
  <si>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</si>
  <si>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</si>
  <si>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</si>
  <si>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</si>
  <si>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</si>
  <si>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</si>
  <si>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</si>
  <si>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</si>
  <si>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</si>
  <si>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</si>
  <si>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</si>
  <si>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</si>
  <si>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</si>
  <si>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</si>
  <si>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</si>
  <si>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</si>
  <si>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</si>
  <si>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</si>
  <si>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</si>
  <si>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</si>
  <si>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</si>
  <si>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</si>
  <si>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</si>
  <si>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</si>
  <si>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</si>
  <si>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</si>
  <si>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</si>
  <si>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</si>
  <si>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</si>
  <si>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</si>
  <si>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</si>
  <si>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</si>
  <si>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</si>
  <si>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</si>
  <si>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</si>
  <si>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</si>
  <si>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</si>
  <si>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</si>
  <si>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</si>
  <si>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</si>
  <si>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</si>
  <si>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</si>
  <si>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</si>
  <si>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</si>
  <si>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</si>
  <si>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</si>
  <si>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</si>
  <si>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</si>
  <si>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</si>
  <si>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</si>
  <si>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</si>
  <si>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</si>
  <si>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</si>
  <si>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</si>
  <si>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</si>
  <si>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</si>
  <si>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</si>
  <si>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</si>
  <si>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</si>
  <si>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</si>
  <si>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</si>
  <si>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</si>
  <si>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</si>
  <si>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</si>
  <si>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</si>
  <si>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</si>
  <si>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</si>
  <si>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</si>
  <si>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</si>
  <si>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</si>
  <si>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</si>
  <si>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</si>
  <si>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</si>
  <si>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</si>
  <si>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</si>
  <si>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</si>
  <si>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</si>
  <si>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</si>
  <si>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</si>
  <si>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</si>
  <si>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</si>
  <si>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</si>
  <si>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</si>
  <si>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</si>
  <si>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</si>
  <si>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</si>
  <si>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</si>
  <si>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</si>
  <si>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</si>
  <si>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</si>
  <si>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</si>
  <si>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</si>
  <si>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</si>
  <si>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</si>
  <si>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</si>
  <si>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</si>
  <si>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</si>
  <si>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</si>
  <si>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</si>
  <si>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</si>
  <si>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</si>
  <si>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</si>
  <si>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</si>
  <si>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</si>
  <si>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</si>
  <si>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</si>
  <si>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</si>
  <si>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</si>
  <si>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</si>
  <si>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</si>
  <si>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</si>
  <si>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</si>
  <si>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</si>
  <si>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</si>
  <si>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</si>
  <si>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</si>
  <si>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</si>
  <si>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</si>
  <si>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</si>
  <si>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</si>
  <si>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</si>
  <si>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</si>
  <si>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</si>
  <si>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</si>
  <si>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</si>
  <si>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</si>
  <si>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</si>
  <si>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</si>
  <si>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</si>
  <si>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</si>
  <si>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</si>
  <si>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</si>
  <si>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</si>
  <si>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</si>
  <si>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</si>
  <si>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</si>
  <si>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</si>
  <si>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</si>
  <si>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</si>
  <si>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</si>
  <si>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</si>
  <si>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</si>
  <si>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</si>
  <si>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</si>
  <si>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</si>
  <si>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</si>
  <si>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</si>
  <si>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</si>
  <si>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</si>
  <si>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</si>
  <si>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</si>
  <si>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</si>
  <si>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</si>
  <si>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</si>
  <si>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</si>
  <si>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</si>
  <si>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</si>
  <si>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</si>
  <si>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</si>
  <si>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</si>
  <si>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</si>
  <si>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</si>
  <si>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</si>
  <si>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</si>
  <si>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</si>
  <si>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</si>
  <si>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</si>
  <si>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</si>
  <si>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</si>
  <si>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</si>
  <si>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</si>
  <si>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</si>
  <si>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</si>
  <si>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</si>
  <si>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</si>
  <si>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</si>
  <si>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</si>
  <si>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</si>
  <si>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</si>
  <si>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</si>
  <si>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</si>
  <si>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</si>
  <si>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</si>
  <si>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</si>
  <si>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</si>
  <si>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</si>
  <si>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</si>
  <si>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</si>
  <si>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</si>
  <si>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</si>
  <si>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</si>
  <si>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</si>
  <si>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</si>
  <si>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</si>
  <si>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</si>
  <si>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</si>
  <si>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</si>
  <si>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</si>
  <si>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</si>
  <si>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</si>
  <si>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</si>
  <si>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</si>
  <si>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</si>
  <si>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</si>
  <si>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</si>
  <si>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</si>
  <si>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</si>
  <si>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</si>
  <si>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</si>
  <si>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</si>
  <si>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</si>
  <si>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</si>
  <si>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</si>
  <si>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</si>
  <si>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</si>
  <si>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</si>
  <si>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</si>
  <si>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</si>
  <si>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</si>
  <si>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</si>
  <si>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</si>
  <si>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</si>
  <si>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</si>
  <si>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</si>
  <si>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</si>
  <si>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</si>
  <si>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</si>
  <si>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</si>
  <si>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</si>
  <si>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</si>
  <si>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</si>
  <si>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</si>
  <si>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</si>
  <si>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</si>
  <si>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</si>
  <si>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</si>
  <si>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</si>
  <si>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</si>
  <si>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</si>
  <si>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</si>
  <si>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</si>
  <si>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</si>
  <si>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</si>
  <si>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</si>
  <si>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</si>
  <si>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</si>
  <si>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</si>
  <si>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</si>
  <si>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</si>
  <si>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</si>
  <si>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</si>
  <si>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</si>
  <si>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</si>
  <si>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</si>
  <si>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</si>
  <si>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</si>
  <si>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</si>
  <si>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</si>
  <si>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</si>
  <si>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</si>
  <si>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</si>
  <si>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</si>
  <si>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</si>
  <si>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</si>
  <si>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</si>
  <si>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</si>
  <si>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</si>
  <si>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</si>
  <si>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</si>
  <si>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</si>
  <si>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</si>
  <si>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</si>
  <si>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</si>
  <si>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</si>
  <si>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</si>
  <si>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</si>
  <si>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</si>
  <si>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</si>
  <si>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</si>
  <si>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</si>
  <si>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</si>
  <si>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</si>
  <si>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</si>
  <si>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</si>
  <si>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</si>
  <si>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</si>
  <si>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</si>
  <si>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</si>
  <si>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</si>
  <si>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</si>
  <si>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</si>
  <si>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</si>
  <si>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</si>
  <si>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</si>
  <si>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</si>
  <si>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</si>
  <si>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</si>
  <si>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</si>
  <si>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</si>
  <si>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</si>
  <si>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</si>
  <si>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</si>
  <si>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</si>
  <si>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</si>
  <si>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</si>
  <si>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</si>
  <si>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</si>
  <si>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</si>
  <si>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</si>
  <si>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</si>
  <si>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</si>
  <si>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</si>
  <si>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</si>
  <si>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</si>
  <si>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</si>
  <si>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</si>
  <si>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</si>
  <si>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</si>
  <si>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</si>
  <si>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</si>
  <si>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</si>
  <si>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</si>
  <si>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</si>
  <si>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</si>
  <si>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</si>
  <si>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</si>
  <si>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</si>
  <si>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</si>
  <si>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</si>
  <si>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</si>
  <si>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</si>
  <si>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</si>
  <si>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</si>
  <si>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</si>
  <si>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</si>
  <si>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</si>
  <si>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</si>
  <si>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</si>
  <si>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</si>
  <si>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</si>
  <si>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</si>
  <si>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</si>
  <si>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</si>
  <si>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</si>
  <si>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</si>
  <si>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</si>
  <si>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</si>
  <si>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</si>
  <si>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</si>
  <si>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</si>
  <si>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</si>
  <si>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</si>
  <si>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</si>
  <si>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</si>
  <si>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</si>
  <si>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</si>
  <si>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</si>
  <si>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</si>
  <si>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</si>
  <si>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</si>
  <si>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</si>
  <si>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</si>
  <si>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</si>
  <si>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</si>
  <si>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</si>
  <si>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</si>
  <si>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</si>
  <si>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</si>
  <si>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</si>
  <si>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</si>
  <si>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</si>
  <si>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</si>
  <si>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</si>
  <si>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</si>
  <si>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</si>
  <si>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</si>
  <si>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</si>
  <si>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</si>
  <si>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</si>
  <si>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</si>
  <si>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</si>
  <si>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</si>
  <si>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</si>
  <si>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</si>
  <si>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</si>
  <si>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</si>
  <si>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</si>
  <si>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</si>
  <si>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</si>
  <si>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</si>
  <si>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</si>
  <si>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</si>
  <si>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</si>
  <si>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</si>
  <si>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</si>
  <si>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</si>
  <si>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</si>
  <si>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</si>
  <si>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</si>
  <si>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</si>
  <si>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</si>
  <si>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</si>
  <si>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</si>
  <si>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</si>
  <si>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</si>
  <si>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</si>
  <si>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</si>
  <si>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</si>
  <si>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</si>
  <si>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</si>
  <si>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</si>
  <si>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</si>
  <si>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</si>
  <si>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</si>
  <si>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</si>
  <si>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</si>
  <si>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</si>
  <si>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</si>
  <si>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</si>
  <si>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</si>
  <si>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</si>
  <si>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</si>
  <si>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</si>
  <si>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</si>
  <si>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</si>
  <si>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</si>
  <si>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</si>
  <si>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</si>
  <si>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</si>
  <si>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</si>
  <si>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</si>
  <si>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</si>
  <si>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</si>
  <si>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</si>
  <si>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</si>
  <si>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</si>
  <si>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</si>
  <si>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</si>
  <si>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</si>
  <si>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</si>
  <si>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</si>
  <si>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</si>
  <si>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</si>
  <si>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</si>
  <si>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</si>
  <si>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</si>
  <si>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</si>
  <si>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</si>
  <si>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</si>
  <si>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</si>
  <si>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</si>
  <si>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</si>
  <si>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</si>
  <si>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</si>
  <si>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</si>
  <si>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</si>
  <si>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</si>
  <si>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</si>
  <si>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</si>
  <si>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</si>
  <si>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</si>
  <si>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</si>
  <si>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</si>
  <si>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</si>
  <si>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</si>
  <si>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</si>
  <si>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</si>
  <si>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</si>
  <si>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</si>
  <si>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</si>
  <si>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</si>
  <si>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</si>
  <si>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</si>
  <si>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</si>
  <si>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</si>
  <si>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</si>
  <si>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</si>
  <si>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</si>
  <si>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</si>
  <si>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</si>
  <si>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</si>
  <si>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</si>
  <si>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</si>
  <si>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</si>
  <si>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</si>
  <si>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</si>
  <si>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</si>
  <si>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</si>
  <si>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</si>
  <si>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</si>
  <si>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</si>
  <si>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</si>
  <si>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</si>
  <si>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</si>
  <si>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</si>
  <si>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</si>
  <si>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</si>
  <si>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</si>
  <si>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</si>
  <si>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</si>
  <si>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</si>
  <si>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</si>
  <si>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</si>
  <si>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</si>
  <si>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</si>
  <si>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</si>
  <si>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</si>
  <si>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</si>
  <si>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</si>
  <si>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</si>
  <si>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</si>
  <si>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</si>
  <si>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</si>
  <si>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</si>
  <si>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</si>
  <si>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</si>
  <si>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</si>
  <si>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</si>
  <si>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</si>
  <si>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</si>
  <si>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</si>
  <si>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</si>
  <si>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</si>
  <si>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</si>
  <si>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</si>
  <si>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</si>
  <si>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</si>
  <si>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</si>
  <si>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</si>
  <si>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</si>
  <si>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</si>
  <si>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</si>
  <si>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</si>
  <si>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</si>
  <si>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</si>
  <si>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</si>
  <si>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</si>
  <si>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</si>
  <si>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</si>
  <si>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</si>
  <si>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</si>
  <si>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</si>
  <si>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</si>
  <si>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</si>
  <si>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</si>
  <si>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</si>
  <si>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</si>
  <si>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</si>
  <si>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</si>
  <si>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</si>
  <si>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</si>
  <si>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</si>
  <si>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</si>
  <si>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</si>
  <si>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</si>
  <si>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</si>
  <si>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</si>
  <si>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</si>
  <si>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</si>
  <si>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</si>
  <si>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</si>
  <si>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</si>
  <si>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</si>
  <si>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</si>
  <si>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</si>
  <si>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</si>
  <si>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</si>
  <si>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</si>
  <si>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</si>
  <si>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</si>
  <si>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</si>
  <si>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</si>
  <si>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</si>
  <si>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</si>
  <si>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</si>
  <si>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</si>
  <si>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</si>
  <si>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</si>
  <si>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</si>
  <si>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</si>
  <si>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</si>
  <si>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</si>
  <si>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</si>
  <si>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</si>
  <si>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</si>
  <si>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</si>
  <si>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</si>
  <si>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</si>
  <si>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</si>
  <si>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</si>
  <si>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</si>
  <si>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</si>
  <si>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</si>
  <si>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</si>
  <si>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</si>
  <si>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</si>
  <si>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</si>
  <si>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</si>
  <si>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</si>
  <si>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</si>
  <si>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</si>
  <si>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</si>
  <si>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</si>
  <si>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</si>
  <si>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</si>
  <si>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</si>
  <si>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</si>
  <si>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</si>
  <si>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</si>
  <si>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</si>
  <si>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</si>
  <si>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</si>
  <si>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</si>
  <si>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</si>
  <si>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</si>
  <si>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</si>
  <si>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</si>
  <si>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</si>
  <si>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</si>
  <si>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</si>
  <si>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</si>
  <si>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</si>
  <si>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</si>
  <si>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</si>
  <si>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</si>
  <si>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</si>
  <si>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</si>
  <si>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</si>
  <si>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</si>
  <si>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</si>
  <si>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</si>
  <si>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</si>
  <si>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</si>
  <si>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</si>
  <si>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</si>
  <si>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</si>
  <si>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</si>
  <si>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</si>
  <si>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</si>
  <si>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</si>
  <si>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</si>
  <si>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</si>
  <si>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</si>
  <si>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</si>
  <si>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</si>
  <si>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</si>
  <si>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</si>
  <si>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</si>
  <si>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</si>
  <si>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</si>
  <si>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</si>
  <si>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</si>
  <si>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</si>
  <si>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</si>
  <si>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</si>
  <si>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</si>
  <si>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</si>
  <si>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</si>
  <si>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</si>
  <si>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</si>
  <si>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</si>
  <si>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</si>
  <si>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</si>
  <si>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</si>
  <si>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</si>
  <si>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</si>
  <si>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</si>
  <si>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</si>
  <si>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</si>
  <si>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</si>
  <si>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</si>
  <si>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</si>
  <si>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</si>
  <si>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</si>
  <si>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</si>
  <si>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</si>
  <si>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</si>
  <si>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</si>
  <si>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</si>
  <si>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</si>
  <si>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</si>
  <si>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</si>
  <si>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</si>
  <si>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</si>
  <si>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</si>
  <si>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</si>
  <si>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</si>
  <si>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</si>
  <si>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</si>
  <si>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</si>
  <si>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</si>
  <si>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</si>
  <si>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</si>
  <si>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</si>
  <si>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</si>
  <si>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</si>
  <si>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</si>
  <si>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</si>
  <si>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</si>
  <si>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</si>
  <si>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</si>
  <si>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</si>
  <si>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</si>
  <si>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</si>
  <si>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</si>
  <si>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</si>
  <si>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</si>
  <si>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</si>
  <si>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</si>
  <si>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</si>
  <si>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</si>
  <si>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</si>
  <si>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</si>
  <si>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</si>
  <si>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</si>
  <si>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</si>
  <si>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</si>
  <si>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</si>
  <si>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</si>
  <si>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</si>
  <si>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</si>
  <si>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</si>
  <si>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</si>
  <si>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</si>
  <si>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</si>
  <si>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</si>
  <si>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</si>
  <si>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</si>
  <si>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</si>
  <si>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</si>
  <si>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</si>
  <si>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</si>
  <si>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</si>
  <si>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</si>
  <si>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</si>
  <si>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</si>
  <si>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</si>
  <si>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</si>
  <si>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</si>
  <si>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</si>
  <si>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</si>
  <si>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</si>
  <si>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</si>
  <si>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</si>
  <si>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</si>
  <si>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</si>
  <si>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</si>
  <si>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</si>
  <si>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</si>
  <si>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</si>
  <si>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</si>
  <si>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</si>
  <si>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</si>
  <si>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</si>
  <si>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</si>
  <si>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</si>
  <si>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</si>
  <si>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</si>
  <si>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</si>
  <si>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</si>
  <si>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</si>
  <si>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</si>
  <si>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</si>
  <si>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</si>
  <si>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</si>
  <si>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</si>
  <si>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</si>
  <si>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</si>
  <si>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</si>
  <si>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</si>
  <si>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</si>
  <si>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</si>
  <si>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</si>
  <si>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</si>
  <si>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</si>
  <si>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</si>
  <si>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</si>
  <si>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</si>
  <si>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</si>
  <si>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</si>
  <si>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</si>
  <si>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</si>
  <si>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</si>
  <si>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</si>
  <si>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</si>
  <si>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</si>
  <si>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</si>
  <si>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</si>
  <si>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</si>
  <si>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</si>
  <si>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</si>
  <si>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</si>
  <si>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</si>
  <si>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</si>
  <si>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</si>
  <si>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</si>
  <si>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</si>
  <si>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</si>
  <si>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</si>
  <si>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</si>
  <si>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</si>
  <si>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</si>
  <si>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</si>
  <si>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</si>
  <si>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</si>
  <si>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</si>
  <si>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</si>
  <si>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</si>
  <si>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</si>
  <si>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</si>
  <si>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</si>
  <si>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</si>
  <si>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</si>
  <si>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</si>
  <si>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</si>
  <si>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</si>
  <si>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</si>
  <si>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</si>
  <si>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</si>
  <si>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</si>
  <si>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</si>
  <si>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</si>
  <si>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</si>
  <si>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</si>
  <si>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</si>
  <si>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</si>
  <si>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</si>
  <si>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</si>
  <si>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</si>
  <si>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</si>
  <si>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</si>
  <si>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</si>
  <si>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</si>
  <si>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</si>
  <si>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</si>
  <si>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</si>
  <si>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</si>
  <si>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</si>
  <si>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</si>
  <si>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</si>
  <si>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</si>
  <si>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</si>
  <si>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</si>
  <si>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</si>
  <si>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</si>
  <si>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</si>
  <si>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</si>
  <si>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</si>
  <si>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</si>
  <si>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</si>
  <si>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</si>
  <si>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</si>
  <si>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</si>
  <si>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</si>
  <si>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</si>
  <si>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</si>
  <si>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</si>
  <si>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</si>
  <si>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</si>
  <si>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</si>
  <si>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</si>
  <si>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</si>
  <si>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</si>
  <si>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</si>
  <si>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</si>
  <si>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</si>
  <si>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</si>
  <si>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</si>
  <si>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</si>
  <si>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</si>
  <si>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</si>
  <si>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</si>
  <si>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</si>
  <si>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</si>
  <si>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</si>
  <si>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</si>
  <si>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</si>
  <si>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</si>
  <si>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</si>
  <si>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</si>
  <si>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</si>
  <si>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</si>
  <si>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</si>
  <si>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</si>
  <si>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</si>
  <si>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</si>
  <si>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</si>
  <si>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</si>
  <si>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</si>
  <si>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</si>
  <si>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</si>
  <si>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</si>
  <si>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</si>
  <si>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</si>
  <si>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</si>
  <si>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</si>
  <si>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</si>
  <si>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</si>
  <si>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</si>
  <si>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</si>
  <si>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</si>
  <si>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</si>
  <si>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</si>
  <si>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</si>
  <si>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</si>
  <si>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</si>
  <si>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</si>
  <si>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</si>
  <si>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</si>
  <si>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</si>
  <si>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</si>
  <si>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</si>
  <si>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</si>
  <si>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</si>
  <si>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</si>
  <si>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</si>
  <si>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</si>
  <si>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</si>
  <si>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</si>
  <si>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</si>
  <si>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</si>
  <si>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</si>
  <si>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</si>
  <si>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</si>
  <si>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</si>
  <si>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</si>
  <si>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</si>
  <si>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</si>
  <si>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</si>
  <si>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</si>
  <si>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</si>
  <si>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</si>
  <si>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</si>
  <si>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</si>
  <si>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</si>
  <si>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</si>
  <si>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</si>
  <si>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</si>
  <si>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</si>
  <si>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</si>
  <si>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</si>
  <si>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</si>
  <si>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</si>
  <si>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</si>
  <si>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</si>
  <si>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</si>
  <si>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</si>
  <si>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</si>
  <si>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</si>
  <si>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</si>
  <si>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</si>
  <si>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</si>
  <si>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</si>
  <si>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</si>
  <si>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</si>
  <si>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</si>
  <si>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</si>
  <si>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</si>
  <si>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</si>
  <si>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</si>
  <si>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</si>
  <si>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</si>
  <si>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</si>
  <si>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</si>
  <si>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</si>
  <si>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</si>
  <si>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</si>
  <si>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</si>
  <si>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</si>
  <si>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</si>
  <si>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</si>
  <si>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</si>
  <si>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</si>
  <si>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</si>
  <si>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</si>
  <si>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</si>
  <si>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</si>
  <si>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</si>
  <si>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</si>
  <si>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</si>
  <si>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</si>
  <si>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</si>
  <si>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</si>
  <si>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</si>
  <si>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</si>
  <si>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</si>
  <si>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</si>
  <si>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</si>
  <si>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</si>
  <si>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</si>
  <si>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</si>
  <si>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</si>
  <si>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</si>
  <si>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</si>
  <si>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</si>
  <si>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</si>
  <si>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</si>
  <si>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</si>
  <si>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</si>
  <si>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</si>
  <si>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</si>
  <si>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</si>
  <si>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</si>
  <si>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</si>
  <si>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</si>
  <si>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</si>
  <si>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</si>
  <si>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</si>
  <si>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</si>
  <si>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</si>
  <si>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</si>
  <si>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</si>
  <si>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</si>
  <si>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</si>
  <si>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</si>
  <si>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</si>
  <si>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</si>
  <si>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</si>
  <si>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</si>
  <si>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</si>
  <si>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</si>
  <si>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</si>
  <si>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</si>
  <si>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</si>
  <si>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</si>
  <si>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</si>
  <si>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</si>
  <si>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</si>
  <si>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</si>
  <si>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</si>
  <si>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</si>
  <si>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</si>
  <si>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</si>
  <si>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</si>
  <si>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</si>
  <si>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</si>
  <si>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</si>
  <si>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</si>
  <si>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</si>
  <si>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</si>
  <si>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</si>
  <si>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</si>
  <si>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</si>
  <si>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</si>
  <si>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</si>
  <si>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</si>
  <si>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</si>
  <si>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</si>
  <si>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</si>
  <si>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</si>
  <si>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</si>
  <si>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</si>
  <si>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</si>
  <si>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</si>
  <si>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</si>
  <si>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</si>
  <si>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</si>
  <si>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</si>
  <si>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</si>
  <si>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</si>
  <si>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</si>
  <si>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</si>
  <si>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</si>
  <si>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</si>
  <si>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</si>
  <si>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</si>
  <si>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</si>
  <si>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</si>
  <si>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</si>
  <si>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</si>
  <si>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</si>
  <si>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</si>
  <si>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</si>
  <si>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</si>
  <si>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</si>
  <si>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</si>
  <si>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</si>
  <si>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</si>
  <si>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</si>
  <si>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</si>
  <si>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</si>
  <si>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</si>
  <si>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</si>
  <si>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</si>
  <si>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</si>
  <si>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</si>
  <si>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</si>
  <si>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</si>
  <si>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</si>
  <si>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</si>
  <si>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</si>
  <si>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</si>
  <si>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</si>
  <si>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</si>
  <si>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</si>
  <si>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</si>
  <si>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</si>
  <si>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</si>
  <si>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</si>
  <si>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</si>
  <si>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</si>
  <si>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</si>
  <si>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</si>
  <si>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</si>
  <si>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</si>
  <si>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</si>
  <si>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</si>
  <si>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</si>
  <si>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</si>
  <si>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</si>
  <si>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</si>
  <si>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</si>
  <si>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</si>
  <si>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</si>
  <si>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</si>
  <si>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</si>
  <si>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</si>
  <si>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</si>
  <si>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</si>
  <si>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</si>
  <si>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</si>
  <si>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</si>
  <si>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</si>
  <si>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</si>
  <si>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</si>
  <si>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</si>
  <si>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</si>
  <si>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</si>
  <si>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</si>
  <si>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</si>
  <si>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</si>
  <si>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</si>
  <si>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</si>
  <si>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</si>
  <si>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</si>
  <si>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</si>
  <si>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</si>
  <si>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</si>
  <si>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</si>
  <si>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</si>
  <si>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</si>
  <si>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</si>
  <si>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</si>
  <si>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</si>
  <si>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</si>
  <si>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</si>
  <si>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</si>
  <si>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</si>
  <si>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</si>
  <si>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</si>
  <si>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</si>
  <si>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</si>
  <si>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</si>
  <si>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</si>
  <si>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</si>
  <si>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</si>
  <si>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</si>
  <si>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</si>
  <si>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</si>
  <si>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</si>
  <si>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</si>
  <si>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</si>
  <si>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</si>
  <si>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</si>
  <si>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</si>
  <si>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</si>
  <si>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</si>
  <si>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</si>
  <si>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</si>
  <si>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</si>
  <si>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</si>
  <si>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</si>
  <si>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</si>
  <si>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</si>
  <si>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</si>
  <si>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</si>
  <si>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</si>
  <si>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</si>
  <si>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</si>
  <si>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</si>
  <si>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</si>
  <si>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</si>
  <si>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</si>
  <si>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</si>
  <si>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</si>
  <si>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</si>
  <si>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</si>
  <si>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</si>
  <si>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</si>
  <si>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</si>
  <si>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</si>
  <si>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</si>
  <si>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</si>
  <si>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</si>
  <si>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</si>
  <si>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</si>
  <si>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</si>
  <si>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</si>
  <si>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</si>
  <si>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</si>
  <si>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</si>
  <si>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</si>
  <si>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</si>
  <si>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</si>
  <si>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</si>
  <si>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</si>
  <si>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</si>
  <si>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</si>
  <si>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</si>
  <si>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</si>
  <si>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</si>
  <si>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</si>
  <si>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</si>
  <si>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</si>
  <si>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</si>
  <si>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</si>
  <si>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</si>
  <si>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</si>
  <si>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</si>
  <si>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</si>
  <si>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</si>
  <si>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</si>
  <si>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</si>
  <si>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</si>
  <si>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</si>
  <si>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</si>
  <si>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</si>
  <si>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</si>
  <si>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</si>
  <si>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</si>
  <si>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</si>
  <si>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</si>
  <si>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</si>
  <si>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</si>
  <si>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</si>
  <si>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</si>
  <si>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</si>
  <si>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</si>
  <si>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</si>
  <si>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</si>
  <si>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</si>
  <si>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</si>
  <si>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</si>
  <si>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</si>
  <si>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</si>
  <si>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</si>
  <si>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</si>
  <si>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</si>
  <si>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</si>
  <si>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</si>
  <si>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</si>
  <si>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</si>
  <si>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</si>
  <si>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</si>
  <si>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</si>
  <si>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</si>
  <si>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</si>
  <si>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</si>
  <si>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</si>
  <si>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</si>
  <si>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</si>
  <si>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</si>
  <si>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</si>
  <si>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</si>
  <si>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</si>
  <si>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</si>
  <si>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</si>
  <si>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</si>
  <si>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</si>
  <si>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</si>
  <si>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</si>
  <si>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</si>
  <si>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</si>
  <si>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</si>
  <si>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</si>
  <si>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</si>
  <si>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</si>
  <si>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</si>
  <si>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</si>
  <si>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</si>
  <si>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</si>
  <si>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</si>
  <si>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</si>
  <si>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</si>
  <si>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</si>
  <si>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</si>
  <si>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</si>
  <si>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</si>
  <si>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</si>
  <si>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</si>
  <si>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</si>
  <si>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</si>
  <si>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</si>
  <si>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</si>
  <si>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</si>
  <si>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</si>
  <si>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</si>
  <si>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</si>
  <si>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</si>
  <si>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</si>
  <si>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</si>
  <si>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</si>
  <si>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</si>
  <si>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</si>
  <si>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</si>
  <si>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</si>
  <si>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</si>
  <si>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</si>
  <si>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</si>
  <si>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</si>
  <si>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</si>
  <si>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</si>
  <si>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</si>
  <si>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</si>
  <si>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</si>
  <si>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</si>
  <si>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</si>
  <si>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</si>
  <si>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</si>
  <si>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</si>
  <si>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</si>
  <si>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</si>
  <si>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</si>
  <si>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</si>
  <si>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</si>
  <si>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</si>
  <si>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</si>
  <si>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</si>
  <si>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</si>
  <si>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</si>
  <si>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</si>
  <si>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</si>
  <si>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</si>
  <si>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</si>
  <si>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</si>
  <si>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</si>
  <si>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</si>
  <si>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</si>
  <si>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</si>
  <si>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</si>
  <si>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</si>
  <si>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</si>
  <si>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</si>
  <si>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</si>
  <si>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</si>
  <si>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</si>
  <si>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</si>
  <si>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</si>
  <si>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</si>
  <si>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</si>
  <si>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</si>
  <si>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</si>
  <si>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</si>
  <si>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</si>
  <si>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</si>
  <si>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</si>
  <si>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</si>
  <si>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</si>
  <si>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</si>
  <si>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</si>
  <si>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</si>
  <si>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</si>
  <si>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</si>
  <si>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</si>
  <si>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</si>
  <si>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</si>
  <si>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</si>
  <si>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</si>
  <si>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</si>
  <si>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</si>
  <si>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</si>
  <si>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</si>
  <si>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</si>
  <si>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</si>
  <si>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</si>
  <si>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</si>
  <si>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</si>
  <si>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</si>
  <si>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</si>
  <si>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</si>
  <si>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</si>
  <si>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</si>
  <si>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</si>
  <si>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</si>
  <si>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</si>
  <si>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</si>
  <si>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</si>
  <si>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</si>
  <si>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</si>
  <si>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</si>
  <si>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</si>
  <si>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</si>
  <si>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</si>
  <si>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</si>
  <si>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</si>
  <si>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</si>
  <si>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</si>
  <si>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</si>
  <si>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</si>
  <si>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</si>
  <si>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</si>
  <si>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</si>
  <si>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</si>
  <si>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</si>
  <si>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</si>
  <si>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</si>
  <si>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</si>
  <si>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</si>
  <si>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</si>
  <si>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</si>
  <si>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</si>
  <si>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</si>
  <si>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</si>
  <si>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</si>
  <si>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</si>
  <si>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</si>
  <si>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</si>
  <si>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</si>
  <si>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</si>
  <si>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</si>
  <si>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</si>
  <si>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</si>
  <si>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</si>
  <si>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</si>
  <si>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</si>
  <si>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</si>
  <si>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</si>
  <si>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</si>
  <si>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</si>
  <si>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</si>
  <si>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</si>
  <si>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</si>
  <si>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</si>
  <si>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</si>
  <si>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</si>
  <si>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</si>
  <si>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</si>
  <si>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</si>
  <si>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</si>
  <si>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</si>
  <si>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</si>
  <si>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</si>
  <si>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</si>
  <si>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</si>
  <si>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</si>
  <si>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</si>
  <si>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</si>
  <si>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</si>
  <si>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</si>
  <si>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</si>
  <si>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</si>
  <si>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</si>
  <si>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</si>
  <si>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</si>
  <si>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</si>
  <si>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</si>
  <si>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</si>
  <si>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</si>
  <si>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</si>
  <si>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</si>
  <si>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</si>
  <si>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</si>
  <si>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</si>
  <si>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</si>
  <si>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</si>
  <si>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</si>
  <si>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</si>
  <si>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</si>
  <si>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</si>
  <si>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</si>
  <si>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</si>
  <si>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</si>
  <si>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</si>
  <si>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</si>
  <si>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</si>
  <si>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</si>
  <si>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</si>
  <si>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</si>
  <si>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</si>
  <si>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</si>
  <si>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</si>
  <si>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</si>
  <si>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</si>
  <si>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</si>
  <si>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</si>
  <si>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</si>
  <si>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</si>
  <si>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</si>
  <si>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</si>
  <si>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</si>
  <si>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</si>
  <si>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</si>
  <si>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</si>
  <si>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</si>
  <si>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</si>
  <si>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</si>
  <si>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</si>
  <si>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</si>
  <si>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</si>
  <si>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</si>
  <si>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</si>
  <si>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</si>
  <si>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</si>
  <si>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</si>
  <si>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</si>
  <si>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</si>
  <si>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</si>
  <si>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</si>
  <si>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</si>
  <si>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</si>
  <si>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</si>
  <si>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</si>
  <si>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</si>
  <si>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</si>
  <si>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</si>
  <si>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</si>
  <si>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</si>
  <si>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</si>
  <si>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</si>
  <si>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</si>
  <si>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</si>
  <si>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</si>
  <si>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</si>
  <si>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</si>
  <si>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</si>
  <si>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</si>
  <si>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</si>
  <si>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</si>
  <si>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</si>
  <si>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</si>
  <si>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</si>
  <si>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</si>
  <si>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</si>
  <si>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</si>
  <si>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</si>
  <si>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</si>
  <si>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</si>
  <si>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</si>
  <si>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</si>
  <si>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</si>
  <si>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</si>
  <si>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</si>
  <si>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</si>
  <si>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</si>
  <si>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</si>
  <si>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</si>
  <si>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</si>
  <si>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</si>
  <si>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</si>
  <si>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</si>
  <si>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</si>
  <si>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</si>
  <si>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</si>
  <si>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</si>
  <si>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</si>
  <si>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</si>
  <si>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</si>
  <si>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</si>
  <si>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</si>
  <si>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</si>
  <si>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</si>
  <si>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</si>
  <si>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</si>
  <si>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</si>
  <si>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</si>
  <si>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</si>
  <si>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</si>
  <si>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</si>
  <si>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</si>
  <si>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</si>
  <si>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</si>
  <si>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</si>
  <si>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</si>
  <si>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</si>
  <si>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</si>
  <si>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</si>
  <si>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</si>
  <si>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</si>
  <si>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</si>
  <si>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</si>
  <si>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</si>
  <si>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</si>
  <si>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</si>
  <si>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</si>
  <si>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</si>
  <si>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</si>
  <si>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</si>
  <si>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</si>
  <si>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</si>
  <si>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</si>
  <si>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</si>
  <si>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</si>
  <si>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</si>
  <si>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</si>
  <si>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</si>
  <si>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</si>
  <si>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</si>
  <si>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</si>
  <si>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</si>
  <si>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</si>
  <si>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</si>
  <si>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</si>
  <si>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</si>
  <si>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</si>
  <si>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</si>
  <si>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</si>
  <si>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</si>
  <si>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</si>
  <si>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</si>
  <si>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</si>
  <si>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</si>
  <si>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</si>
  <si>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</si>
  <si>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</si>
  <si>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</si>
  <si>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</si>
  <si>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</si>
  <si>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</si>
  <si>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</si>
  <si>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</si>
  <si>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</si>
  <si>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</si>
  <si>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</si>
  <si>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</si>
  <si>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</si>
  <si>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</si>
  <si>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</si>
  <si>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</si>
  <si>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</si>
  <si>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</si>
  <si>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</si>
  <si>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</si>
  <si>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</si>
  <si>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</si>
  <si>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</si>
  <si>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</si>
  <si>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</si>
  <si>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</si>
  <si>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</si>
  <si>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</si>
  <si>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</si>
  <si>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</si>
  <si>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</si>
  <si>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</si>
  <si>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</si>
  <si>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</si>
  <si>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</si>
  <si>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</si>
  <si>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</si>
  <si>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</si>
  <si>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</si>
  <si>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</si>
  <si>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</si>
  <si>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</si>
  <si>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</si>
  <si>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</si>
  <si>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</si>
  <si>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</si>
  <si>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</si>
  <si>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</si>
  <si>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</si>
  <si>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</si>
  <si>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</si>
  <si>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</si>
  <si>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</si>
  <si>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</si>
  <si>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</si>
  <si>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</si>
  <si>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</si>
  <si>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</si>
  <si>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</si>
  <si>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</si>
  <si>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</si>
  <si>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</si>
  <si>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</si>
  <si>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</si>
  <si>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</si>
  <si>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</si>
  <si>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</si>
  <si>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</si>
  <si>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</si>
  <si>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</si>
  <si>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</si>
  <si>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</si>
  <si>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</si>
  <si>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</si>
  <si>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</si>
  <si>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</si>
  <si>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</si>
  <si>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</si>
  <si>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</si>
  <si>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</si>
  <si>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</si>
  <si>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</si>
  <si>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</si>
  <si>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</si>
  <si>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</si>
  <si>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</si>
  <si>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</si>
  <si>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</si>
  <si>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</si>
  <si>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</si>
  <si>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</si>
  <si>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</si>
  <si>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</si>
  <si>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</si>
  <si>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</si>
  <si>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</si>
  <si>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</si>
  <si>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</si>
  <si>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</si>
  <si>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</si>
  <si>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</si>
  <si>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</si>
  <si>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</si>
  <si>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</si>
  <si>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</si>
  <si>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</si>
  <si>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</si>
  <si>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</si>
  <si>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</si>
  <si>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</si>
  <si>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</si>
  <si>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</si>
  <si>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</si>
  <si>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</si>
  <si>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</si>
  <si>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</si>
  <si>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</si>
  <si>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</si>
  <si>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</si>
  <si>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</si>
  <si>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</si>
  <si>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</si>
  <si>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</si>
  <si>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</si>
  <si>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</si>
  <si>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</si>
  <si>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</si>
  <si>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</si>
  <si>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</si>
  <si>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</si>
  <si>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</si>
  <si>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</si>
  <si>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</si>
  <si>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</si>
  <si>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</si>
  <si>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</si>
  <si>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</si>
  <si>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</si>
  <si>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</si>
  <si>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</si>
  <si>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</si>
  <si>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</si>
  <si>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</si>
  <si>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</si>
  <si>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</si>
  <si>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</si>
  <si>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</si>
  <si>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</si>
  <si>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</si>
  <si>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</si>
  <si>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</si>
  <si>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</si>
  <si>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</si>
  <si>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</si>
  <si>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</si>
  <si>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</si>
  <si>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</si>
  <si>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</si>
  <si>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</si>
  <si>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</si>
  <si>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</si>
  <si>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</si>
  <si>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</si>
  <si>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</si>
  <si>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</si>
  <si>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</si>
  <si>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</si>
  <si>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</si>
  <si>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</si>
  <si>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</si>
  <si>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</si>
  <si>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</si>
  <si>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</si>
  <si>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</si>
  <si>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</si>
  <si>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</si>
  <si>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</si>
  <si>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</si>
  <si>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</si>
  <si>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</si>
  <si>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</si>
  <si>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</si>
  <si>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</si>
  <si>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</si>
  <si>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</si>
  <si>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</si>
  <si>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</si>
  <si>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</si>
  <si>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</si>
  <si>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</si>
  <si>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</si>
  <si>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</si>
  <si>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</si>
  <si>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</si>
  <si>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</si>
  <si>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</si>
  <si>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</si>
  <si>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</si>
  <si>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</si>
  <si>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</si>
  <si>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</si>
  <si>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</si>
  <si>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</si>
  <si>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</si>
  <si>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</si>
  <si>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</si>
  <si>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</si>
  <si>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</si>
  <si>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</si>
  <si>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</si>
  <si>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</si>
  <si>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</si>
  <si>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</si>
  <si>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</si>
  <si>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</si>
  <si>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</si>
  <si>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</si>
  <si>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</si>
  <si>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</si>
  <si>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</si>
  <si>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</si>
  <si>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</si>
  <si>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</si>
  <si>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</si>
  <si>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</si>
  <si>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</si>
  <si>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</si>
  <si>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</si>
  <si>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</si>
  <si>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</si>
  <si>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</si>
  <si>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</si>
  <si>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</si>
  <si>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</si>
  <si>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</si>
  <si>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</si>
  <si>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</si>
  <si>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</si>
  <si>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</si>
  <si>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</si>
  <si>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</si>
  <si>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</si>
  <si>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</si>
  <si>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</si>
  <si>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</si>
  <si>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</si>
  <si>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</si>
  <si>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</si>
  <si>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</si>
  <si>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</si>
  <si>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</si>
  <si>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</si>
  <si>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</si>
  <si>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</si>
  <si>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</si>
  <si>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</si>
  <si>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</si>
  <si>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</si>
  <si>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</si>
  <si>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</si>
  <si>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</si>
  <si>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</si>
  <si>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</si>
  <si>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</si>
  <si>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</si>
  <si>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</si>
  <si>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</si>
  <si>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</si>
  <si>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</si>
  <si>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</si>
  <si>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</si>
  <si>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</si>
  <si>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</si>
  <si>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</si>
  <si>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</si>
  <si>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</si>
  <si>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</si>
  <si>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</si>
  <si>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</si>
  <si>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</si>
  <si>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</si>
  <si>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</si>
  <si>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</si>
  <si>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</si>
  <si>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</si>
  <si>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</si>
  <si>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</si>
  <si>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</si>
  <si>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</si>
  <si>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</si>
  <si>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</si>
  <si>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</si>
  <si>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</si>
  <si>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</si>
  <si>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</si>
  <si>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</si>
  <si>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</si>
  <si>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</si>
  <si>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</si>
  <si>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</si>
  <si>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</si>
  <si>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</si>
  <si>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</si>
  <si>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</si>
  <si>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</si>
  <si>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</si>
  <si>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</si>
  <si>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</si>
  <si>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</si>
  <si>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</si>
  <si>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</si>
  <si>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</si>
  <si>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</si>
  <si>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</si>
  <si>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</si>
  <si>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</si>
  <si>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</si>
  <si>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</si>
  <si>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</si>
  <si>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</si>
  <si>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</si>
  <si>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</si>
  <si>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</si>
  <si>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</si>
  <si>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</si>
  <si>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</si>
  <si>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</si>
  <si>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</si>
  <si>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</si>
  <si>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</si>
  <si>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</si>
  <si>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</si>
  <si>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</si>
  <si>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</si>
  <si>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</si>
  <si>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</si>
  <si>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</si>
  <si>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</si>
  <si>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</si>
  <si>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</si>
  <si>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</si>
  <si>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</si>
  <si>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</si>
  <si>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</si>
  <si>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</si>
  <si>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</si>
  <si>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</si>
  <si>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</si>
  <si>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</si>
  <si>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</si>
  <si>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</si>
  <si>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</si>
  <si>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</si>
  <si>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</si>
  <si>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</si>
  <si>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</si>
  <si>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</si>
  <si>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</si>
  <si>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</si>
  <si>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</si>
  <si>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</si>
  <si>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</si>
  <si>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</si>
  <si>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</si>
  <si>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</si>
  <si>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</si>
  <si>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</si>
  <si>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</si>
  <si>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</si>
  <si>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</si>
  <si>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</si>
  <si>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</si>
  <si>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</si>
  <si>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</si>
  <si>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</si>
  <si>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</si>
  <si>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</si>
  <si>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</si>
  <si>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</si>
  <si>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</si>
  <si>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</si>
  <si>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</si>
  <si>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</si>
  <si>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</si>
  <si>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</si>
  <si>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</si>
  <si>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</si>
  <si>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</si>
  <si>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</si>
  <si>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</si>
  <si>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</si>
  <si>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</si>
  <si>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</si>
  <si>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</si>
  <si>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</si>
  <si>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</si>
  <si>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</si>
  <si>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</si>
  <si>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</si>
  <si>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</si>
  <si>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</si>
  <si>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</si>
  <si>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</si>
  <si>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</si>
  <si>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</si>
  <si>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</si>
  <si>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</si>
  <si>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</si>
  <si>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</si>
  <si>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</si>
  <si>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</si>
  <si>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</si>
  <si>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</si>
  <si>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</si>
  <si>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</si>
  <si>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</si>
  <si>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</si>
  <si>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</si>
  <si>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</si>
  <si>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</si>
  <si>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</si>
  <si>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</si>
  <si>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</si>
  <si>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</si>
  <si>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</si>
  <si>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</si>
  <si>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</si>
  <si>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</si>
  <si>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</si>
  <si>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</si>
  <si>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</si>
  <si>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</si>
  <si>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</si>
  <si>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</si>
  <si>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</si>
  <si>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</si>
  <si>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</si>
  <si>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</si>
  <si>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</si>
  <si>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</si>
  <si>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</si>
  <si>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</si>
  <si>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</si>
  <si>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</si>
  <si>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</si>
  <si>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</si>
  <si>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</si>
  <si>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</si>
  <si>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</si>
  <si>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</si>
  <si>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</si>
  <si>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</si>
  <si>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</si>
  <si>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</si>
  <si>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</si>
  <si>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</si>
  <si>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</si>
  <si>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</si>
  <si>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</si>
  <si>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</si>
  <si>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</si>
  <si>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</si>
  <si>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</si>
  <si>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</si>
  <si>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</si>
  <si>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</si>
  <si>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</si>
  <si>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</si>
  <si>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</si>
  <si>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</si>
  <si>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</si>
  <si>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</si>
  <si>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</si>
  <si>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</si>
  <si>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</si>
  <si>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</si>
  <si>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</si>
  <si>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</si>
  <si>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</si>
  <si>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</si>
  <si>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</si>
  <si>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</si>
  <si>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</si>
  <si>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</si>
  <si>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</si>
  <si>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</si>
  <si>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</si>
  <si>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</si>
  <si>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</si>
  <si>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</si>
  <si>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</si>
  <si>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</si>
  <si>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</si>
  <si>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</si>
  <si>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</si>
  <si>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</si>
  <si>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</si>
  <si>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</si>
  <si>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</si>
  <si>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</si>
  <si>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</si>
  <si>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</si>
  <si>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</si>
  <si>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</si>
  <si>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</si>
  <si>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</si>
  <si>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</si>
  <si>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</si>
  <si>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</si>
  <si>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</si>
  <si>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</si>
  <si>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</si>
  <si>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</si>
  <si>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</si>
  <si>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</si>
  <si>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</si>
  <si>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</si>
  <si>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</si>
  <si>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</si>
  <si>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</si>
  <si>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</si>
  <si>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</si>
  <si>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</si>
  <si>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</si>
  <si>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</si>
  <si>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</si>
  <si>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</si>
  <si>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</si>
  <si>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</si>
  <si>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</si>
  <si>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</si>
  <si>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</si>
  <si>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</si>
  <si>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</si>
  <si>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</si>
  <si>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</si>
  <si>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</si>
  <si>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</si>
  <si>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</si>
  <si>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</si>
  <si>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</si>
  <si>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</si>
  <si>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</si>
  <si>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</si>
  <si>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</si>
  <si>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</si>
  <si>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</si>
  <si>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</si>
  <si>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</si>
  <si>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</si>
  <si>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</si>
  <si>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</si>
  <si>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</si>
  <si>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</si>
  <si>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</si>
  <si>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</si>
  <si>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</si>
  <si>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</si>
  <si>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</si>
  <si>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</si>
  <si>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</si>
  <si>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</si>
  <si>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</si>
  <si>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</si>
  <si>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</si>
  <si>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</si>
  <si>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</si>
  <si>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</si>
  <si>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</si>
  <si>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</si>
  <si>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</si>
  <si>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</si>
  <si>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</si>
  <si>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</si>
  <si>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</si>
  <si>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</si>
  <si>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</si>
  <si>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</si>
  <si>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</si>
  <si>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</si>
  <si>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</si>
  <si>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</si>
  <si>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</si>
  <si>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</si>
  <si>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</si>
  <si>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</si>
  <si>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</si>
  <si>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</si>
  <si>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</si>
  <si>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</si>
  <si>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</si>
  <si>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</si>
  <si>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</si>
  <si>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</si>
  <si>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</si>
  <si>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</si>
  <si>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</si>
  <si>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</si>
  <si>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</si>
  <si>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</si>
  <si>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</si>
  <si>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</si>
  <si>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</si>
  <si>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</si>
  <si>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</si>
  <si>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</si>
  <si>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</si>
  <si>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</si>
  <si>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</si>
  <si>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</si>
  <si>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</si>
  <si>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</si>
  <si>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</si>
  <si>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</si>
  <si>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</si>
  <si>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</si>
  <si>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</si>
  <si>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</si>
  <si>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</si>
  <si>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</si>
  <si>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</si>
  <si>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</si>
  <si>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</si>
  <si>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</si>
  <si>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</si>
  <si>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</si>
  <si>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</si>
  <si>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</si>
  <si>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</si>
  <si>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</si>
  <si>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</si>
  <si>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</si>
  <si>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</si>
  <si>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</si>
  <si>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</si>
  <si>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</si>
  <si>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</si>
  <si>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</si>
  <si>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</si>
  <si>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</si>
  <si>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</si>
  <si>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</si>
  <si>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</si>
  <si>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</si>
  <si>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</si>
  <si>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</si>
  <si>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</si>
  <si>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</si>
  <si>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</si>
  <si>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</si>
  <si>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</si>
  <si>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</si>
  <si>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</si>
  <si>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</si>
  <si>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</si>
  <si>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</si>
  <si>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</si>
  <si>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</si>
  <si>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</si>
  <si>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</si>
  <si>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</si>
  <si>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</si>
  <si>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</si>
  <si>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</si>
  <si>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</si>
  <si>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</si>
  <si>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</si>
  <si>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</si>
  <si>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</si>
  <si>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</si>
  <si>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</si>
  <si>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</si>
  <si>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</si>
  <si>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</si>
  <si>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</si>
  <si>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</si>
  <si>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</si>
  <si>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</si>
  <si>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</si>
  <si>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</si>
  <si>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</si>
  <si>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</si>
  <si>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</si>
  <si>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</si>
  <si>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</si>
  <si>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</si>
  <si>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</si>
  <si>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</si>
  <si>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</si>
  <si>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</si>
  <si>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</si>
  <si>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</si>
  <si>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</si>
  <si>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</si>
  <si>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</si>
  <si>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</si>
  <si>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</si>
  <si>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</si>
  <si>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</si>
  <si>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</si>
  <si>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</si>
  <si>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</si>
  <si>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</si>
  <si>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</si>
  <si>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</si>
  <si>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</si>
  <si>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</si>
  <si>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</si>
  <si>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</si>
  <si>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</si>
  <si>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</si>
  <si>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</si>
  <si>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</si>
  <si>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</si>
  <si>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</si>
  <si>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</si>
  <si>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</si>
  <si>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</si>
  <si>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</si>
  <si>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</si>
  <si>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</si>
  <si>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</si>
  <si>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</si>
  <si>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</si>
  <si>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</si>
  <si>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</si>
  <si>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</si>
  <si>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</si>
  <si>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</si>
  <si>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</si>
  <si>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</si>
  <si>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</si>
  <si>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</si>
  <si>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</si>
  <si>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</si>
  <si>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</si>
  <si>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</si>
  <si>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</si>
  <si>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</si>
  <si>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</si>
  <si>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</si>
  <si>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</si>
  <si>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</si>
  <si>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</si>
  <si>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</si>
  <si>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</si>
  <si>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</si>
  <si>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</si>
  <si>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</si>
  <si>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</si>
  <si>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</si>
  <si>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</si>
  <si>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</si>
  <si>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</si>
  <si>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</si>
  <si>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</si>
  <si>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</si>
  <si>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</si>
  <si>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</si>
  <si>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</si>
  <si>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</si>
  <si>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</si>
  <si>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</si>
  <si>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</si>
  <si>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</si>
  <si>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</si>
  <si>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</si>
  <si>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</si>
  <si>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</si>
  <si>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</si>
  <si>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</si>
  <si>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</si>
  <si>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</si>
  <si>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</si>
  <si>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</si>
  <si>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</si>
  <si>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</si>
  <si>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</si>
  <si>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</si>
  <si>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</si>
  <si>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</si>
  <si>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</si>
  <si>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</si>
  <si>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</si>
  <si>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</si>
  <si>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</si>
  <si>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</si>
  <si>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</si>
  <si>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</si>
  <si>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</si>
  <si>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</si>
  <si>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</si>
  <si>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</si>
  <si>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</si>
  <si>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</si>
  <si>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</si>
  <si>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</si>
  <si>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</si>
  <si>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</si>
  <si>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</si>
  <si>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</si>
  <si>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</si>
  <si>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</si>
  <si>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</si>
  <si>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</si>
  <si>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</si>
  <si>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</si>
  <si>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</si>
  <si>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</si>
  <si>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</si>
  <si>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</si>
  <si>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</si>
  <si>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</si>
  <si>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</si>
  <si>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</si>
  <si>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</si>
  <si>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</si>
  <si>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</si>
  <si>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</si>
  <si>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</si>
  <si>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</si>
  <si>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</si>
  <si>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</si>
  <si>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</si>
  <si>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</si>
  <si>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</si>
  <si>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</si>
  <si>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</si>
  <si>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</si>
  <si>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</si>
  <si>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</si>
  <si>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</si>
  <si>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</si>
  <si>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</si>
  <si>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</si>
  <si>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</si>
  <si>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</si>
  <si>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</si>
  <si>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</si>
  <si>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</si>
  <si>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</si>
  <si>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</si>
  <si>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</si>
  <si>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</si>
  <si>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</si>
  <si>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</si>
  <si>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</si>
  <si>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</si>
  <si>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</si>
  <si>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</si>
  <si>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</si>
  <si>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</si>
  <si>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</si>
  <si>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</si>
  <si>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</si>
  <si>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</si>
  <si>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</si>
  <si>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</si>
  <si>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</si>
  <si>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</si>
  <si>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</si>
  <si>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</si>
  <si>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</si>
  <si>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</si>
  <si>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</si>
  <si>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</si>
  <si>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</si>
  <si>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</si>
  <si>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</si>
  <si>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</si>
  <si>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</si>
  <si>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</si>
  <si>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</si>
  <si>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</si>
  <si>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</si>
  <si>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</si>
  <si>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</si>
  <si>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</si>
  <si>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</si>
  <si>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</si>
  <si>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</si>
  <si>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</si>
  <si>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</si>
  <si>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</si>
  <si>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</si>
  <si>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</si>
  <si>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</si>
  <si>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</si>
  <si>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</si>
  <si>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</si>
  <si>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</si>
  <si>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</si>
  <si>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</si>
  <si>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</si>
  <si>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</si>
  <si>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</si>
  <si>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</si>
  <si>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</si>
  <si>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</si>
  <si>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</si>
  <si>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</si>
  <si>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</si>
  <si>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</si>
  <si>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</si>
  <si>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</si>
  <si>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</si>
  <si>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</si>
  <si>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</si>
  <si>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</si>
  <si>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</si>
  <si>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</si>
  <si>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</si>
  <si>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</si>
  <si>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</si>
  <si>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</si>
  <si>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</si>
  <si>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</si>
  <si>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</si>
  <si>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</si>
  <si>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</si>
  <si>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</si>
  <si>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</si>
  <si>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</si>
  <si>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</si>
  <si>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</si>
  <si>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</si>
  <si>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</si>
  <si>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</si>
  <si>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</si>
  <si>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</si>
  <si>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</si>
  <si>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</si>
  <si>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</si>
  <si>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</si>
  <si>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</si>
  <si>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</si>
  <si>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</si>
  <si>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</si>
  <si>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</si>
  <si>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</si>
  <si>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</si>
  <si>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</si>
  <si>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</si>
  <si>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</si>
  <si>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</si>
  <si>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</si>
  <si>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</si>
  <si>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</si>
  <si>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</si>
  <si>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</si>
  <si>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</si>
  <si>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</si>
  <si>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</si>
  <si>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</si>
  <si>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</si>
  <si>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</si>
  <si>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</si>
  <si>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</si>
  <si>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</si>
  <si>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</si>
  <si>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</si>
  <si>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</si>
  <si>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</si>
  <si>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</si>
  <si>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</si>
  <si>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</si>
  <si>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</si>
  <si>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</si>
  <si>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</si>
  <si>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</si>
  <si>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</si>
  <si>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</si>
  <si>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</si>
  <si>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</si>
  <si>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</si>
  <si>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</si>
  <si>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</si>
  <si>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</si>
  <si>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</si>
  <si>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</si>
  <si>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</si>
  <si>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</si>
  <si>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</si>
  <si>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</si>
  <si>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</si>
  <si>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</si>
  <si>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</si>
  <si>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</si>
  <si>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</si>
  <si>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</si>
  <si>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</si>
  <si>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</si>
  <si>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</si>
  <si>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</si>
  <si>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</si>
  <si>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</si>
  <si>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</si>
  <si>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</si>
  <si>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</si>
  <si>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</si>
  <si>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</si>
  <si>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</si>
  <si>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</si>
  <si>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</si>
  <si>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</si>
  <si>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</si>
  <si>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</si>
  <si>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</si>
  <si>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</si>
  <si>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</si>
  <si>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</si>
  <si>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</si>
  <si>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</si>
  <si>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</si>
  <si>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</si>
  <si>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</si>
  <si>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</si>
  <si>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</si>
  <si>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</si>
  <si>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</si>
  <si>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</si>
  <si>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</si>
  <si>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</si>
  <si>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Mrz</t>
  </si>
  <si>
    <t>Apr</t>
  </si>
  <si>
    <t>Mai</t>
  </si>
  <si>
    <t>Jun</t>
  </si>
  <si>
    <t>Jul</t>
  </si>
  <si>
    <t>Aug</t>
  </si>
  <si>
    <t>Sep</t>
  </si>
  <si>
    <t>Okt</t>
  </si>
  <si>
    <t>Nov</t>
  </si>
  <si>
    <t>Dez</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</si>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</sst>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3" formatCode="_-* #,##0.00_-;\-* #,##0.00_-;_-* &quot;-&quot;??_-;_-@_-"/>
    <numFmt numFmtId="164" formatCode="[Green]\▲0.00%;[Red]\ \▼0.00%"/>
    <numFmt numFmtId="165" formatCode="[$$-409]#,##0"/>
    <numFmt numFmtId="166" formatCode="_-* #,##0_-;\-* #,##0_-;_-* &quot;-&quot;??_-;_-@_-"/>
    <numFmt numFmtId="167" formatCode="_-[$$-409]* #,##0.00_ ;_-[$$-409]* \-#,##0.00\ ;_-[$$-409]* &quot;-&quot;??_ ;_-@_ "/>
    <numFmt numFmtId="169" formatCode="[$$-409]#,##0_ ;\-[$$-409]#,##0\ "/>
    <numFmt numFmtId="170" formatCode="0.0000"/>
    <numFmt numFmtId="171" formatCode="&quot;#&quot;0"/>
    <numFmt numFmtId="179" formatCode="\$\ #.00,\ &quot;K&quot;"/>
    <numFmt numFmtId="185" formatCode="\$\ #0.00,\ &quot;K&quot;"/>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9" tint="0.39997558519241921"/>
      <name val="Calibri"/>
      <family val="2"/>
      <scheme val="minor"/>
    </font>
    <font>
      <sz val="11"/>
      <color theme="9"/>
      <name val="Lato Black"/>
      <family val="2"/>
    </font>
  </fonts>
  <fills count="4">
    <fill>
      <patternFill patternType="none"/>
    </fill>
    <fill>
      <patternFill patternType="gray125"/>
    </fill>
    <fill>
      <patternFill patternType="solid">
        <fgColor theme="4" tint="0.59999389629810485"/>
        <bgColor indexed="64"/>
      </patternFill>
    </fill>
    <fill>
      <patternFill patternType="solid">
        <fgColor theme="0"/>
        <bgColor indexed="64"/>
      </patternFill>
    </fill>
  </fills>
  <borders count="22">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right style="thin">
        <color theme="0" tint="-0.499984740745262"/>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7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2" fillId="0" borderId="0" xfId="0" applyFont="1" applyAlignment="1">
      <alignment horizontal="center" vertical="top"/>
    </xf>
    <xf numFmtId="0" fontId="3" fillId="0" borderId="0" xfId="0" applyFont="1" applyAlignment="1">
      <alignment horizontal="center" vertical="top"/>
    </xf>
    <xf numFmtId="0" fontId="0" fillId="0" borderId="0" xfId="0" applyAlignment="1">
      <alignment horizontal="center" vertical="top"/>
    </xf>
    <xf numFmtId="0" fontId="0" fillId="0" borderId="1" xfId="0" applyBorder="1" applyAlignment="1">
      <alignment horizontal="left"/>
    </xf>
    <xf numFmtId="0" fontId="0" fillId="0" borderId="2" xfId="0" applyBorder="1" applyAlignment="1">
      <alignment horizontal="left"/>
    </xf>
    <xf numFmtId="0" fontId="0" fillId="2" borderId="1" xfId="0" applyFill="1" applyBorder="1"/>
    <xf numFmtId="0" fontId="0" fillId="2" borderId="8" xfId="0" applyFill="1" applyBorder="1"/>
    <xf numFmtId="0" fontId="0" fillId="2" borderId="7" xfId="0" applyFill="1" applyBorder="1" applyAlignment="1">
      <alignment horizontal="left"/>
    </xf>
    <xf numFmtId="166" fontId="0" fillId="0" borderId="1" xfId="0" applyNumberFormat="1" applyBorder="1"/>
    <xf numFmtId="166" fontId="0" fillId="0" borderId="2" xfId="0" applyNumberFormat="1" applyBorder="1"/>
    <xf numFmtId="0" fontId="0" fillId="2" borderId="4" xfId="0" applyFill="1" applyBorder="1"/>
    <xf numFmtId="0" fontId="1" fillId="0" borderId="0" xfId="0" applyFont="1"/>
    <xf numFmtId="166" fontId="0" fillId="0" borderId="0" xfId="1" applyNumberFormat="1" applyFont="1"/>
    <xf numFmtId="165" fontId="0" fillId="0" borderId="0" xfId="1" applyNumberFormat="1" applyFont="1"/>
    <xf numFmtId="10" fontId="0" fillId="0" borderId="8" xfId="0" applyNumberFormat="1" applyBorder="1"/>
    <xf numFmtId="10" fontId="0" fillId="0" borderId="9" xfId="0" applyNumberFormat="1" applyBorder="1"/>
    <xf numFmtId="10" fontId="0" fillId="2" borderId="10" xfId="0" applyNumberFormat="1" applyFill="1" applyBorder="1"/>
    <xf numFmtId="165" fontId="1" fillId="0" borderId="0" xfId="1" applyNumberFormat="1" applyFont="1"/>
    <xf numFmtId="169" fontId="0" fillId="0" borderId="4" xfId="0" applyNumberFormat="1" applyBorder="1"/>
    <xf numFmtId="169" fontId="0" fillId="0" borderId="5" xfId="0" applyNumberFormat="1" applyBorder="1"/>
    <xf numFmtId="1" fontId="0" fillId="0" borderId="4" xfId="0" applyNumberFormat="1" applyBorder="1"/>
    <xf numFmtId="1" fontId="0" fillId="0" borderId="5" xfId="0" applyNumberFormat="1" applyBorder="1"/>
    <xf numFmtId="1" fontId="0" fillId="2" borderId="6" xfId="0" applyNumberFormat="1" applyFill="1" applyBorder="1"/>
    <xf numFmtId="170" fontId="0" fillId="0" borderId="4" xfId="0" applyNumberFormat="1" applyBorder="1"/>
    <xf numFmtId="170" fontId="0" fillId="0" borderId="5" xfId="0" applyNumberFormat="1" applyBorder="1"/>
    <xf numFmtId="170" fontId="0" fillId="2" borderId="6" xfId="0" applyNumberFormat="1" applyFill="1" applyBorder="1"/>
    <xf numFmtId="167" fontId="0" fillId="0" borderId="0" xfId="0" applyNumberFormat="1"/>
    <xf numFmtId="171" fontId="0" fillId="0" borderId="0" xfId="0" applyNumberFormat="1"/>
    <xf numFmtId="10" fontId="0" fillId="0" borderId="0" xfId="2" applyNumberFormat="1" applyFont="1"/>
    <xf numFmtId="0" fontId="0" fillId="2" borderId="11" xfId="0" applyFill="1" applyBorder="1"/>
    <xf numFmtId="0" fontId="0" fillId="0" borderId="3" xfId="0" applyBorder="1" applyAlignment="1">
      <alignment horizontal="left"/>
    </xf>
    <xf numFmtId="2" fontId="0" fillId="0" borderId="1" xfId="0" applyNumberFormat="1" applyBorder="1"/>
    <xf numFmtId="2" fontId="0" fillId="0" borderId="2" xfId="0" applyNumberFormat="1" applyBorder="1"/>
    <xf numFmtId="2" fontId="0" fillId="0" borderId="3" xfId="0" applyNumberFormat="1" applyBorder="1"/>
    <xf numFmtId="0" fontId="6" fillId="3" borderId="0" xfId="0" applyFont="1" applyFill="1"/>
    <xf numFmtId="167" fontId="0" fillId="0" borderId="0" xfId="1" applyNumberFormat="1" applyFont="1"/>
    <xf numFmtId="0" fontId="0" fillId="0" borderId="15" xfId="0" applyBorder="1"/>
    <xf numFmtId="0" fontId="0" fillId="0" borderId="17" xfId="0" applyBorder="1"/>
    <xf numFmtId="0" fontId="0" fillId="0" borderId="18" xfId="0" applyBorder="1"/>
    <xf numFmtId="0" fontId="0" fillId="0" borderId="19" xfId="0" applyBorder="1"/>
    <xf numFmtId="0" fontId="0" fillId="0" borderId="21" xfId="0" applyBorder="1"/>
    <xf numFmtId="164" fontId="7" fillId="0" borderId="20" xfId="0" applyNumberFormat="1" applyFont="1" applyBorder="1" applyAlignment="1">
      <alignment horizontal="center" vertical="center"/>
    </xf>
    <xf numFmtId="164" fontId="7" fillId="0" borderId="16" xfId="0" applyNumberFormat="1" applyFont="1" applyBorder="1" applyAlignment="1">
      <alignment horizontal="center" vertical="center"/>
    </xf>
    <xf numFmtId="164" fontId="7" fillId="0" borderId="21" xfId="0" applyNumberFormat="1" applyFont="1" applyBorder="1" applyAlignment="1">
      <alignment horizontal="center" vertical="center"/>
    </xf>
    <xf numFmtId="9" fontId="0" fillId="0" borderId="4" xfId="0" applyNumberFormat="1" applyBorder="1"/>
    <xf numFmtId="9" fontId="0" fillId="0" borderId="5" xfId="0" applyNumberFormat="1" applyBorder="1"/>
    <xf numFmtId="9" fontId="0" fillId="2" borderId="6" xfId="0" applyNumberFormat="1" applyFill="1" applyBorder="1"/>
    <xf numFmtId="0" fontId="0" fillId="0" borderId="4" xfId="0" applyNumberFormat="1" applyBorder="1"/>
    <xf numFmtId="0" fontId="0" fillId="0" borderId="5" xfId="0" applyNumberFormat="1" applyBorder="1"/>
    <xf numFmtId="0" fontId="0" fillId="2" borderId="6" xfId="0" applyNumberFormat="1" applyFill="1" applyBorder="1"/>
    <xf numFmtId="179" fontId="0" fillId="0" borderId="1" xfId="0" applyNumberFormat="1" applyBorder="1"/>
    <xf numFmtId="179" fontId="0" fillId="0" borderId="8" xfId="0" applyNumberFormat="1" applyBorder="1"/>
    <xf numFmtId="179" fontId="0" fillId="0" borderId="2" xfId="0" applyNumberFormat="1" applyBorder="1"/>
    <xf numFmtId="179" fontId="0" fillId="0" borderId="9" xfId="0" applyNumberFormat="1" applyBorder="1"/>
    <xf numFmtId="179" fontId="0" fillId="0" borderId="0" xfId="1" applyNumberFormat="1" applyFont="1"/>
    <xf numFmtId="179" fontId="0" fillId="0" borderId="4" xfId="0" applyNumberFormat="1" applyBorder="1"/>
    <xf numFmtId="179" fontId="0" fillId="0" borderId="5" xfId="0" applyNumberFormat="1" applyBorder="1"/>
    <xf numFmtId="179" fontId="0" fillId="2" borderId="6" xfId="0" applyNumberFormat="1" applyFill="1" applyBorder="1"/>
    <xf numFmtId="185" fontId="0" fillId="0" borderId="0" xfId="1" applyNumberFormat="1" applyFont="1"/>
    <xf numFmtId="0" fontId="0" fillId="2" borderId="7" xfId="0" applyNumberFormat="1" applyFill="1" applyBorder="1"/>
    <xf numFmtId="0" fontId="0" fillId="0" borderId="8" xfId="0" applyNumberFormat="1" applyBorder="1"/>
    <xf numFmtId="0" fontId="0" fillId="0" borderId="9" xfId="0" applyNumberFormat="1" applyBorder="1"/>
    <xf numFmtId="0" fontId="0" fillId="2" borderId="10" xfId="0" applyNumberFormat="1" applyFill="1" applyBorder="1"/>
    <xf numFmtId="0" fontId="0" fillId="0" borderId="11" xfId="0" applyNumberFormat="1" applyBorder="1"/>
    <xf numFmtId="0" fontId="0" fillId="0" borderId="12" xfId="0" applyNumberFormat="1" applyBorder="1"/>
    <xf numFmtId="0" fontId="0" fillId="0" borderId="13" xfId="0" applyNumberFormat="1" applyBorder="1"/>
    <xf numFmtId="0" fontId="0" fillId="0" borderId="14" xfId="0" applyNumberFormat="1" applyBorder="1"/>
  </cellXfs>
  <cellStyles count="3">
    <cellStyle name="Comma" xfId="1" builtinId="3"/>
    <cellStyle name="Normal" xfId="0" builtinId="0"/>
    <cellStyle name="Per cent" xfId="2" builtinId="5"/>
  </cellStyles>
  <dxfs count="75">
    <dxf>
      <font>
        <color theme="0" tint="-0.24994659260841701"/>
      </font>
      <border>
        <bottom style="thin">
          <color theme="4"/>
        </bottom>
        <vertical/>
        <horizontal/>
      </border>
    </dxf>
    <dxf>
      <font>
        <color theme="0" tint="-0.24994659260841701"/>
      </font>
      <fill>
        <patternFill>
          <bgColor theme="1" tint="0.24994659260841701"/>
        </patternFill>
      </fill>
      <border diagonalUp="0" diagonalDown="0">
        <left/>
        <right/>
        <top/>
        <bottom/>
        <vertical/>
        <horizontal/>
      </border>
    </dxf>
    <dxf>
      <font>
        <color theme="0" tint="-0.24994659260841701"/>
      </font>
      <border>
        <bottom style="thin">
          <color theme="6"/>
        </bottom>
        <vertical/>
        <horizontal/>
      </border>
    </dxf>
    <dxf>
      <font>
        <color theme="2" tint="-0.24994659260841701"/>
      </font>
      <fill>
        <patternFill>
          <bgColor theme="1" tint="0.24994659260841701"/>
        </patternFill>
      </fill>
      <border diagonalUp="0" diagonalDown="0">
        <left/>
        <right/>
        <top/>
        <bottom/>
        <vertical/>
        <horizontal/>
      </border>
    </dxf>
    <dxf>
      <font>
        <b/>
        <color theme="1"/>
      </font>
      <border>
        <bottom style="thin">
          <color theme="4"/>
        </bottom>
        <vertical/>
        <horizontal/>
      </border>
    </dxf>
    <dxf>
      <font>
        <color theme="1"/>
      </font>
      <fill>
        <patternFill>
          <bgColor theme="1" tint="0.14996795556505021"/>
        </patternFill>
      </fill>
      <border>
        <left style="thin">
          <color theme="4"/>
        </left>
        <right style="thin">
          <color theme="4"/>
        </right>
        <top style="thin">
          <color theme="4"/>
        </top>
        <bottom style="thin">
          <color theme="4"/>
        </bottom>
        <vertical/>
        <horizontal/>
      </border>
    </dxf>
    <dxf>
      <font>
        <b/>
        <color theme="1"/>
      </font>
      <border>
        <bottom style="thin">
          <color theme="8"/>
        </bottom>
        <vertical/>
        <horizontal/>
      </border>
    </dxf>
    <dxf>
      <font>
        <color theme="0"/>
      </font>
      <fill>
        <patternFill patternType="solid">
          <fgColor rgb="FF7030A0"/>
          <bgColor theme="3"/>
        </patternFill>
      </fill>
      <border diagonalUp="0" diagonalDown="0">
        <left/>
        <right/>
        <top/>
        <bottom/>
        <vertical/>
        <horizontal/>
      </border>
    </dxf>
    <dxf>
      <font>
        <color theme="0"/>
      </font>
      <fill>
        <patternFill patternType="solid">
          <fgColor auto="1"/>
          <bgColor theme="3"/>
        </patternFill>
      </fill>
      <border diagonalUp="0" diagonalDown="0">
        <left style="thin">
          <color auto="1"/>
        </left>
        <right style="thin">
          <color auto="1"/>
        </right>
        <top style="thin">
          <color auto="1"/>
        </top>
        <bottom style="thin">
          <color auto="1"/>
        </bottom>
        <vertical/>
        <horizontal/>
      </border>
    </dxf>
    <dxf>
      <numFmt numFmtId="179" formatCode="\$\ #.00,\ &quot;K&quot;"/>
    </dxf>
    <dxf>
      <numFmt numFmtId="179" formatCode="\$\ #.00,\ &quot;K&quot;"/>
    </dxf>
    <dxf>
      <font>
        <b/>
        <color theme="1"/>
      </font>
      <border>
        <bottom style="thin">
          <color theme="8"/>
        </bottom>
        <vertical/>
        <horizontal/>
      </border>
    </dxf>
    <dxf>
      <font>
        <color theme="1"/>
      </font>
      <fill>
        <patternFill>
          <fgColor theme="3"/>
          <bgColor theme="1"/>
        </patternFill>
      </fill>
      <border diagonalUp="0" diagonalDown="0">
        <left/>
        <right/>
        <top/>
        <bottom/>
        <vertical/>
        <horizontal/>
      </border>
    </dxf>
    <dxf>
      <fill>
        <gradientFill degree="270">
          <stop position="0">
            <color theme="0"/>
          </stop>
          <stop position="1">
            <color rgb="FF7030A0"/>
          </stop>
        </gradientFill>
      </fill>
      <border diagonalUp="0" diagonalDown="0">
        <left/>
        <right/>
        <top/>
        <bottom/>
        <vertical/>
        <horizontal/>
      </border>
    </dxf>
    <dxf>
      <alignment horizontal="center" vertical="top" textRotation="0" wrapText="0" indent="0" justifyLastLine="0" shrinkToFit="0" readingOrder="0"/>
    </dxf>
    <dxf>
      <numFmt numFmtId="2" formatCode="0.00"/>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70" formatCode="0.0000"/>
    </dxf>
    <dxf>
      <numFmt numFmtId="169" formatCode="[$$-409]#,##0_ ;\-[$$-409]#,##0\ "/>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 formatCode="0"/>
    </dxf>
    <dxf>
      <numFmt numFmtId="169" formatCode="[$$-409]#,##0_ ;\-[$$-409]#,##0\ "/>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 formatCode="0"/>
    </dxf>
    <dxf>
      <numFmt numFmtId="169" formatCode="[$$-409]#,##0_ ;\-[$$-409]#,##0\ "/>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69" formatCode="[$$-409]#,##0_ ;\-[$$-409]#,##0\ "/>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69" formatCode="[$$-409]#,##0_ ;\-[$$-409]#,##0\ "/>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3" formatCode="0%"/>
    </dxf>
    <dxf>
      <numFmt numFmtId="14" formatCode="0.00%"/>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66" formatCode="_-* #,##0_-;\-* #,##0_-;_-* &quot;-&quot;??_-;_-@_-"/>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AB" pivot="0" table="0" count="10" xr9:uid="{B59F4203-5A0E-495B-A7E3-33334BE2DCFA}">
      <tableStyleElement type="wholeTable" dxfId="5"/>
      <tableStyleElement type="headerRow" dxfId="4"/>
    </tableStyle>
    <tableStyle name="AB1" pivot="0" table="0" count="10" xr9:uid="{9388FDD5-9910-430C-A929-7F545169907B}">
      <tableStyleElement type="wholeTable" dxfId="3"/>
      <tableStyleElement type="headerRow" dxfId="2"/>
    </tableStyle>
    <tableStyle name="Data-style" pivot="0" count="3" xr9:uid="{00000000-0011-0000-FFFF-FFFF00000000}">
      <tableStyleElement type="headerRow" dxfId="74"/>
      <tableStyleElement type="firstRowStripe" dxfId="73"/>
      <tableStyleElement type="secondRowStripe" dxfId="72"/>
    </tableStyle>
    <tableStyle name="Invisible" pivot="0" table="0" count="0" xr9:uid="{EB511EF2-19D3-4E4B-899D-CEC10E4E6A79}"/>
    <tableStyle name="LightCustom" pivot="0" table="0" count="10" xr9:uid="{5694D852-0C34-4B3D-A943-3C300F78D4C4}">
      <tableStyleElement type="wholeTable" dxfId="1"/>
      <tableStyleElement type="headerRow" dxfId="0"/>
    </tableStyle>
    <tableStyle name="Slicer Style 1" pivot="0" table="0" count="1" xr9:uid="{47A07873-2F7D-4487-9997-30EF5B8D40EA}">
      <tableStyleElement type="wholeTable" dxfId="13"/>
    </tableStyle>
    <tableStyle name="Slicer Style 3" pivot="0" table="0" count="1" xr9:uid="{9BF9528E-B69B-41C1-ADC8-A8C44974F64C}">
      <tableStyleElement type="wholeTable" dxfId="8"/>
    </tableStyle>
    <tableStyle name="SlicerStyleDark5 2" pivot="0" table="0" count="10" xr9:uid="{58A24B39-90B7-437D-B6EF-0CDFB225E323}">
      <tableStyleElement type="wholeTable" dxfId="12"/>
      <tableStyleElement type="headerRow" dxfId="11"/>
    </tableStyle>
    <tableStyle name="SlicerStyleDark5 2 2" pivot="0" table="0" count="10" xr9:uid="{AB4C4341-004A-44FF-A5FC-5FE0F55628F0}">
      <tableStyleElement type="wholeTable" dxfId="7"/>
      <tableStyleElement type="headerRow" dxfId="6"/>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0.24994659260841701"/>
          </font>
          <fill>
            <patternFill patternType="solid">
              <fgColor theme="0"/>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theme="0" tint="-0.24994659260841701"/>
          </font>
          <fill>
            <patternFill patternType="solid">
              <fgColor theme="7" tint="0.39994506668294322"/>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AB1">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Light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 name="Slicer Style 3"/>
        <x14:slicerStyle name="SlicerStyleDark5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5 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Project.xlsx]Sales_Profit!PivotTable1</c:name>
    <c:fmtId val="2"/>
  </c:pivotSource>
  <c:chart>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Sales_Profit!$C$3</c:f>
              <c:strCache>
                <c:ptCount val="1"/>
                <c:pt idx="0">
                  <c:v>Sum of Profit</c:v>
                </c:pt>
              </c:strCache>
            </c:strRef>
          </c:tx>
          <c:spPr>
            <a:solidFill>
              <a:schemeClr val="accent1">
                <a:lumMod val="40000"/>
                <a:lumOff val="60000"/>
              </a:schemeClr>
            </a:solidFill>
            <a:ln>
              <a:noFill/>
            </a:ln>
            <a:effectLst/>
          </c:spPr>
          <c:cat>
            <c:strRef>
              <c:f>Sales_Profit!$A$4:$A$16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Sales_Profit!$C$4:$C$16</c:f>
              <c:numCache>
                <c:formatCode>\$\ #.00,\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D6A-4CAC-948C-0D467A30A0CB}"/>
            </c:ext>
          </c:extLst>
        </c:ser>
        <c:dLbls>
          <c:showLegendKey val="0"/>
          <c:showVal val="0"/>
          <c:showCatName val="0"/>
          <c:showSerName val="0"/>
          <c:showPercent val="0"/>
          <c:showBubbleSize val="0"/>
        </c:dLbls>
        <c:axId val="42507040"/>
        <c:axId val="42496960"/>
      </c:areaChart>
      <c:barChart>
        <c:barDir val="col"/>
        <c:grouping val="clustered"/>
        <c:varyColors val="0"/>
        <c:ser>
          <c:idx val="0"/>
          <c:order val="0"/>
          <c:tx>
            <c:strRef>
              <c:f>Sales_Profit!$B$3</c:f>
              <c:strCache>
                <c:ptCount val="1"/>
                <c:pt idx="0">
                  <c:v>Sum of Sales</c:v>
                </c:pt>
              </c:strCache>
            </c:strRef>
          </c:tx>
          <c:spPr>
            <a:solidFill>
              <a:schemeClr val="accent1">
                <a:lumMod val="50000"/>
              </a:schemeClr>
            </a:solidFill>
            <a:ln>
              <a:noFill/>
            </a:ln>
            <a:effectLst/>
          </c:spPr>
          <c:invertIfNegative val="0"/>
          <c:cat>
            <c:strRef>
              <c:f>Sales_Profit!$A$4:$A$16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Sales_Profit!$B$4:$B$16</c:f>
              <c:numCache>
                <c:formatCode>\$\ #.00,\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D6A-4CAC-948C-0D467A30A0CB}"/>
            </c:ext>
          </c:extLst>
        </c:ser>
        <c:dLbls>
          <c:showLegendKey val="0"/>
          <c:showVal val="0"/>
          <c:showCatName val="0"/>
          <c:showSerName val="0"/>
          <c:showPercent val="0"/>
          <c:showBubbleSize val="0"/>
        </c:dLbls>
        <c:gapWidth val="219"/>
        <c:overlap val="-27"/>
        <c:axId val="58297120"/>
        <c:axId val="15915920"/>
      </c:barChart>
      <c:catAx>
        <c:axId val="5829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5920"/>
        <c:crosses val="autoZero"/>
        <c:auto val="1"/>
        <c:lblAlgn val="ctr"/>
        <c:lblOffset val="100"/>
        <c:noMultiLvlLbl val="0"/>
      </c:catAx>
      <c:valAx>
        <c:axId val="1591592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97120"/>
        <c:crosses val="autoZero"/>
        <c:crossBetween val="between"/>
      </c:valAx>
      <c:valAx>
        <c:axId val="42496960"/>
        <c:scaling>
          <c:orientation val="minMax"/>
        </c:scaling>
        <c:delete val="0"/>
        <c:axPos val="r"/>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07040"/>
        <c:crosses val="max"/>
        <c:crossBetween val="between"/>
      </c:valAx>
      <c:catAx>
        <c:axId val="42507040"/>
        <c:scaling>
          <c:orientation val="minMax"/>
        </c:scaling>
        <c:delete val="1"/>
        <c:axPos val="b"/>
        <c:numFmt formatCode="General" sourceLinked="1"/>
        <c:majorTickMark val="out"/>
        <c:minorTickMark val="none"/>
        <c:tickLblPos val="nextTo"/>
        <c:crossAx val="424969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Project.xlsx]Sales_Category!PivotTable3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40000"/>
              <a:lumOff val="60000"/>
            </a:schemeClr>
          </a:solidFill>
          <a:ln w="19050">
            <a:solidFill>
              <a:schemeClr val="lt1"/>
            </a:solidFill>
          </a:ln>
          <a:effectLst/>
        </c:spPr>
      </c:pivotFmt>
      <c:pivotFmt>
        <c:idx val="2"/>
        <c:spPr>
          <a:solidFill>
            <a:schemeClr val="accent5">
              <a:lumMod val="75000"/>
            </a:schemeClr>
          </a:solidFill>
          <a:ln w="19050">
            <a:solidFill>
              <a:schemeClr val="lt1"/>
            </a:solidFill>
          </a:ln>
          <a:effectLst/>
        </c:spPr>
      </c:pivotFmt>
      <c:pivotFmt>
        <c:idx val="3"/>
        <c:spPr>
          <a:solidFill>
            <a:schemeClr val="accent5">
              <a:lumMod val="50000"/>
            </a:schemeClr>
          </a:solidFill>
          <a:ln w="19050">
            <a:solidFill>
              <a:schemeClr val="lt1"/>
            </a:solidFill>
          </a:ln>
          <a:effectLst/>
        </c:spPr>
      </c:pivotFmt>
    </c:pivotFmts>
    <c:plotArea>
      <c:layout/>
      <c:doughnutChart>
        <c:varyColors val="1"/>
        <c:ser>
          <c:idx val="0"/>
          <c:order val="0"/>
          <c:tx>
            <c:strRef>
              <c:f>Sales_Category!$B$3</c:f>
              <c:strCache>
                <c:ptCount val="1"/>
                <c:pt idx="0">
                  <c:v>Total</c:v>
                </c:pt>
              </c:strCache>
            </c:strRef>
          </c:tx>
          <c:explosion val="1"/>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ACAF-455A-BE23-0313EF331D38}"/>
              </c:ext>
            </c:extLst>
          </c:dPt>
          <c:dPt>
            <c:idx val="1"/>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2-ACAF-455A-BE23-0313EF331D38}"/>
              </c:ext>
            </c:extLst>
          </c:dPt>
          <c:dPt>
            <c:idx val="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4-ACAF-455A-BE23-0313EF331D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Sales_Category!$A$4:$A$7</c:f>
              <c:strCache>
                <c:ptCount val="3"/>
                <c:pt idx="0">
                  <c:v>Furniture</c:v>
                </c:pt>
                <c:pt idx="1">
                  <c:v>Office Supplies</c:v>
                </c:pt>
                <c:pt idx="2">
                  <c:v>Technology</c:v>
                </c:pt>
              </c:strCache>
            </c:strRef>
          </c:cat>
          <c:val>
            <c:numRef>
              <c:f>Sales_Category!$B$4:$B$7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CAF-455A-BE23-0313EF331D38}"/>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Project.xlsx]Top5!PivotTable8</c:name>
    <c:fmtId val="0"/>
  </c:pivotSource>
  <c:chart>
    <c:autoTitleDeleted val="1"/>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pivotFmt>
    </c:pivotFmts>
    <c:plotArea>
      <c:layout/>
      <c:barChart>
        <c:barDir val="bar"/>
        <c:grouping val="clustered"/>
        <c:varyColors val="0"/>
        <c:ser>
          <c:idx val="0"/>
          <c:order val="0"/>
          <c:tx>
            <c:strRef>
              <c:f>'Top5'!$B$3</c:f>
              <c:strCache>
                <c:ptCount val="1"/>
                <c:pt idx="0">
                  <c:v>Total</c:v>
                </c:pt>
              </c:strCache>
            </c:strRef>
          </c:tx>
          <c:spPr>
            <a:solidFill>
              <a:schemeClr val="accent5">
                <a:lumMod val="75000"/>
              </a:schemeClr>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 #.00,\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50C-4213-877B-B2E2DB00B540}"/>
            </c:ext>
          </c:extLst>
        </c:ser>
        <c:dLbls>
          <c:showLegendKey val="0"/>
          <c:showVal val="0"/>
          <c:showCatName val="0"/>
          <c:showSerName val="0"/>
          <c:showPercent val="0"/>
          <c:showBubbleSize val="0"/>
        </c:dLbls>
        <c:gapWidth val="182"/>
        <c:axId val="77499344"/>
        <c:axId val="77500304"/>
      </c:barChart>
      <c:catAx>
        <c:axId val="7749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00304"/>
        <c:crosses val="autoZero"/>
        <c:auto val="1"/>
        <c:lblAlgn val="ctr"/>
        <c:lblOffset val="100"/>
        <c:noMultiLvlLbl val="0"/>
      </c:catAx>
      <c:valAx>
        <c:axId val="77500304"/>
        <c:scaling>
          <c:orientation val="minMax"/>
        </c:scaling>
        <c:delete val="0"/>
        <c:axPos val="b"/>
        <c:majorGridlines>
          <c:spPr>
            <a:ln w="9525" cap="flat" cmpd="sng" algn="ctr">
              <a:solidFill>
                <a:schemeClr val="tx1">
                  <a:lumMod val="15000"/>
                  <a:lumOff val="85000"/>
                </a:schemeClr>
              </a:solidFill>
              <a:round/>
            </a:ln>
            <a:effectLst/>
          </c:spPr>
        </c:majorGridlines>
        <c:numFmt formatCode="\$\ #.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9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Project.xlsx]KPI!PivotTable9</c:name>
    <c:fmtId val="0"/>
  </c:pivotSource>
  <c:chart>
    <c:autoTitleDeleted val="1"/>
    <c:pivotFmts>
      <c:pivotFmt>
        <c:idx val="0"/>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2">
                  <a:lumMod val="75000"/>
                </a:schemeClr>
              </a:solidFill>
              <a:round/>
            </a:ln>
            <a:effectLst/>
          </c:spPr>
          <c:marker>
            <c:symbol val="none"/>
          </c:marker>
          <c:cat>
            <c:strRef>
              <c:f>KPI!$A$4:$A$16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KPI!$B$4:$B$16</c:f>
              <c:numCache>
                <c:formatCode>[$$-409]#,##0_ ;\-[$$-409]#,##0\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D40-4705-AD1A-B8A30025A494}"/>
            </c:ext>
          </c:extLst>
        </c:ser>
        <c:dLbls>
          <c:showLegendKey val="0"/>
          <c:showVal val="0"/>
          <c:showCatName val="0"/>
          <c:showSerName val="0"/>
          <c:showPercent val="0"/>
          <c:showBubbleSize val="0"/>
        </c:dLbls>
        <c:smooth val="0"/>
        <c:axId val="15917360"/>
        <c:axId val="15914000"/>
      </c:lineChart>
      <c:catAx>
        <c:axId val="15917360"/>
        <c:scaling>
          <c:orientation val="minMax"/>
        </c:scaling>
        <c:delete val="1"/>
        <c:axPos val="b"/>
        <c:numFmt formatCode="General" sourceLinked="1"/>
        <c:majorTickMark val="none"/>
        <c:minorTickMark val="none"/>
        <c:tickLblPos val="nextTo"/>
        <c:crossAx val="15914000"/>
        <c:crosses val="autoZero"/>
        <c:auto val="1"/>
        <c:lblAlgn val="ctr"/>
        <c:lblOffset val="100"/>
        <c:noMultiLvlLbl val="0"/>
      </c:catAx>
      <c:valAx>
        <c:axId val="15914000"/>
        <c:scaling>
          <c:orientation val="minMax"/>
        </c:scaling>
        <c:delete val="1"/>
        <c:axPos val="l"/>
        <c:numFmt formatCode="[$$-409]#,##0_ ;\-[$$-409]#,##0\ " sourceLinked="1"/>
        <c:majorTickMark val="none"/>
        <c:minorTickMark val="none"/>
        <c:tickLblPos val="nextTo"/>
        <c:crossAx val="1591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Project.xlsx]KPI!PivotTable10</c:name>
    <c:fmtId val="8"/>
  </c:pivotSource>
  <c:chart>
    <c:autoTitleDeleted val="1"/>
    <c:pivotFmts>
      <c:pivotFmt>
        <c:idx val="0"/>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2">
                  <a:lumMod val="75000"/>
                </a:schemeClr>
              </a:solidFill>
              <a:round/>
            </a:ln>
            <a:effectLst/>
          </c:spPr>
          <c:marker>
            <c:symbol val="none"/>
          </c:marker>
          <c:cat>
            <c:strRef>
              <c:f>KPI!$D$4:$D$16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KPI!$E$4:$E$16</c:f>
              <c:numCache>
                <c:formatCode>[$$-409]#,##0_ ;\-[$$-409]#,##0\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6E0-425A-BA21-0F5F4D301F2F}"/>
            </c:ext>
          </c:extLst>
        </c:ser>
        <c:dLbls>
          <c:showLegendKey val="0"/>
          <c:showVal val="0"/>
          <c:showCatName val="0"/>
          <c:showSerName val="0"/>
          <c:showPercent val="0"/>
          <c:showBubbleSize val="0"/>
        </c:dLbls>
        <c:smooth val="0"/>
        <c:axId val="77496464"/>
        <c:axId val="77512304"/>
      </c:lineChart>
      <c:catAx>
        <c:axId val="77496464"/>
        <c:scaling>
          <c:orientation val="minMax"/>
        </c:scaling>
        <c:delete val="1"/>
        <c:axPos val="b"/>
        <c:numFmt formatCode="General" sourceLinked="1"/>
        <c:majorTickMark val="none"/>
        <c:minorTickMark val="none"/>
        <c:tickLblPos val="nextTo"/>
        <c:crossAx val="77512304"/>
        <c:crosses val="autoZero"/>
        <c:auto val="1"/>
        <c:lblAlgn val="ctr"/>
        <c:lblOffset val="100"/>
        <c:noMultiLvlLbl val="0"/>
      </c:catAx>
      <c:valAx>
        <c:axId val="77512304"/>
        <c:scaling>
          <c:orientation val="minMax"/>
        </c:scaling>
        <c:delete val="1"/>
        <c:axPos val="l"/>
        <c:numFmt formatCode="[$$-409]#,##0_ ;\-[$$-409]#,##0\ " sourceLinked="1"/>
        <c:majorTickMark val="none"/>
        <c:minorTickMark val="none"/>
        <c:tickLblPos val="nextTo"/>
        <c:crossAx val="7749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Project.xlsx]KPI!PivotTable11</c:name>
    <c:fmtId val="14"/>
  </c:pivotSource>
  <c:chart>
    <c:autoTitleDeleted val="1"/>
    <c:pivotFmts>
      <c:pivotFmt>
        <c:idx val="0"/>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2">
                  <a:lumMod val="75000"/>
                </a:schemeClr>
              </a:solidFill>
              <a:round/>
            </a:ln>
            <a:effectLst/>
          </c:spPr>
          <c:marker>
            <c:symbol val="none"/>
          </c:marker>
          <c:cat>
            <c:strRef>
              <c:f>KPI!$G$4:$G$16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KPI!$H$4:$H$16</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D5E-4D4A-9530-E3F1EE34F85B}"/>
            </c:ext>
          </c:extLst>
        </c:ser>
        <c:dLbls>
          <c:showLegendKey val="0"/>
          <c:showVal val="0"/>
          <c:showCatName val="0"/>
          <c:showSerName val="0"/>
          <c:showPercent val="0"/>
          <c:showBubbleSize val="0"/>
        </c:dLbls>
        <c:smooth val="0"/>
        <c:axId val="42498400"/>
        <c:axId val="42506560"/>
      </c:lineChart>
      <c:catAx>
        <c:axId val="42498400"/>
        <c:scaling>
          <c:orientation val="minMax"/>
        </c:scaling>
        <c:delete val="1"/>
        <c:axPos val="b"/>
        <c:numFmt formatCode="General" sourceLinked="1"/>
        <c:majorTickMark val="none"/>
        <c:minorTickMark val="none"/>
        <c:tickLblPos val="nextTo"/>
        <c:crossAx val="42506560"/>
        <c:crosses val="autoZero"/>
        <c:auto val="1"/>
        <c:lblAlgn val="ctr"/>
        <c:lblOffset val="100"/>
        <c:noMultiLvlLbl val="0"/>
      </c:catAx>
      <c:valAx>
        <c:axId val="42506560"/>
        <c:scaling>
          <c:orientation val="minMax"/>
        </c:scaling>
        <c:delete val="1"/>
        <c:axPos val="l"/>
        <c:numFmt formatCode="0" sourceLinked="1"/>
        <c:majorTickMark val="none"/>
        <c:minorTickMark val="none"/>
        <c:tickLblPos val="nextTo"/>
        <c:crossAx val="4249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Project.xlsx]KPI!PivotTable12</c:name>
    <c:fmtId val="20"/>
  </c:pivotSource>
  <c:chart>
    <c:autoTitleDeleted val="1"/>
    <c:pivotFmts>
      <c:pivotFmt>
        <c:idx val="0"/>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2">
                  <a:lumMod val="75000"/>
                </a:schemeClr>
              </a:solidFill>
              <a:round/>
            </a:ln>
            <a:effectLst/>
          </c:spPr>
          <c:marker>
            <c:symbol val="none"/>
          </c:marker>
          <c:cat>
            <c:strRef>
              <c:f>KPI!$J$4:$J$16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KPI!$K$4:$K$16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03A-42FB-9AEA-B92BAEFDDB63}"/>
            </c:ext>
          </c:extLst>
        </c:ser>
        <c:dLbls>
          <c:showLegendKey val="0"/>
          <c:showVal val="0"/>
          <c:showCatName val="0"/>
          <c:showSerName val="0"/>
          <c:showPercent val="0"/>
          <c:showBubbleSize val="0"/>
        </c:dLbls>
        <c:smooth val="0"/>
        <c:axId val="15908720"/>
        <c:axId val="15919760"/>
      </c:lineChart>
      <c:catAx>
        <c:axId val="15908720"/>
        <c:scaling>
          <c:orientation val="minMax"/>
        </c:scaling>
        <c:delete val="1"/>
        <c:axPos val="b"/>
        <c:numFmt formatCode="General" sourceLinked="1"/>
        <c:majorTickMark val="none"/>
        <c:minorTickMark val="none"/>
        <c:tickLblPos val="nextTo"/>
        <c:crossAx val="15919760"/>
        <c:crosses val="autoZero"/>
        <c:auto val="1"/>
        <c:lblAlgn val="ctr"/>
        <c:lblOffset val="100"/>
        <c:noMultiLvlLbl val="0"/>
      </c:catAx>
      <c:valAx>
        <c:axId val="15919760"/>
        <c:scaling>
          <c:orientation val="minMax"/>
        </c:scaling>
        <c:delete val="1"/>
        <c:axPos val="l"/>
        <c:numFmt formatCode="0" sourceLinked="1"/>
        <c:majorTickMark val="none"/>
        <c:minorTickMark val="none"/>
        <c:tickLblPos val="nextTo"/>
        <c:crossAx val="1590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Project.xlsx]KPI!PivotTable13</c:name>
    <c:fmtId val="22"/>
  </c:pivotSource>
  <c:chart>
    <c:autoTitleDeleted val="1"/>
    <c:pivotFmts>
      <c:pivotFmt>
        <c:idx val="0"/>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lumMod val="75000"/>
                </a:schemeClr>
              </a:solidFill>
              <a:round/>
            </a:ln>
            <a:effectLst/>
          </c:spPr>
          <c:marker>
            <c:symbol val="none"/>
          </c:marker>
          <c:cat>
            <c:strRef>
              <c:f>KPI!$M$4:$M$16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KPI!$N$4:$N$16</c:f>
              <c:numCache>
                <c:formatCode>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336-4685-A6EB-1F21A76CFA6D}"/>
            </c:ext>
          </c:extLst>
        </c:ser>
        <c:dLbls>
          <c:showLegendKey val="0"/>
          <c:showVal val="0"/>
          <c:showCatName val="0"/>
          <c:showSerName val="0"/>
          <c:showPercent val="0"/>
          <c:showBubbleSize val="0"/>
        </c:dLbls>
        <c:smooth val="0"/>
        <c:axId val="42502240"/>
        <c:axId val="42496000"/>
      </c:lineChart>
      <c:catAx>
        <c:axId val="42502240"/>
        <c:scaling>
          <c:orientation val="minMax"/>
        </c:scaling>
        <c:delete val="1"/>
        <c:axPos val="b"/>
        <c:numFmt formatCode="General" sourceLinked="1"/>
        <c:majorTickMark val="none"/>
        <c:minorTickMark val="none"/>
        <c:tickLblPos val="nextTo"/>
        <c:crossAx val="42496000"/>
        <c:crosses val="autoZero"/>
        <c:auto val="1"/>
        <c:lblAlgn val="ctr"/>
        <c:lblOffset val="100"/>
        <c:noMultiLvlLbl val="0"/>
      </c:catAx>
      <c:valAx>
        <c:axId val="42496000"/>
        <c:scaling>
          <c:orientation val="minMax"/>
        </c:scaling>
        <c:delete val="1"/>
        <c:axPos val="l"/>
        <c:numFmt formatCode="0.0000" sourceLinked="1"/>
        <c:majorTickMark val="none"/>
        <c:minorTickMark val="none"/>
        <c:tickLblPos val="nextTo"/>
        <c:crossAx val="4250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Project.xlsx]KPI!PivotTable9</c:name>
    <c:fmtId val="13"/>
  </c:pivotSource>
  <c:chart>
    <c:autoTitleDeleted val="1"/>
    <c:pivotFmts>
      <c:pivotFmt>
        <c:idx val="0"/>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1750" cap="rnd">
              <a:solidFill>
                <a:schemeClr val="bg2">
                  <a:lumMod val="75000"/>
                </a:schemeClr>
              </a:solidFill>
              <a:round/>
            </a:ln>
            <a:effectLst/>
          </c:spPr>
          <c:marker>
            <c:symbol val="none"/>
          </c:marker>
          <c:cat>
            <c:strRef>
              <c:f>KPI!$A$4:$A$16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KPI!$B$4:$B$16</c:f>
              <c:numCache>
                <c:formatCode>[$$-409]#,##0_ ;\-[$$-409]#,##0\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3B5-4226-B60D-D59F84532883}"/>
            </c:ext>
          </c:extLst>
        </c:ser>
        <c:dLbls>
          <c:showLegendKey val="0"/>
          <c:showVal val="0"/>
          <c:showCatName val="0"/>
          <c:showSerName val="0"/>
          <c:showPercent val="0"/>
          <c:showBubbleSize val="0"/>
        </c:dLbls>
        <c:smooth val="0"/>
        <c:axId val="15917360"/>
        <c:axId val="15914000"/>
      </c:lineChart>
      <c:catAx>
        <c:axId val="15917360"/>
        <c:scaling>
          <c:orientation val="minMax"/>
        </c:scaling>
        <c:delete val="1"/>
        <c:axPos val="b"/>
        <c:numFmt formatCode="General" sourceLinked="1"/>
        <c:majorTickMark val="none"/>
        <c:minorTickMark val="none"/>
        <c:tickLblPos val="nextTo"/>
        <c:crossAx val="15914000"/>
        <c:crosses val="autoZero"/>
        <c:auto val="1"/>
        <c:lblAlgn val="ctr"/>
        <c:lblOffset val="100"/>
        <c:noMultiLvlLbl val="0"/>
      </c:catAx>
      <c:valAx>
        <c:axId val="15914000"/>
        <c:scaling>
          <c:orientation val="minMax"/>
        </c:scaling>
        <c:delete val="1"/>
        <c:axPos val="l"/>
        <c:numFmt formatCode="[$$-409]#,##0_ ;\-[$$-409]#,##0\ " sourceLinked="1"/>
        <c:majorTickMark val="none"/>
        <c:minorTickMark val="none"/>
        <c:tickLblPos val="nextTo"/>
        <c:crossAx val="1591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Project.xlsx]KPI!PivotTable10</c:name>
    <c:fmtId val="15"/>
  </c:pivotSource>
  <c:chart>
    <c:autoTitleDeleted val="1"/>
    <c:pivotFmts>
      <c:pivotFmt>
        <c:idx val="0"/>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2">
                  <a:lumMod val="75000"/>
                </a:schemeClr>
              </a:solidFill>
              <a:round/>
            </a:ln>
            <a:effectLst/>
          </c:spPr>
          <c:marker>
            <c:symbol val="none"/>
          </c:marker>
          <c:cat>
            <c:strRef>
              <c:f>KPI!$D$4:$D$16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KPI!$E$4:$E$16</c:f>
              <c:numCache>
                <c:formatCode>[$$-409]#,##0_ ;\-[$$-409]#,##0\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42C-447C-B302-B2C4C180CBDF}"/>
            </c:ext>
          </c:extLst>
        </c:ser>
        <c:dLbls>
          <c:showLegendKey val="0"/>
          <c:showVal val="0"/>
          <c:showCatName val="0"/>
          <c:showSerName val="0"/>
          <c:showPercent val="0"/>
          <c:showBubbleSize val="0"/>
        </c:dLbls>
        <c:smooth val="0"/>
        <c:axId val="77496464"/>
        <c:axId val="77512304"/>
      </c:lineChart>
      <c:catAx>
        <c:axId val="77496464"/>
        <c:scaling>
          <c:orientation val="minMax"/>
        </c:scaling>
        <c:delete val="1"/>
        <c:axPos val="b"/>
        <c:numFmt formatCode="General" sourceLinked="1"/>
        <c:majorTickMark val="none"/>
        <c:minorTickMark val="none"/>
        <c:tickLblPos val="nextTo"/>
        <c:crossAx val="77512304"/>
        <c:crosses val="autoZero"/>
        <c:auto val="1"/>
        <c:lblAlgn val="ctr"/>
        <c:lblOffset val="100"/>
        <c:noMultiLvlLbl val="0"/>
      </c:catAx>
      <c:valAx>
        <c:axId val="77512304"/>
        <c:scaling>
          <c:orientation val="minMax"/>
        </c:scaling>
        <c:delete val="1"/>
        <c:axPos val="l"/>
        <c:numFmt formatCode="[$$-409]#,##0_ ;\-[$$-409]#,##0\ " sourceLinked="1"/>
        <c:majorTickMark val="none"/>
        <c:minorTickMark val="none"/>
        <c:tickLblPos val="nextTo"/>
        <c:crossAx val="7749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Project.xlsx]KPI!PivotTable11</c:name>
    <c:fmtId val="21"/>
  </c:pivotSource>
  <c:chart>
    <c:autoTitleDeleted val="1"/>
    <c:pivotFmts>
      <c:pivotFmt>
        <c:idx val="0"/>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2">
                  <a:lumMod val="75000"/>
                </a:schemeClr>
              </a:solidFill>
              <a:round/>
            </a:ln>
            <a:effectLst/>
          </c:spPr>
          <c:marker>
            <c:symbol val="none"/>
          </c:marker>
          <c:cat>
            <c:strRef>
              <c:f>KPI!$G$4:$G$16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KPI!$H$4:$H$16</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FD3-475C-9B09-1D566A71A20E}"/>
            </c:ext>
          </c:extLst>
        </c:ser>
        <c:dLbls>
          <c:showLegendKey val="0"/>
          <c:showVal val="0"/>
          <c:showCatName val="0"/>
          <c:showSerName val="0"/>
          <c:showPercent val="0"/>
          <c:showBubbleSize val="0"/>
        </c:dLbls>
        <c:smooth val="0"/>
        <c:axId val="42498400"/>
        <c:axId val="42506560"/>
      </c:lineChart>
      <c:catAx>
        <c:axId val="42498400"/>
        <c:scaling>
          <c:orientation val="minMax"/>
        </c:scaling>
        <c:delete val="1"/>
        <c:axPos val="b"/>
        <c:numFmt formatCode="General" sourceLinked="1"/>
        <c:majorTickMark val="none"/>
        <c:minorTickMark val="none"/>
        <c:tickLblPos val="nextTo"/>
        <c:crossAx val="42506560"/>
        <c:crosses val="autoZero"/>
        <c:auto val="1"/>
        <c:lblAlgn val="ctr"/>
        <c:lblOffset val="100"/>
        <c:noMultiLvlLbl val="0"/>
      </c:catAx>
      <c:valAx>
        <c:axId val="42506560"/>
        <c:scaling>
          <c:orientation val="minMax"/>
        </c:scaling>
        <c:delete val="1"/>
        <c:axPos val="l"/>
        <c:numFmt formatCode="0" sourceLinked="1"/>
        <c:majorTickMark val="none"/>
        <c:minorTickMark val="none"/>
        <c:tickLblPos val="nextTo"/>
        <c:crossAx val="4249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Project.xlsx]KPI!PivotTable12</c:name>
    <c:fmtId val="23"/>
  </c:pivotSource>
  <c:chart>
    <c:autoTitleDeleted val="1"/>
    <c:pivotFmts>
      <c:pivotFmt>
        <c:idx val="0"/>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2">
                  <a:lumMod val="75000"/>
                </a:schemeClr>
              </a:solidFill>
              <a:round/>
            </a:ln>
            <a:effectLst/>
          </c:spPr>
          <c:marker>
            <c:symbol val="none"/>
          </c:marker>
          <c:cat>
            <c:strRef>
              <c:f>KPI!$J$4:$J$16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KPI!$K$4:$K$16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E8F-4F1E-A3D9-5CA30E0D4B70}"/>
            </c:ext>
          </c:extLst>
        </c:ser>
        <c:dLbls>
          <c:showLegendKey val="0"/>
          <c:showVal val="0"/>
          <c:showCatName val="0"/>
          <c:showSerName val="0"/>
          <c:showPercent val="0"/>
          <c:showBubbleSize val="0"/>
        </c:dLbls>
        <c:smooth val="0"/>
        <c:axId val="15908720"/>
        <c:axId val="15919760"/>
      </c:lineChart>
      <c:catAx>
        <c:axId val="15908720"/>
        <c:scaling>
          <c:orientation val="minMax"/>
        </c:scaling>
        <c:delete val="1"/>
        <c:axPos val="b"/>
        <c:numFmt formatCode="General" sourceLinked="1"/>
        <c:majorTickMark val="none"/>
        <c:minorTickMark val="none"/>
        <c:tickLblPos val="nextTo"/>
        <c:crossAx val="15919760"/>
        <c:crosses val="autoZero"/>
        <c:auto val="1"/>
        <c:lblAlgn val="ctr"/>
        <c:lblOffset val="100"/>
        <c:noMultiLvlLbl val="0"/>
      </c:catAx>
      <c:valAx>
        <c:axId val="15919760"/>
        <c:scaling>
          <c:orientation val="minMax"/>
        </c:scaling>
        <c:delete val="1"/>
        <c:axPos val="l"/>
        <c:numFmt formatCode="0" sourceLinked="1"/>
        <c:majorTickMark val="none"/>
        <c:minorTickMark val="none"/>
        <c:tickLblPos val="nextTo"/>
        <c:crossAx val="1590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Project.xlsx]KPI!PivotTable13</c:name>
    <c:fmtId val="25"/>
  </c:pivotSource>
  <c:chart>
    <c:autoTitleDeleted val="1"/>
    <c:pivotFmts>
      <c:pivotFmt>
        <c:idx val="0"/>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lumMod val="75000"/>
                </a:schemeClr>
              </a:solidFill>
              <a:round/>
            </a:ln>
            <a:effectLst/>
          </c:spPr>
          <c:marker>
            <c:symbol val="none"/>
          </c:marker>
          <c:cat>
            <c:strRef>
              <c:f>KPI!$M$4:$M$16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KPI!$N$4:$N$16</c:f>
              <c:numCache>
                <c:formatCode>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FE0-4219-B4CA-01F0234F822F}"/>
            </c:ext>
          </c:extLst>
        </c:ser>
        <c:dLbls>
          <c:showLegendKey val="0"/>
          <c:showVal val="0"/>
          <c:showCatName val="0"/>
          <c:showSerName val="0"/>
          <c:showPercent val="0"/>
          <c:showBubbleSize val="0"/>
        </c:dLbls>
        <c:smooth val="0"/>
        <c:axId val="42502240"/>
        <c:axId val="42496000"/>
      </c:lineChart>
      <c:catAx>
        <c:axId val="42502240"/>
        <c:scaling>
          <c:orientation val="minMax"/>
        </c:scaling>
        <c:delete val="1"/>
        <c:axPos val="b"/>
        <c:numFmt formatCode="General" sourceLinked="1"/>
        <c:majorTickMark val="none"/>
        <c:minorTickMark val="none"/>
        <c:tickLblPos val="nextTo"/>
        <c:crossAx val="42496000"/>
        <c:crosses val="autoZero"/>
        <c:auto val="1"/>
        <c:lblAlgn val="ctr"/>
        <c:lblOffset val="100"/>
        <c:noMultiLvlLbl val="0"/>
      </c:catAx>
      <c:valAx>
        <c:axId val="42496000"/>
        <c:scaling>
          <c:orientation val="minMax"/>
        </c:scaling>
        <c:delete val="1"/>
        <c:axPos val="l"/>
        <c:numFmt formatCode="0.0000" sourceLinked="1"/>
        <c:majorTickMark val="none"/>
        <c:minorTickMark val="none"/>
        <c:tickLblPos val="nextTo"/>
        <c:crossAx val="4250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Project.xlsx]Sales_Profit!PivotTable1</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Sales_Profit!$C$3</c:f>
              <c:strCache>
                <c:ptCount val="1"/>
                <c:pt idx="0">
                  <c:v>Sum of Profit</c:v>
                </c:pt>
              </c:strCache>
            </c:strRef>
          </c:tx>
          <c:spPr>
            <a:solidFill>
              <a:srgbClr val="7030A0"/>
            </a:solidFill>
            <a:ln>
              <a:noFill/>
            </a:ln>
            <a:effectLst>
              <a:outerShdw blurRad="57150" dist="19050" dir="5400000" algn="ctr" rotWithShape="0">
                <a:srgbClr val="000000">
                  <a:alpha val="63000"/>
                </a:srgbClr>
              </a:outerShdw>
            </a:effectLst>
          </c:spPr>
          <c:cat>
            <c:strRef>
              <c:f>Sales_Profit!$A$4:$A$16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Sales_Profit!$C$4:$C$16</c:f>
              <c:numCache>
                <c:formatCode>\$\ #.00,\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B3C-4B23-8B82-9F89DD5A1175}"/>
            </c:ext>
          </c:extLst>
        </c:ser>
        <c:dLbls>
          <c:showLegendKey val="0"/>
          <c:showVal val="0"/>
          <c:showCatName val="0"/>
          <c:showSerName val="0"/>
          <c:showPercent val="0"/>
          <c:showBubbleSize val="0"/>
        </c:dLbls>
        <c:axId val="42507040"/>
        <c:axId val="42496960"/>
      </c:areaChart>
      <c:barChart>
        <c:barDir val="col"/>
        <c:grouping val="clustered"/>
        <c:varyColors val="0"/>
        <c:ser>
          <c:idx val="0"/>
          <c:order val="0"/>
          <c:tx>
            <c:strRef>
              <c:f>Sales_Profit!$B$3</c:f>
              <c:strCache>
                <c:ptCount val="1"/>
                <c:pt idx="0">
                  <c:v>Sum of Sales</c:v>
                </c:pt>
              </c:strCache>
            </c:strRef>
          </c:tx>
          <c:spPr>
            <a:solidFill>
              <a:schemeClr val="bg1">
                <a:lumMod val="85000"/>
              </a:schemeClr>
            </a:solidFill>
            <a:ln>
              <a:noFill/>
            </a:ln>
            <a:effectLst>
              <a:outerShdw blurRad="57150" dist="19050" dir="5400000" algn="ctr" rotWithShape="0">
                <a:srgbClr val="000000">
                  <a:alpha val="63000"/>
                </a:srgbClr>
              </a:outerShdw>
            </a:effectLst>
          </c:spPr>
          <c:invertIfNegative val="0"/>
          <c:cat>
            <c:strRef>
              <c:f>Sales_Profit!$A$4:$A$16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Sales_Profit!$B$4:$B$16</c:f>
              <c:numCache>
                <c:formatCode>\$\ #.00,\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B3C-4B23-8B82-9F89DD5A1175}"/>
            </c:ext>
          </c:extLst>
        </c:ser>
        <c:dLbls>
          <c:showLegendKey val="0"/>
          <c:showVal val="0"/>
          <c:showCatName val="0"/>
          <c:showSerName val="0"/>
          <c:showPercent val="0"/>
          <c:showBubbleSize val="0"/>
        </c:dLbls>
        <c:gapWidth val="80"/>
        <c:overlap val="2"/>
        <c:axId val="58297120"/>
        <c:axId val="15915920"/>
      </c:barChart>
      <c:catAx>
        <c:axId val="58297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15920"/>
        <c:crosses val="autoZero"/>
        <c:auto val="1"/>
        <c:lblAlgn val="ctr"/>
        <c:lblOffset val="100"/>
        <c:noMultiLvlLbl val="0"/>
      </c:catAx>
      <c:valAx>
        <c:axId val="1591592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 #0.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297120"/>
        <c:crosses val="autoZero"/>
        <c:crossBetween val="between"/>
      </c:valAx>
      <c:valAx>
        <c:axId val="42496960"/>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 #0.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507040"/>
        <c:crosses val="max"/>
        <c:crossBetween val="between"/>
      </c:valAx>
      <c:catAx>
        <c:axId val="42507040"/>
        <c:scaling>
          <c:orientation val="minMax"/>
        </c:scaling>
        <c:delete val="1"/>
        <c:axPos val="b"/>
        <c:numFmt formatCode="General" sourceLinked="1"/>
        <c:majorTickMark val="none"/>
        <c:minorTickMark val="none"/>
        <c:tickLblPos val="nextTo"/>
        <c:crossAx val="424969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Project.xlsx]Sales_Category!PivotTable3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40000"/>
              <a:lumOff val="60000"/>
            </a:schemeClr>
          </a:solidFill>
          <a:ln w="19050">
            <a:solidFill>
              <a:schemeClr val="lt1"/>
            </a:solidFill>
          </a:ln>
          <a:effectLst/>
        </c:spPr>
      </c:pivotFmt>
      <c:pivotFmt>
        <c:idx val="2"/>
        <c:spPr>
          <a:solidFill>
            <a:schemeClr val="accent5">
              <a:lumMod val="75000"/>
            </a:schemeClr>
          </a:solidFill>
          <a:ln w="19050">
            <a:solidFill>
              <a:schemeClr val="lt1"/>
            </a:solidFill>
          </a:ln>
          <a:effectLst/>
        </c:spPr>
      </c:pivotFmt>
      <c:pivotFmt>
        <c:idx val="3"/>
        <c:spPr>
          <a:solidFill>
            <a:schemeClr val="accent5">
              <a:lumMod val="5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w="19050">
            <a:solidFill>
              <a:schemeClr val="lt1"/>
            </a:solidFill>
          </a:ln>
          <a:effectLst/>
        </c:spPr>
      </c:pivotFmt>
      <c:pivotFmt>
        <c:idx val="6"/>
        <c:spPr>
          <a:solidFill>
            <a:schemeClr val="accent5">
              <a:lumMod val="40000"/>
              <a:lumOff val="60000"/>
            </a:schemeClr>
          </a:solidFill>
          <a:ln w="19050">
            <a:solidFill>
              <a:schemeClr val="lt1"/>
            </a:solidFill>
          </a:ln>
          <a:effectLst/>
        </c:spPr>
      </c:pivotFmt>
      <c:pivotFmt>
        <c:idx val="7"/>
        <c:spPr>
          <a:solidFill>
            <a:schemeClr val="accent5">
              <a:lumMod val="50000"/>
            </a:schemeClr>
          </a:solidFill>
          <a:ln w="19050">
            <a:solidFill>
              <a:schemeClr val="lt1"/>
            </a:solidFill>
          </a:ln>
          <a:effectLst/>
        </c:spPr>
      </c:pivotFmt>
      <c:pivotFmt>
        <c:idx val="8"/>
        <c:spPr>
          <a:gradFill>
            <a:gsLst>
              <a:gs pos="0">
                <a:schemeClr val="bg1">
                  <a:lumMod val="85000"/>
                </a:schemeClr>
              </a:gs>
              <a:gs pos="88000">
                <a:srgbClr val="7030A0"/>
              </a:gs>
            </a:gsLst>
            <a:lin ang="1200000" scaled="0"/>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chemeClr val="bg1">
                  <a:lumMod val="85000"/>
                </a:schemeClr>
              </a:gs>
              <a:gs pos="88000">
                <a:srgbClr val="7030A0"/>
              </a:gs>
            </a:gsLst>
            <a:lin ang="1200000" scaled="0"/>
          </a:gradFill>
          <a:ln w="19050">
            <a:noFill/>
          </a:ln>
          <a:effectLst/>
        </c:spPr>
      </c:pivotFmt>
      <c:pivotFmt>
        <c:idx val="10"/>
        <c:spPr>
          <a:gradFill>
            <a:gsLst>
              <a:gs pos="0">
                <a:schemeClr val="bg1">
                  <a:lumMod val="85000"/>
                </a:schemeClr>
              </a:gs>
              <a:gs pos="88000">
                <a:srgbClr val="7030A0"/>
              </a:gs>
            </a:gsLst>
            <a:lin ang="1200000" scaled="0"/>
          </a:gradFill>
          <a:ln w="19050">
            <a:noFill/>
          </a:ln>
          <a:effectLst/>
        </c:spPr>
      </c:pivotFmt>
      <c:pivotFmt>
        <c:idx val="11"/>
        <c:spPr>
          <a:gradFill>
            <a:gsLst>
              <a:gs pos="0">
                <a:schemeClr val="bg1">
                  <a:lumMod val="85000"/>
                </a:schemeClr>
              </a:gs>
              <a:gs pos="88000">
                <a:srgbClr val="7030A0"/>
              </a:gs>
            </a:gsLst>
            <a:lin ang="1200000" scaled="0"/>
          </a:gradFill>
          <a:ln w="19050">
            <a:noFill/>
          </a:ln>
          <a:effectLst/>
        </c:spPr>
      </c:pivotFmt>
    </c:pivotFmts>
    <c:plotArea>
      <c:layout>
        <c:manualLayout>
          <c:layoutTarget val="inner"/>
          <c:xMode val="edge"/>
          <c:yMode val="edge"/>
          <c:x val="0.15336514162495488"/>
          <c:y val="0.15555204176938622"/>
          <c:w val="0.6337901628467445"/>
          <c:h val="0.8444479582306138"/>
        </c:manualLayout>
      </c:layout>
      <c:doughnutChart>
        <c:varyColors val="1"/>
        <c:ser>
          <c:idx val="0"/>
          <c:order val="0"/>
          <c:tx>
            <c:strRef>
              <c:f>Sales_Category!$B$3</c:f>
              <c:strCache>
                <c:ptCount val="1"/>
                <c:pt idx="0">
                  <c:v>Total</c:v>
                </c:pt>
              </c:strCache>
            </c:strRef>
          </c:tx>
          <c:spPr>
            <a:gradFill>
              <a:gsLst>
                <a:gs pos="0">
                  <a:schemeClr val="bg1">
                    <a:lumMod val="85000"/>
                  </a:schemeClr>
                </a:gs>
                <a:gs pos="88000">
                  <a:srgbClr val="7030A0"/>
                </a:gs>
              </a:gsLst>
              <a:lin ang="1200000" scaled="0"/>
            </a:gradFill>
            <a:ln>
              <a:noFill/>
            </a:ln>
          </c:spPr>
          <c:explosion val="1"/>
          <c:dPt>
            <c:idx val="0"/>
            <c:bubble3D val="0"/>
            <c:spPr>
              <a:gradFill>
                <a:gsLst>
                  <a:gs pos="0">
                    <a:schemeClr val="bg1">
                      <a:lumMod val="85000"/>
                    </a:schemeClr>
                  </a:gs>
                  <a:gs pos="88000">
                    <a:srgbClr val="7030A0"/>
                  </a:gs>
                </a:gsLst>
                <a:lin ang="1200000" scaled="0"/>
              </a:gradFill>
              <a:ln w="19050">
                <a:noFill/>
              </a:ln>
              <a:effectLst/>
            </c:spPr>
            <c:extLst>
              <c:ext xmlns:c16="http://schemas.microsoft.com/office/drawing/2014/chart" uri="{C3380CC4-5D6E-409C-BE32-E72D297353CC}">
                <c16:uniqueId val="{00000001-CF95-4A4D-828A-44C8C87B3AD0}"/>
              </c:ext>
            </c:extLst>
          </c:dPt>
          <c:dPt>
            <c:idx val="1"/>
            <c:bubble3D val="0"/>
            <c:spPr>
              <a:gradFill>
                <a:gsLst>
                  <a:gs pos="0">
                    <a:schemeClr val="bg1">
                      <a:lumMod val="85000"/>
                    </a:schemeClr>
                  </a:gs>
                  <a:gs pos="88000">
                    <a:srgbClr val="7030A0"/>
                  </a:gs>
                </a:gsLst>
                <a:lin ang="1200000" scaled="0"/>
              </a:gradFill>
              <a:ln w="19050">
                <a:noFill/>
              </a:ln>
              <a:effectLst/>
            </c:spPr>
            <c:extLst>
              <c:ext xmlns:c16="http://schemas.microsoft.com/office/drawing/2014/chart" uri="{C3380CC4-5D6E-409C-BE32-E72D297353CC}">
                <c16:uniqueId val="{00000003-CF95-4A4D-828A-44C8C87B3AD0}"/>
              </c:ext>
            </c:extLst>
          </c:dPt>
          <c:dPt>
            <c:idx val="2"/>
            <c:bubble3D val="0"/>
            <c:spPr>
              <a:gradFill>
                <a:gsLst>
                  <a:gs pos="0">
                    <a:schemeClr val="bg1">
                      <a:lumMod val="85000"/>
                    </a:schemeClr>
                  </a:gs>
                  <a:gs pos="88000">
                    <a:srgbClr val="7030A0"/>
                  </a:gs>
                </a:gsLst>
                <a:lin ang="1200000" scaled="0"/>
              </a:gradFill>
              <a:ln w="19050">
                <a:noFill/>
              </a:ln>
              <a:effectLst/>
            </c:spPr>
            <c:extLst>
              <c:ext xmlns:c16="http://schemas.microsoft.com/office/drawing/2014/chart" uri="{C3380CC4-5D6E-409C-BE32-E72D297353CC}">
                <c16:uniqueId val="{00000005-CF95-4A4D-828A-44C8C87B3AD0}"/>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Sales_Category!$A$4:$A$7</c:f>
              <c:strCache>
                <c:ptCount val="3"/>
                <c:pt idx="0">
                  <c:v>Furniture</c:v>
                </c:pt>
                <c:pt idx="1">
                  <c:v>Office Supplies</c:v>
                </c:pt>
                <c:pt idx="2">
                  <c:v>Technology</c:v>
                </c:pt>
              </c:strCache>
            </c:strRef>
          </c:cat>
          <c:val>
            <c:numRef>
              <c:f>Sales_Category!$B$4:$B$7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F95-4A4D-828A-44C8C87B3AD0}"/>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Project.xlsx]Top5!PivotTable8</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rgbClr val="262626">
                  <a:alpha val="80000"/>
                </a:srgbClr>
              </a:gs>
              <a:gs pos="43000">
                <a:srgbClr val="7030A0"/>
              </a:gs>
            </a:gsLst>
            <a:lin ang="6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89756702309003"/>
          <c:y val="8.5946117874762293E-2"/>
          <c:w val="0.80937796373779636"/>
          <c:h val="0.88125162648567734"/>
        </c:manualLayout>
      </c:layout>
      <c:barChart>
        <c:barDir val="bar"/>
        <c:grouping val="clustered"/>
        <c:varyColors val="0"/>
        <c:ser>
          <c:idx val="0"/>
          <c:order val="0"/>
          <c:tx>
            <c:strRef>
              <c:f>'Top5'!$B$3</c:f>
              <c:strCache>
                <c:ptCount val="1"/>
                <c:pt idx="0">
                  <c:v>Total</c:v>
                </c:pt>
              </c:strCache>
            </c:strRef>
          </c:tx>
          <c:spPr>
            <a:gradFill rotWithShape="1">
              <a:gsLst>
                <a:gs pos="0">
                  <a:srgbClr val="262626">
                    <a:alpha val="80000"/>
                  </a:srgbClr>
                </a:gs>
                <a:gs pos="43000">
                  <a:srgbClr val="7030A0"/>
                </a:gs>
              </a:gsLst>
              <a:lin ang="6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 #.00,\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E9E-43C3-BE2B-C9943CAEB077}"/>
            </c:ext>
          </c:extLst>
        </c:ser>
        <c:dLbls>
          <c:dLblPos val="inEnd"/>
          <c:showLegendKey val="0"/>
          <c:showVal val="1"/>
          <c:showCatName val="0"/>
          <c:showSerName val="0"/>
          <c:showPercent val="0"/>
          <c:showBubbleSize val="0"/>
        </c:dLbls>
        <c:gapWidth val="115"/>
        <c:overlap val="-20"/>
        <c:axId val="77499344"/>
        <c:axId val="77500304"/>
      </c:barChart>
      <c:catAx>
        <c:axId val="77499344"/>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500304"/>
        <c:crosses val="autoZero"/>
        <c:auto val="1"/>
        <c:lblAlgn val="ctr"/>
        <c:lblOffset val="100"/>
        <c:noMultiLvlLbl val="0"/>
      </c:catAx>
      <c:valAx>
        <c:axId val="77500304"/>
        <c:scaling>
          <c:orientation val="minMax"/>
        </c:scaling>
        <c:delete val="1"/>
        <c:axPos val="b"/>
        <c:numFmt formatCode="\$\ #.00,\ &quot;K&quot;" sourceLinked="1"/>
        <c:majorTickMark val="out"/>
        <c:minorTickMark val="none"/>
        <c:tickLblPos val="nextTo"/>
        <c:crossAx val="7749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CB562BAB-D029-4C58-82CF-F63CBACDB455}">
          <cx:tx>
            <cx:txData>
              <cx:f>_xlchart.v1.1</cx:f>
              <cx:v>Profit</cx:v>
            </cx:txData>
          </cx:tx>
          <cx:spPr>
            <a:solidFill>
              <a:schemeClr val="accent5">
                <a:lumMod val="75000"/>
              </a:schemeClr>
            </a:solidFill>
          </cx:spPr>
          <cx:dataPt idx="3">
            <cx:spPr>
              <a:solidFill>
                <a:srgbClr val="FFFFFF">
                  <a:lumMod val="50000"/>
                </a:srgbClr>
              </a:solidFill>
            </cx:spPr>
          </cx:dataPt>
          <cx:dataLabels pos="in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pPr>
            <a:endParaRPr lang="en-GB" sz="900" b="0" i="0" u="none" strike="noStrike" baseline="0">
              <a:solidFill>
                <a:srgbClr val="FFFFFF">
                  <a:lumMod val="95000"/>
                </a:srgbClr>
              </a:solidFill>
              <a:latin typeface="Calibri"/>
              <a:cs typeface="Calibri"/>
            </a:endParaRPr>
          </a:p>
        </cx:txPr>
      </cx:axis>
      <cx:axis id="1">
        <cx:valScaling/>
        <cx:majorGridlines/>
        <cx:tickLabels/>
        <cx:numFmt formatCode="[$$-en-US]#.##0" sourceLinked="0"/>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E612246-988D-484B-9E36-09C7AA9B5AF4}">
          <cx:tx>
            <cx:txData>
              <cx:f>_xlchart.v5.5</cx:f>
              <cx:v>Sales</cx:v>
            </cx:txData>
          </cx:tx>
          <cx:spPr>
            <a:gradFill>
              <a:gsLst>
                <a:gs pos="0">
                  <a:srgbClr val="262626">
                    <a:alpha val="80000"/>
                  </a:srgbClr>
                </a:gs>
                <a:gs pos="100000">
                  <a:srgbClr val="595959">
                    <a:alpha val="74901"/>
                  </a:srgbClr>
                </a:gs>
              </a:gsLst>
              <a:lin ang="1200000" scaled="0"/>
            </a:gradFill>
          </cx:spPr>
          <cx:dataId val="0"/>
          <cx:layoutPr>
            <cx:geography cultureLanguage="en-GB" cultureRegion="DE" attribution="Powered by Bing">
              <cx:geoCache provider="{E9337A44-BEBE-4D9F-B70C-5C5E7DAFC167}">
                <cx:binary>7H1pb9vIsvZfCfL50sNm7wdnDjAktXnfEif5QiiOQza3Jtncf/1biqzEpu3cG9gXLwRczWAGCaVW
sR/W9lR16d+3/b9u07t19a7P0tz867b/+31U18W//vrL3EZ32docZOq20kZ/rw9udfaX/v5d3d79
9a1adyoP/3JsRP66jdZVfde//8+/YbXwTh/r23WtdH7R3FXD5Z1p0tr85tqzl96tv2Uq95WpK3Vb
o7/f/5Ouv66z9ft3d3mt6uF6KO7+fv/oTe/f/TVd6snXvktBsrr5Bp/FzgFnjDjMlvaPF37/LtV5
eH/ZEuxAEBtjx3bk9rX77tN1Bp+/F+i/3n3IVX337d1Vva7vzO49z8n3Q7r1t2/VnTFwfz/+//I6
j+4N3nb8/t2tbvJ6s6Uh7O7f7ydfrIz2tm/w9OYGP1z92JG/HoPyn39P/gL2aPI3D3Cbbuh/d+kJ
bP5duu7W1d3v9uUPcZMHti04czD9ictD3Dg9IEwwgpHYXqe7797itpPo1cC9uNAEOX+2l8j9U6lR
52+pcOTAkdhxBCJbYPhjhUMIHYBCUsko+6GQ6DFw9wK9GreX1pnA9s+XvYTtWDfKqPWbAmcfSIFA
6ejEREp0ICQSAKm9RZQ8RuynLK/G7OWVJqgd/7OXqO0c3Tv9/Z2n0yb7qt5S88SBtAkXCANAj2wl
P7ARcyTD97ZyAuBzYr0ay//RohNYfW8vYT3VVR2989eJrt8QTsIPCGHYBjyf9YCgquACN6YW/by+
jZq2HvChVK9G87eLTVA89fcSxX+qZJ2b9W9juz+MYQgYTilsjO5jGPFYL6VzQLBElFKxjU0nMcxO
olej9+JCE+T+udxL5Lx1qr7rKn9TY8oPHEoYk+g+b4Aw5aFNRUgeMMQdjsi9+j12ir9kejV6v1lq
gp+3n24RXKGu1t/0bgefy6r+UPPAFUpBqU2crWZN0bPpAQVXiRnEOg+N5k6U14N2f09PFppCdraX
Krf1B9660ql60yAUcMESc4rvY81J9sDlAYIAVTC2TR5s9hi/x3I92fyXWYXns/b/ZrkJlqf7Gb54
Os/vbmt129S7zXy9BhJ0QDlFFGP6rAZy4GWwgCzRmTi9B9K8Gr7frTXBzrveSz38eFdlOn9L3MiB
zakD/4BlfOjwADDGHCaZuA9HJ7jdS/JqzF5aZ4LXx/3E62RtzPo2asxdXb9hpEmcA4hFMCccP69t
wLnYFGhOAfb0ob97JM+rsfv9ahMET/YzWFnpbr3bwzcwkw6oG2GUE7IFbqJ1Eh9s7CdD9v31ib/b
SPNq2J5dZILWaj/RmkNkqb69IWCOOKCSUuRg+dg+CkjmBMfEEfcqCEg+1LR7SV4N1kvrTPCa72ch
4SxSb5gGEGBIIL3GRPJntQsw47bEVLxAoWykeTVgzy4yQetsuZfRx8la5Xe7x/wNjCE9wJByE7qr
+UyCfyYPHMQQAYv5LBH9Q5xX4/X8KhPATmZ7CdjiTlfhm9IkEBUSCOOJBDpy80ITq4iBxCQQmNj3
FNfEKt4L9GrQXlpnAttiP73YzZ2p331UAN3bclwCwHMoVAzua98TfRM2UFyYY2nfgzsB75FYr4bw
96tNgLz5uJf6d3rXvVuus8JE6i2L5QQfMEEZAle21cJJFMk3yTjU0uWuCcLZGe37UsFDsV4N5KOb
fLLaBMjT/fR8q2/r6C0DFXIAtTmbOzsyeVIpQIgcMAq8GBCaj6H7IciTTf5Tnuv5VSZQrfy91LlV
ChSlVma3b28Qp9gHCJAiwC9v45AJWgJISiIYxJW/elcepgI7iV4P2/2tPVloitx+JgOr/NsbtzjI
A6jnSA528GfJ9CHHBc1gwEgKm8l7O0p2D83WTt4L9GS7/1jdtjf2ZJ0pbKd7qXBXuoFy+P9CbQBD
fwOWxEG/wpFH6NlQboVAEzqMtuhOuJLHcj3Z/D8F8b9ZboLllbeXWB69dUlcAEtCuCP5fUY+yRek
AEdogwo+SAEfms6tPK/G7oVlJpgdXe0lZqd3X6u1Sd6Q9NoUc6DSjSGG3MaXEIQ81DwpD6BzDFCF
Zocfr0ltYCfRq3F7caEJcqf7mZ4fwaPe3CbDzuu8PlTBfIMcdqBX9jFkgoKrAyWEFqOtsZy4up0o
r4bsxYUmkB193ktlO1lXQ7rOv70hZNC7sMGMTghmzoCshEwdPOAWMUjyHprGnSSvRuzFhSaInexn
PnCibiMVrvPd7r1eyQj0eUHpTQKRskXmqa5BXQ7Czk3wuXlNApOdRK9H7v7Wniw0RW61F7p2+9uD
EA/jtUfv/NMTIhJKbJhymwIsE68GkQgmyL5P4ya108nBjJfleb63ZPLxR7ewH6c+NkTPyV2vbt+Q
CcHkAAJ8DG1196EGWLmHoCCbHSAbehAgzt9p8C8SayvNk8f/ITSPVGF7mOnJYZ1fN/ZkqUcf//v9
6cleaNIjqeGY1YmClh/ztu3KDIo3EkFD630MOI3syQGSUBuFfuXHuP2U5cle/ylsL6/06P7h9vcz
sT5Rxmz+LQq128LXO6/NATkHTlr95KomYQeQWXBSxwHi8b6V8onz+inUGwD48lpTCPczN9tAqJvq
LfGDjJlx6CAHP/XjNc3NoC+Bc2h0pfeHP57BbyPRm4D37EJT5Paz4/UE2uze9LwVnO+AhiyKJBRH
f7yeeDrQPAKdJmxznmdrC7ee7l6U1yO2vaUn60wBu95LH3f1g4Z881M5EJ9g6EGAeto2lp/UTEEJ
DxxsgydkE9QeyvNky//U1f12sQl+V/uZp53eteu37NzC8gBTRqC75PmqDUIMPB30lnOxjWCexJcb
eV6N3Pa2niwzwez0417q3M0aKtt5WOu3zK7hHBxCkKCJFzTOsQ8oAPvTA05w+yXTk03/U637zVIT
/G7+2Uv8NonP4V1l7oadx3l9gAlNeHCC0ZYUPx+gcChtQ/QJMya2BlVO7OYvmV6N32+WmuB3eriX
+J3f5bkZ0nb9pn1CgKCQDMjHzfHwzWsSqXB+ILAQm5rOFkLgvx7GKw+lejWGv11sguL5/mrhZ10l
u118Ax10DoA3dshmzsmzCNIDSPGAAdsNbZgkCRvF2Uj0avReXGiC3OnnvdS/sySFvqA3nV8DB+KA
g4QjAlvgpg2WEgo8QIfZ9i4ehfT9oe7tJHo1ci8uNEHu7Gg/kavuwjeNWqBZAY4pQhfQfX0NcHnE
Y/6IWqBXAU/ClbMfgrwerueXmYJ1uZdgXUYw+ujdyrxt4Q2q3MwRjtwRJXJSxtl0USLIDTbDa368
wA0+VLWHUr0av98uNkHxcrWXKF5DsAIzsu7e8AQBpjDNC9oQ7PsUzp6QYdDghQmGg/0vNML+FOnV
+L280gS86/3koq/v+jcdlYFglgkWBAzi1s+BVXxoLqHDBEPwAiHmfav6JMT8Ic4bgAY39WSVKWCf
9lLbPtTraGevXh9QbsgUOG8KPeX3cclE0X5M+eIwM8phk1ByI8eTLf7TRPzZRSY4fdhP2vJ/4ZgH
hIjQN2JvmiOfDf7hGAgoliC7YRmT7q2dRK9G7cWFJsh93M+07UaZW50b9ZbcF3AjcNyeYhhfuX09
NotQnIPmLjiPKp8/dPpTpFdj9/JKE/Bu9jMYuRk0TCIN385CwpF8QAwmJrww/An6JYG2RMBH2/fY
7r57W+S5F+j1wG1v7Mk6U9g+///xai8PJf051dVf1+vZj3GwD+aS/v7qbqDp5KP34fqz7m/rglbf
/n7vQLkbQvufY2Y3izwK9M+fYdkefPBubeq/31sbXlPCcQLOgLgWm1En7991cJAPLsHBOqj7QZu6
s5moAcQoeM98M0Tu7/fw2PwYsmHbDobzXD+6AKFivLkEPpcj6jAOPByWQHiTn7N4z3U6QPr6c1Pu
//wub7JzrfLawF0x+/27Yvu+jbAUTqvDyUzotLEdwqH4Acu9K27Xl6AF8Hb0X2mGzZgV9rCkPE8G
v0FaIZ+mHT51gl7LmXRihL0sU1U272pWStcxVbUiQiN7PpZVF3tRalvSK02dUj+SlFmuScLGr+Rt
0dbBWcfYcJQNyPaJanrkjpmgyM0sY2YxGog/stQpXAsbZM34OBS160QBcmZVHI0LCzn6Y2WG6nCI
y+gUwRjfGbfG8UPgWFi5JOXRrJJ2Ec+AkSmvwqTq86VdylL4qLf5eowxy70E6Sh2NaTpnWsXMvGz
pg/8JsqXio/qzkIovO1GS5308JlPdNBx40tLkuMoS4PYRdzYjQtHJE3qNjR0Ztrq6LkUYXrUYhmf
KR3VJ21nrAUK4tEL7ICkrq7bfia6IJnHPIxbj8KmeH3fNa5VMeOmWSZ7VxaB7bYpxR9EBduMLJ7A
VziRfZizsJnlnJGl45ThzJGw80QRdNiNMjuvLczmNRuzC3tM9XnciOosCiArcls7yQ8pdwovFmPg
JV3E54507NqrRHaScxTas4GzLnKrpBhjL6f2DeK8Pm40+WRoWF8hY3KxEFUgU9+x4rBws0Yki7xq
8Mc+TZx53GCxyIow7r12DIITohPlD9hOPJhSM55Q2ppLzrSIZ4wF9BBbnf3dWCyfkQxd8vY8k2nu
m46UCxLa56RplPaMdvApskzzGQ1F+KHKcH/Wmph6MmMzy4jao1liuTyqswXO+/RQplVwLIs4v6B2
TU4S4tyojjA/0XbiD6wZ5nkZBldDQ8sZs2i27OzMszWqvSSJ48ugKe2zxjLcD3rSrUKmF0mMxSwj
XedFja39YARf4cpWB8tYBnTesCz5LrvuFgXSmmtCAu1GdYou4SEPXdP35cqMKHPHVOIZjK/q/AQ6
sn2W0wsNT5uHuDzSdhC5mSiZb0Xm05gp6o49t+YROBCXDgKkNBH1wiYMXNQgdZi2kfUJOjvCVZFG
5SVNi+JkAGbikAtT+rEVDbMK9a2Xkio6xW0Jzw08tp3bs8FZFEMUuE0eKT+2SZB4BWvoTCDaXw5d
Td02VESHC0ayIUQfRJD2am4k6nDhUjQS1vhxF4WRuOxYn7LCGywpmivHSWh3RQ1MmiEuLZMIfUQE
noWZTWN1xCqbX9QiCqKbnoxZ7TYoTvE8l9pSbsrUAN/fqlMpBudG4kLbbhqjqvWqAEfVjCBt0U+9
xHm86rQTFW6qxxjuJrZHki8qbVXtVasU6a7qRDW0cMPQivFpgu02/pwkdTXm/tgmOR/diBrHGwom
R781Tg+WrVFh+DlDKky9OEIK8LF0Bo9npwd71g8jCiMXqR5uX3QDD/00zoWYlRmuk3A51IJ8bnTe
1bc8kShhn2GPZNO6aVPrQ1XnmPZuHiQ17t1OZdYylKFS8ITYTR1c50nDBs8uscM8p66cABQL9XB8
AdzPvW98ZNxvdTFUKozuZ63//ON/rnUG//74zK+/3Ixq//Un6DPeznj/7bvgKP0mAjHTN22k+bnW
r3HiG+/4U9SJv91OhX/BGf/24v/QU2PmgNd62VNv57c97gH54am3H7z31JId0M00aoqgS4pD+ylw
tfeeGubuHNhweELaDoXGALmZN7fz1JsJ5XBUEC7bDgxX4kBJ3HtqQoH8RTaGg4YwDsaBAaB/4qmh
k/yRpyZQWYMRCgw73EFUEIQhXHjoqYkUhWE9d45HUL1wXCgTDnXga8d2s8GcWDWRsyLjae22gsal
KwgeP1tOypDnKLQ0bWEdByD7bCitbB4Opfa4Hs2JDvNlVOHmUJQd90kq2RG0ZFtXZW4KmK0WWke1
EsgtSMauWlH0H2Ih69xtdAz+rii1m5m49JgxgwvroblTlioHwxngRVzKwAO5e1DHcJmo6IThrDp0
JCncqAwuurE86432OeyjS7ICLUtTYBcY9cTjKTtEJPCDJpF+FJbfGoo6v4kL42VtFXsVzoeToArD
WVfbft/at5HFlFumxpoFcYzmgz2OC6rL0M1DZ2HlNL+RQxvPTAHuakzJLO2rsyoZyMwKk3pdOTWe
pzwTXkGLaokzBt+fIePCThG/zoVcDqZRlzyMtJ8hNC6LxJEeWI/A7YqiXYZ1fFYN0oZIKBlnWakQ
eHLJXGIXeBbZFPuhsqjbQezhtjo1h4niJxGSYOpxdintrJvVAV/IrFkWpEvcIHVyd5C68ggObd8J
7IWlYuTRaPhI63bw2npzE0VS+3WDAz8dmtCrqMVmqWi+Zkb6uO+zwyJH6qio1OBhp5/pkc8tlRZz
Opa53yQQrCnocnJLypYykIf1oG1PJBCQqTGwPg4YbBi2wW8YXQgXN30/d0goXavNhpUDUdU1j4tx
ZZBofc67cm56ROeOsQbf9Dbxc4gHXSrCRd8w4paYkZlE8ZeiL8hRaYnVkAeZB2PoSr8xVefiNFxE
uOGuLIvST1NrlsTltTbso+jH49jpuBu2jMytXNkzZI/RghfZeqTxl7isySLWQeV1cZfPbBlbh6Uj
78hoxX7dSurDM3Gdmt5lHTwSogovpI71vAmTwXPCIPWSsPZagUaPmNR2UU1XJcS+XwYyIi+pzFFv
JV/HgfSzPhLFLFYxxMx5mHnjmAvXSuFZUHlc+jwsyDIaSTMj0dB7dgp/l6Dqk2XqzE84xJ0sNy0E
PEO5QAIQ1HDWZ87irJoHOP5QOSw8ye0om2PxNZTGPuxDXnq0YNZ1SlBmvIZFxOepUpdZmwgvB1fs
xkk0LAolq2s77yH05TK5HIHs8Y0ZT+B3N9K5iJNu5gQRm49Jk/nQicFneY9Ct3Ys+1yxapzZY5LN
kBGR19DE8aMaQ8zMY7ZCThV4KhQtxKLhqqatc2Qsu/EtcNEfGophF0WAfYfE3GOh7HzaZaVrU608
Q2P7wxAQ260txEBzy3FeRwX3ZDMitxqT/Cqx8HAeFI19iGrTUVcyFimvs5JoxgrR+X2dMa9J82SG
B5PMQdTmmFs5hjdax3DmP13ohJ1aJPmqWhZ54LXTVVvy0G1Ea/l8hP0sRkOXPEpjV2H7ex9Ewu87
TQ+LdnTcmNVXtlCrJm/ZoRg5ZBUVvWRBXM46G+tZJPvSHbuU+YT0kJyUEmZoppdq6M8D1JynTV67
dqzQYlDWXUbGYZ5W41FV82PVwfsNzxcdGwY3J3k+56FVeVllCn8IWuNGMB7TRUStSx12bijGKwiE
+yVvk9BNE265nWhqD45CDDNHacev8hIeqZBVJ4PD503mrGW5CVhUjL02M/QqcKLQy7icNYPl2qBq
i56Ud61JOxdyq+CUVjFe2ClCh4FIITVJnXaWDIVxhzop/E5mYhlh+0ynzhfGzHEcknhlaP9RdIa7
XLHaSwfMVo2t8msp25s0qDq/KPgdiyBwbgNVe12YXjuoOeKkrk4L4RwqXWUu1To9STlzc7s6T6Mg
9yHkE15Qlt+rqrF9JUng0rHRC0Ia5Qd0iGdlV6fHQ9pVC9JXwqU4kEuIylyDoy9yEPJ6IMNSpzk6
GlnczFtnKOe1SFu/F/CN+Thely1R5yZhxzECJ9RbQe8mnQR9RmE6rxpKXTujV0WSRT6rS3U0lGYV
VmXhti223LBuHDeNwL1EWck+p0n/qQuaZskH/k03TutGYRrNG6fuFn3eW/MwD6jHs1ae1Wl7boc8
cktCNoJ3J0VpAq+mkJdlwaWORz3rmJr3pepcMGjpCkXWTQP5jFta/TesCgdsYdOsRDtWYGtUNRuC
gC3B/qrDqCXdIrTAynXCol4DiZ0rUgcv1IjpPOQdnjtpgb2eFGgR8vimaxVdjZa4HmpzZJKycgsr
/I6tgh+meRrMLZ6OLikYmlPNxQyRzD4Uhe24moAnH8GqzitWab8Tw4jzrykzef2BqDowCTyzVinz
Zd9ZihReX5dCdx/roM04qGLJTJy6JTx9mTgLaCW7AlI4J9komY4zavCydLRqkccL5gQfcNPlmCXu
MFRGhDNqNFjvxC3HolOJmzsBvcQk46z6rNs+H/PDCreGSy/WQnDq5nGqrCh186IaqwoO7fxfeP3S
zyv9IsKE2DQnvBxd734aZ0dcbiLr7Wd2FBiF4FkS+A0DYJgYl+xXYA2/3wMNnYwKmLBObCgj/Yyr
geaCudwwlkpi6LKG2Bmi3R0DBtMDoBeU2ozRbWD9J3E10GmP4mpK5KbjaUMcwY8IbWL7DUP2gAFL
4jaKIZcrlwMbok91XOeFzwoMRE0/ZtrreZXV86IczlPtjJ2XRq0HjTjSywO7mMctOH13xCP6FKgm
i9w8T5inpN3d9TWzfAGLe+AcEzcN6/NcWJZbNekXYlXCx40q5jn4+AWQJ+Gs6iUbIGrnahlklF7F
dZcf9309nqYxrTtXNPa45GBGiBdAtHAI40ITv9Fg0kB/I7eOqtIFxrA66ssqdlmGU9fqabzoQDiw
JhUrVkB2BSvIouvLXIbksDLqS8xL65NKM+s6LHMIVss+XzTSCWdFCJF4IUxxNvZG+FlvLloRfqPg
lyHRhTtFkXNBnCGZS5lE/kDBYMZhXi/sMPleVBgMmy1r7ef2WM9ooUZIDOpiXo7w7VHrXDDc267i
9UmtSwyRsnOhkLgO2uYECJbcjfr8qitHdNx3YBTTJG9dR3Sb/2THesiOiSg+BVnteCOq+8NkCL9I
FqxYqSElx/giGZIvJW1jSEn0VR9b4+ckzW2/wFHkJ6Jo5o09tJ5SuQeP4HWPg1kAkY6bBGwjQuky
CkvLsscLPnL7DCeWNa/bRF+FRqYf9dCQj6jHOXBRaeEB0YTnDAlgAOq6hJw/+27G4hx6SMZlQKzD
mgzlWhNUXReyBq+hAgd7uEjBfjvFedrRZSBG4Qpal2dDG1WfSCKumVF6oftKLZAZwmMWJHw2comW
smRiVqXiQzoWVukS3H0ISRAekkwb7vHQZBeODJpbyy6r3OOljS9qJ8WnmSoj5HdO1AtXR+U4S6P8
Cm94CFzlVeQ7Gl+atJZzI8A7YxwxLwDNcWPVKj9KrRYijL6UiwoijmQVFgi5oRq0G0O66taiZfrU
QX1zBJxM3cy7yqIfOOnUEeSN9hcCN+6boVZepmJH+RT2Us8RsIyVi/vBPuqGktYrHdvUpTSuh++Q
sI0W0JBaB98HybuT1Klw5IY5SWYpV7hyURp6RRajq/8z9C//jt4vQ4/hRyzA9r1s6a+eHemzsff3
H90ZfJiOC0vBL+4xG0EZBaz6ruSBN6cvwHJjAlb/kb2HSRRAvcAQVgw54GYc4S97D9ORoa8fBsnD
00YdaIP8E3tP5YYneVjxkJwCUUM4rMkwgpLpY3vfKCfJq1jpZd9y1M1klODOy3MlF1FeFnOWO6Tx
8jAWF1LhESwOzGM8BQ5U+20aCeEDVYKu40DhG2ai4VwzJ79qDQu+SIL682LEXbHk3UiXYASzwIW5
ivRIWS2wHEmue6/rE5b5tdXHEP4DeYSPRWpFp1CisMBJwMGVw2Ys03JWShWObjUMHYSrkPP1wGzG
+XeTgddwuRzIPLEMOYtQ3J8nETgFS/etNbNLCx9WwZBnLkCQx76FIydatb2BoFYP7MSxqqDwaifA
qybDGOoJAq9kr+x81qdl+9nOQCi/zIL6Dr4FtW5FcoiYgyY3wMwUpYpg4XSYSbD4qz7IWeUlrNbJ
TEFRZKmgAYHP8AgmUAHgSxrQ/hw48C6cIXA+30ZGy9JNUGduitHisC5IdkMKam7yzk4uZWJDWtWr
6Kxrgvy6MEKf1aZqB/BqfUh90jh25AYR8N9QQklR4NmoBBp5jApx0ScgV8kK2MgYBUHm2liBeyRx
zy9GNRZfUCjEeZDqToNvr2zkB0C65b5MOz3nIjOQgPBVX2TFWYJKeU7hnEt0HBNJlwb2b97qUh4D
i10uxijqjiPwk/M+arPMUzTXVwiV4sIi8LRAOp55kKHQZYaAIciCCl0HOiErNQA6VqrIqm+4Pkuq
srWuRmDgZ4zH6JAYSKLKNGmIr2A4v1mOVlbDPSM8x7kqv3ZjVn6uGu3cQMWOYE+OwNt4NKTmG7Iy
8Ap1VLMNfS0v+gLo7GEg8soBJvmix2MfzmRfQaWOtvgLFPeMgazBoo5fR1a3FiNwCYlB8rgoMA/n
zWCDS+njHKIRXtbjqmkGZ1iooLGOncBqO69zeDbDdi/yCDIyGderiEJtwA27ornkSNLkOMK9PC+E
hbCLKsY+5FDvO4mAO+hCD6fEsl0Rx3qkHkPViBchOAKgw6w47orBtWAjquVAlRafyxb8ulXLrvSi
guEA8LEgGCASN2U32xzmmocVGp1mGejKqg9rBnzCKi3LQd04hZH1Ifz+Eq3cHB6fTzwIrauhq4zn
JMEJz7L2SLW1uYnK7DSQODyG32xT8jamVtw6roMzDT48zGye+9xJ7Q9wtkzN1ThELoQ24yyoIAay
IXZ0a2ynq3IMu4+qBh9nyUifmDgqgXKsL+MGRT4wbw5zeewg4SbwDH2EClkIaR2LrOs8xMFCV5C6
QJERZ4UHww8KH7xl6bOkD+dW7RiIv3KQYTnYqm/ctnEaf6j7/giKzfFKNzb1B5lf6lEc17EJVnGL
DPCvuj/sVNzMeK/SGakjSEt1v+gsYn0DGnBWQhLvlcG46AXwBYNykAtVWH5qhv6qHk0IlFa3EHVM
P6KqGty4aRp3HBp91gn7EkHDnttWI8BmZOSHBMi1Ng2AkyhYOA9y40EVLz+y88LcxQM/tUcn+FxW
SQcpY5le5awVZ3GrjTckBJLQ1LTnqIFwqtRWCpUUoLUIG09VKYZFSqCKGUUmnQ8oQZDNw6cQBHqe
qipdQFg3ftYBp96Q8rOxqE7qLgm8woF4PcG6WpRBXs1jZtknVRV0Z8ykwoXfWf0qwdoucgg+ZyoY
gjlU6KEqGlDjaeSUy1EDi5W2rXUYZwodDenQug0Pv2jlGD9EwFQlfMh9RzbaTWtd3XRx2S3tLKw/
xE1Vw4PRWYuw6r83FUsXQxQPs7rq0HWLnOALTqiVucBHkRWLSRa7lnDsVcN0lwABTehRXkKKIGUF
1bMi1GpRNAk5FIGVer1l8YumiCRk/eCa4syoRU1JBk8FG/npYMo8d9tkVPFMlKq+lKYMPsqSgsrS
LAA6t4lORynKr7lOdAJlSJV8KniazVHTVm6gHDHPTC0XemyLz0UX2DeyCq1Z3Ta5p7t8PM2Fo4Ev
6aplhjNxgeHCCdQnrDPI3D/ysMxsD8mymYdmZKdQ8kK92/R1gg5pH4fHMsmEhGCOll5aq4Z7iYM1
sPdMjT7pssGlNdFe6yB8igMomo5Z1FeuVeRqwXUggPblyaFVhalfFWEDpEljfawL29zAE5eXvmq6
4v+x92XNleLY1n/ockNCSMArnNE+HtJDTi+EnXYiEAghBgl+/V1UVndnZvdX/fV7V0SFIz0cQEhb
e69h65owu8F43Qe/juSW1UrvkhEjPTWYBpE7EB8Ouadyo9htkc1DFJwtyoB3NkTt+9Tadicka1cA
7QVwSRuJ5UrDgcHyGsnqTvCKPndymh9kqpI3n0womiA8uPRF+DVIp++oLsrP0H6gQFs0yYeIP+uI
BzdYUyoPmZqzmSLOrUtfPJc2OnpWfy3E9C0Je35cu2jM1mKdc1Ytn5d5SXcjClCA7PalbxuVzYyc
lfQKBHBo3ssinjNVB90OJXN9msNJd3kIuHq/ioLeN4OwezU49UFTcQvvpr60q532KKDIkoXlvOF2
0jqzH2i73m7EErik4W2q5dPS7TbbZR4AXqKZY3Nzimm97nhBwj5Lt+CqeL8lM32Sj5EdMo9dbi91
Ub2ESj0Foeh2zPXkqwxR23ZVEr9bah+mmX4vgBMnturzNIi/6AYaEVQB1dErEl+lS7FeDJkiKC/6
L125mgMY1yunVYHYacx+1r3aJeXMTrVf2jObzZkvQK1qQZ8rt6hLgzmf6Qq4FrVDegzrUeaG1Ec7
N+aqG/1jtMrhQFeps2YGkCbr9W1E/pmPbOoeiwTEejWsGOuiZQv4FT3vuejGbNFDe/BT12Y2SL4V
ZfiZogT8QnrO7lgaNzkULh96OmJe8W9t2NJztU7D3sjKXBs9d9dTH77HrcuRF7wNierlbsIt5VQP
7pQYKE6GyER71Gs1uDwhj8hY4gcaLCXqMFcfCLLHu1DHxb0tuiuLl9419lhJciuXIUJFC/Cvpkm5
W6QHZkxrestM/eyVEQ+Fl9MRcBqHoCXU3cMkpy6vB0grZoGnKzvwVT65BP0gdoNYP451ddySzZ7q
uy4eyzxy6XVouu+8KgHetU0mA3JXuOFubUDxg7LOLaDi2rRfbYM6fh38kxume0PHuzHQN8jWwAqI
dcG6L3y+LJNCDgjmaqmxzHkCeGXHWcWLzMcRv+g6SS6i7XUuhc3CJeZDFqh2vQ+tVjAh/Rfh+/cI
H8703TC5/3fh97eGiz9DfH/+0d/IcxzaQNHjH2jaRqGjneDfa74/yHNAeARnRm3Nq/+B8aFhOVyk
IQxSCJow/1LQ6n9ifBH5T2o8+HV+rfEANaLGo2hDBOhQcNzYrzVew6aALIWcLwjf6SxvVmUhUlcZ
i/p60Zc5rqLFtOdqLuS7nIIEJUml3BNPrICKZywemzYpVnAVLLzB+hF3oR3ExddwV2ZjE5g8HDBR
kRva4KDXavocDW17a5O4r3czcoFDOibVbegTlituyzHbmKa9oXLIOeqm27FseV7EpD+QOWnvlSL6
fnRueki1CMFSLaX6aBfnrjagEECkFfoz6V3xcSIyCDOA7OkDitH2Aaz1R7DlYGAT6o8xjct70fP1
gdDGPnhklAdk5uJuLUa/DxxDqDbpmnvHVD4LQD+RjOIhq1TfPE1V7V/iuO1PyIqKMotW4e/73gz3
IhbyU9+qCRqWrjY7Vs7hIZUxfYx5Lx+4F/V+JtFcZgHox4stXXhJ+uG5bSpIoygNY5tFMwtzwsz6
hO6XClWbf1XeY7NgsxpOJJirC2QDAPs1asGvlV6hUOvxDp8bVbe3QP4kEmC5Xtk2ApopFwaBzpzE
oPtUkmR1EVT3YTrUp6Ap7xwUXoe49mq3Sl4j2qTpibjOXbzU00UHtLqVtBVArVq3PC4jshTlU5WP
QoV3ifXDaQl7fQPozF2iQS+nBJqRlzpi3VWd0vFRJGHjc+jR1F6HZlSZlWFybk003ay0J4iVcbDT
RaM/BCNhj+MSjV9gzG2+L+FAnsIZ/BYyen0Hwi64ZVV8KKFh+4yxMksO/DW974ek/cxsNQMhM3qn
sUvvse+tR0d4sA+Y9W+9G4Y7OpruUvvR5ymbqx5Q3VKWGZSL6TfGkH7mvaW9zAKwNsgYG6n2kdDy
A/hnojKR9iNYpXbNWtLNh2SQa5ak0csczsm1nubqGDFubiNLy3zSUM8F4Trlcij9wdMg9fs5SOuL
WaPo1JQmOZFZNO81gJN7SCw15lS53ileG5PVvAi+JR0DT1WUKDGz3onGZ6BspmtszzGkulJeVco2
GRCTGrq2hn+uaEs+WV/7iwAosJfRMN1UsYHMqjP9/MEG5fqlRznFwb0bf22wHz2lkeJ3SR9lNjHl
cZ5jfV+RYXwIZxnuFWfjkk0zWG7MSR2DkuwnCMVGj1xuGGOVDU4HLqsSAMmsrotzmFKLlKKG7DPp
KcqTAiDElAlbtB8RRsz9opv1pMue7Oep5UBADLmJJdXuOM3GAHutUJPLpb9ry7a8szIKd6IX7GtT
NanKsLb9pwFYRpkheVwehVAMiKaG6mGtqTxxUbQAg2Yk8m0QuyKfA0DaB20WclcXjNI84Fq1t4Ha
Mm4K8ArITAdwJ+r7ApGkMusODMYb0iqSZNAv+hu2xsitK8UrtauXOfhYzsOQQofLIdRpgtLvWEXr
Ll9r3QPb8P3aggMw/gPqXvrJDoWe8tKE1vSHRnSc+BtAegnKyoyV0LWEBzubsk3z0i0CBJ4n00Ae
iwHIgXgu4xZl8MiQMZ+6HvoYfbUaKEXWfEzq1ptdNIfKPdral8m3qFSFxKYfN8Tx53auXR/vEwP2
4RBM01i/LbExVB1xZr21L//NA/5/AGAKfu4vJe+/nHex4b5//sWfScBm9yIRrJU4FYGBnYv+oXWn
FCcpMxyBDV8mlPA/5QB/6OdwunKIs0uQNyT/wH3hxIXpJYWujsHaggyC/Sc5AXiy33KC7ROQhQj0
HwTSjQbjv+YEihb9xONC3HKJQq8stO+vdbws4T5I6MK3VRi2iukrT1LRPK6V4ekr9q53CYTqMYoV
4znt2JPAvvkJ2ozqmrMYAo8mTJoiM1ogvKXrkHaAXNdlfIAkqAQZVDrXPxPdF0Gm56ph7bVKqwHB
qanr2ziUaZ8BCEkO1SD1uS0Wlsf11OcQzJc73TbRDtwlP8iKhuG+TqcP2MBHm9XEFZeGGXMZoD84
LmLuIauz7m2lYBfbMXmLoB36AmAzPhJTma+2VSSPeCvOgg0vzNaQ/vhELmDIQiuvgWb5EzFddMCL
Cm51DakEas35IIFCQf1jQQnOFjT9RNv5wMETTQDGXX0XSBl+mhd/iSZmdtDPmnxAJfKwDCguxgki
s3kknxpepc+e++UOQgl2NGH6yftEIGtY8oLN7YeoDvpTNNnw1ratPU8JA7IL3cOlnTt35lAE3aRB
85KOPQoXo80egih1jZwkRXEUzK+DiovzUnB2UJo278g8LIJoQt/BLCd9ngy2O6Vh9T5Nod2nrvKf
4fJ2GgxWXWa9ScocRXXyNQwntedxLTE23ae2aj/1AS6N0LpmRLr5SzEGfM+Y7vYR5HuQZcWtzmKn
oeVp2hm+Blal7WO8+khkBZHmvM3I5x78wCGhBbDzYmrUKQ6nvoL4Jx5x93O80wH0JkcyM7HsTLN5
BAQUKg+Roup+WYYV9ZUkOURlPSDVMEDCRjzHVaBOgqcvOkZ1A2CuhSPi0QHXuvDWLBe5CHYD6X99
ELJw98729qCHwX+DlLnRGZSrYz6pwHxPh6GeANtG9NjGtbsAzKtOnuvhMoKXBFQuXPkmwybIIT/n
J0lHXWbLZOJragBxZtUYk1unF4KdMV2bzOqQ6LwXMwCeZJg+gt+bHLR/S3hQTPVLDpNFtQtLOR+w
L/NcBW0ApVkbptfA0n2djcikdD73nT2kzl+qHjcVA9e/GtZlAFQSg9yYVSi/dxN0NEnSpKe4gsgH
4sc3sXKSgeWtAaYBWgXvHbgQaD9geGaYQVpI0k/VvABAsfG1KXR13yaJPDTIwV6REjcHiGXFNwU8
9Gr17SxzMUtx3OjMzNLRfU67iN0Hqoh3EAMXB8i/0zLXyi3XHRDVMU8S1OSJUM7s2iKQ+2UK1/uY
R91+hVAmF8Lr3ehZeB5CZR8awvkxadz0kUvefQBkJIGwFpvVAQLy68AwQGFtmrR5kuKRRAcoJgub
FCJYqC2zFcwIiJUZMq+xWPaVS9bnGUlKNrueHiSahsCRs+CVjFFxIxNt74Xod7RI7FOlAvEA/Pxk
NVvBthCXdz6+4hOWdQZdmD9XRQs4wgn4S9ow2FNHoZ5MTLI8qqExN+0wh09h2NdfK3Awu0AAl5mc
dedkqWRx1uiFDea9B40OnJZ5pEZtDH5Kd+4DUGJ7WWpT5wie5HaYNlCRa5nrtmIICn26K5kj57Wn
b9RxcWuiXp9DOofndphEVtGhzb02odpe8hHootwVlXkKYgM17hKy8XFN5fLeEmRhoJmW01K30Yd4
6WHpsBQQA1BrmdOKq2M8IfUATQQRX7iO15Wc/LNuCBAPo8tcgNe+IV4HWdchEKWldLtCpckX1hF5
Woxr8sA36d5G4xLs6oGLL9gE1xO6twfvtO6DzDvJ8kVE03cUKd1tBD7jYeghyoagOoP2gbyUa1vu
e9rAbtPN8zGZB2gETdHLL+FajhfbNg9D101XMoWViVlrrsNNTLJq3h2cT9Z7Qqv0bpBW9dk4Fes+
KoU9thGAlpBBDTooiHOnWEbv5QZhudh/mzYVi0LMbLICFqHcCh5cZBD1SK65+2R8WuURNeuDSByA
R9aJL1MisTaYMLsVKM2ZVsrfaNTOCFiQLjpeRV9VM2tk9X11SwutjyvsNi+uLSNIOGHYgkY5D90S
nvgsDLi5oOCPVUX9zpAV1VPaPKyEnpE9kCy1jIq9IgtesA55uour+YMzqvwERUub1xOougWVzH3d
DIsGU1S6j1BF9lcp6+OrMgEZiAgKtSDiZpAPI7kMccAe1nW6n8pqhEicNNcTBgyurGl6qpewvSoA
P2NJVEewnfoi1lKe0yR4UEuKqeZsB/UzKwB/6TI5VV4A2E7GZj+wCbaipLjUyqhjJ4bpXJA6gfiQ
VDtn2uiMBQWNYAvwHnLCOgtBsu59UrSXkluEb1e4F1kRcwxmIq5XyNm+0bhpXiERDW75YD8MDArF
NYmewfgNtyot+otzLD7bMViPyRRP+57H8/PQyumKi/alXjcmDp6zQ6+gIJmnRZ2mdVNe+qAcrqqw
gDK5KqOHodTdPQhEYKjYueasrj9Q5PZfICx0lxS7sswYLeZPtKqCU7PO/NKaqr4KK37oGBT/8EPc
KRF99IGLMpK0zb7SrMjicm6e4I0zx2lM+juTjDQHecoOpC/eE1UiBJZSHpMhNZkDmXMauma9yChy
qOFU+XlOhyqLB/DlZm36XST4+p0DnpCt1iDs6vhRFbiFkaoxx/0tmajZzYyoCnyVfi0A4mcg7ORd
jdK4ccFy44W/LAWNnpse1ri+ZtEeldd8rKxMD5VXxVc7LR4S08p+9QE0UGU6pfsOZfA5dpCVQu74
1VHEFUj06aEE7aiist03k3wJJr7sLNRbWZzU61WawgKh4Ar043XcQeaQRV0730ZNV+YyIV0uSdw8
17DCPSKpUmB3Emz1nBZxVjmV1HddN9JjCgX5bVNGh1Ywc0w8sTeOgaXWngdHCZroQGRYXuJaI+yE
9XQqixpGstnV4r7nxp9l1NADKkq7W2o46Fzkvg4UsbaLLTdH5+h6Z1xcb8gUvepWqw88cf4FGu6k
yYZ+RZKiBsEz1UASlonN/sC71X/TQN2/CsimCNLcl7ZMix1u5Hs7tf2hbuHxyhcd2PMykCRvawUP
1Gohhot7BWaLRkrfGB+qnKlI7N3c9jIPovKtgB9qFwHvwZYm7JjxlPgHePTukPfmY0WagwvFeiCF
wQ7qCoqiEUZKbMJmBzUGORUsIN/BAPNsRE+8bBod4HAxQm9QtRZUxGT3Q6M+8HhVLBvI4q+LYoBJ
Q4f1meBVf+3oUJ5CXxT7WE9QQpdQmUMaNw15KYNh17sGFEQfF/HnXhKbgiCLOdwR5ENssCFlbinr
W+pG+s2DP4NYziMgzGGTswJeyUKv0Cc/Jr6YanhZ5kR236AThOQ3a3WTtk+xlwqcXsGTSl2PPkm7
J7fMGLVufAPHt2SpRqac1VbQlUEUTuM5167mO55WKgbCX+pdMBY1XD/l4t+NMPLNQQKTIUfgn/E3
3degdMVhCUGPgN8Ei0bnxO/IkFRX05z0N73Bb8Ni0X1hWHlMLRaFfxLcqDSFK6OEkbCKuemy0nj9
ZgtCb7rKJ2cR0hUrGIDubTyJJygiTNZbLt6ixgxFtsaruS546vZ8Te2DbSHyqwVki0Fr4Fp10OEJ
1i0lpGhuOkXNmGzRYNkh6wt3XYQUJnRDC4NfpU7CwiYRNzwEjTxAtkgsUgBO2B5sgd9xsbQsgykY
jJ8y3bOv5ujTQBWQInRRb+NsoBtkShqgjhi5B8cSnlfNuHxxvLiDzgfDSprUP3qXlru5LisItaeV
3MCIGub1OAyQ/DTwAAzQsU5AsEwCkNBClYhMazrXA0WOPBjdXvm2rp/KpBm/jEg9UTMN8+2i1/Kx
5etwSLbBhnCyPgbpiOqLh628DYrZ2azTft6LyZAzwKb+EdIVMu7gKq6P05rysxqsfhjL1GZlT/uP
Vlr6mZqk/6y78mPRxuQShaB0slWT4MRCY6ZMp8QA6yLXcdqax1n6AYL7wuj4ZvIy+qBl/xKvFtSW
gS4ECKEka544gm2/WksYSElTCDSDW5pPNczVz0ntiiO6ZgEKXCYaHlEKjc/KTu5thrgDJHtUXg9t
aXa4I32obY1F6K2GfkmMfMlQeiDX6as+3BWSu9cVWR8y/gBkju38ct/HCSSkOm2qB1umyMSgEu2z
uZ7C/QD1yD6M1/TsVFSd5brWFy7n6twC/L9toNHIYi8wmUjw2iTd+iwhhuSZoAIPxxYEDcLV8gkg
MZhBOjsCbCte74KlW3fNZIrjGM7Ng97yJLZiXtkVvCtA3PKqCFUFfWEYQCaadiddFzSvUZZ1qD+3
RJZye+EMyXWlobtABIO+Bnw4RP9DVbf95250SXtHVT2wfbMIFGM9xS4AFdYA48MkxUBcBkhkfdvo
YXdP06A+CdjY8YFzsHwatTf+aXVBjf01GFHwjvcTGVgc7qcpDmOTpQCC3TWGxEL/0pU9FJtw0XeT
yv6njeZBRuAJb9fSH4sg7p+apvUff6KB/kX7AAp05mctHc5zRuMKnHAJFTc02pyDwflZO2167+Dv
pe62DAYOwUsIWTB8EbFvzwGkckX5NWzZca7DK6b4IYjsgUsKvU5xY6YVIoRxj0c9pmu9U311/Oub
A6j0z/eGhpY4RCQGwr95RH++t5bOvSZF6G6NsbexQa5YnKoZjbj+ToT9ixH4VxfZiK8YDDiObv19
AKBU9Sh6Z3cLtVu2/S+C5qDj7vDHZf7r7f3RhePbz2f8/MIybszd39/HP/Xg+O30nH9oWcPt7/6E
JYX43zSGqhSTFG0YabS5d3/oUWkc/q0pEiDGH+Djn75etPljPNpOTEDLjk3Bin1sa79BcS4XC9G3
IwXyh679YfyfgJLsV+/BdkUaAk2EmRdTlKE9yK9ztKG11dQp/g5waETWGZrIQNxDzFytHzmfjHpB
rsoHNDNYBvTKGEPPpYfUsyCvpYYyM8jhF1MQS0i+TDuVBro/wcXVDDcNQCCkD53y3LxyNdZQCQVC
NHCKlcCM6HvsIWMHi+jj5iVJuCm+sZb14raEwBHSfzjlB9wKpJm2hcqUwI2wKxuOrhFZ53jbXijK
adxy2bZ0ucYy1/X3AGk7/uanV/ovltivuC2oZIK1C1o5gvEPo05+W8cxbSsES5m8F66DwfI0tlED
ygkBzsYnyNPGyuUAa5vqe0OgWyp+LD342Mv37l9cfnOa/BRHcH0cnLEdnsdw3hA8FX/oiX/yh6CD
SDIIIqq3mgK+qvKxYxxCdEScoK8PiMClHXdWjmWEfTRCGqLvXQSrYpiDMhKOQYwoNZxSHXwOlt6i
82SPn/31GG1x9h+a5gjBlzEcNpxuhxLgfLF4e4af7tHLCl5MywB/obIh4a5cY7hGD00SjShOtB2F
+Ko4KcbzX1/3t3ezXRfWnhg6FhICV//9umZaurgLWPJWLphzIpuJaYbPMipCQISurqbqThdyHMdM
yg4MfPbXl4eq4LfHjtEsMELiEUE5jjX062OXfK4C4iV7gwMm7lnOHRH8BQspgJVgreLmtgpoR282
1HECakXgGM4g6m0wKH99J7/uA3gBaMkTgcFINlk7/Mq/vYBRVKRelC6+FSlwGXvsegMsfx8U8GEv
xwWkMt7KX1/ynx8eVY1A/ZugjyU8wr/xGTKWRVMvxL5FwmGVQxQpVqoO3LppgHgoKSKByhajjswV
CgzxtYPlxab7ueqIcf9mImxE0a+vAnUZmmpuCxWHmP8Tu1JiD+epGYNXWdkY/S/8iEQMzU58J4cu
n1wdrVFetaACTebTkOGueEXk9NgaUS85SHmrH9NWtlZDA9bZEO7mSg+vfz1mv+YrW4cjnMoRERyo
EiOGw2nw64SZHJBPJJf+1dvRYhKQSREMFoEgggOqg50weASq2G+LBoXk9qWCvvA/HSwKH1wkwJGl
aMIQIbT9ehtJHw7jgorrVSOBRQyvEb1WGEEXMi78mhUccX8oJ6teWohnEVGtaS3lpySogxl+SIlo
u0X+ReKvdLU283UEdVfX/puwsvW8+OWtojsVzhVCt6kk3I7G284P/SWuMKfB5a/sdShCEbR7VEOm
me77dayMzl2PVhIAQGF5xc9gaG+7ZQcxyhI8OmOK85DapoYdeV0JOkDJXo+Q48GBV4B44CRoHkSb
AvwESpl6hEQ0G1qoviJr2uBTVVU4WAX++v2HoCB/fiDogtCECxs4REGgAWGc/vWBeqbbtat1+JyM
0Cuawwib26acDRj6tKBesNh30SN9IfRQSPiFxzwUdMF9gPLG6wgkxWZHPd++1fUKB/A2aR1Hp8qh
QuyzfnGduC16j9+qJBvwMUvZigFejdiyg0nszCB1xqhipP7No/0Wi/FoKWXoWwLtOBRYiIq/Ptro
FYDDqVueIc9R6B8xWlAwD2uzVt23kSRq6yYBvHn9CN3fNovaoKOtPXnRNuWyX1tBx/KQsmByEO4M
FsMBkIjhhbB5xd6uK2g+5mPkGoMfoRMGWlNVKDvx4kasW1wQhmCCfyEToRgK4L4YinGMZYDmTc1U
Y6pKsFH414/xKSvfbecX/z39u/+x4/3cz+y3MJxgUSEGxSHatFC0Xfl9Q6AOfYsW0QdPcxt32AB/
bAKhhJQTwFMCc7z+N0sk/G3r3S4JHQzATqSKcPT9np4QuKMjYXz8NEzA9F7GZRwxobBCMD5RbaKO
7wsHb86QiYYtGPBmLjQWNsIURslZ34z3sYDnrj4UY5TMD9irw/nBojGuevFtwPEdjyYP4Ir/eG1l
D/U1eiI1iUaWtg5kex2l8tuLCNCGAF/SpU7nB9LBEFgduVKY07DobNncX4827BS/LyeUVrA7hDiN
HZbcf8o7EDSHoCR+eZJgG8GCQ9rFTF44UtS3IlwjCz+OhPM0ydIwTEGrWgsU4Io0E/M8M4gJwbUt
2yDagJGY5b3rfPmNVA05wWm/tfOKdde8gd9c7UPbAT96cWC43V00U+LXXQIQlMOAiSg7wHPoeDLf
2l6ic10mWsC1F0YsTXdaW1iYIJSaoPPufNKvdSb1bCOfl17NWAyw2TuU8j7gdVQfUvQviB4FMKKo
zImnk4NmNnWSFohyRTmeRxkjfuXx2rh1RfKHqWjOXi0FpOiDqcVhBorLdrwN/PoEBi2sPk5RUxY7
Fo0hzRdkcR2Q63JEl5a0Cp3KS96U4IXZuIOdya3X8MAScgTnJsMDiutEkr1RXRs9L3wuVfCcdsT7
J0i/2HiD1iI6eECPr3h64/DZ2Oc1noHuZ6brIDn8kHqImI/ozVD7A3TlSdtlqeo2Biy269Anr7St
Ew2K18BWv8NUWfr3FEAqwBLVuIHWp7HQPU/QL4bwRhyLNkDHjRQqN6WOIHM2MeQ72EU2YpQ9pBc2
ugHwOGNKr1BeG/mBCTIKstc6Qq+I85SCCW8umnuF1nb1XI5uvgCMQ8esQ9CBtxIPfISnYzNFyDI5
YK4IOKihoSSpzRsglw7UchCJftzJwq71cnblAKL+iNZbXnS5Sl2EADsbNAn73AWT4MMZk8MFRe5Y
OyALn4yv8SHjwhIv7powBoh0N/74ZlBVDX5GYE3H5dZuiPrXderTcL6qBewG4Ylu7osYkmWuphi9
H2oKHTSPgNoAOeNBhccpGcem8uKLRRA0KOBojFjeLc44E9+DCKxdc4CiJAjNGbLKNJnvQGNAJJH1
abpl7rEduVTwURRFsF5H8MVgpAL0bKLtDaJ2L/l1wAobNxdaodNQcw/PVJ0Ue1cjEJR7NHFkuHeE
rO2WIPRqSLgnpVyqfkeMquE+1yOBfOxzWEJI3h/auknT56lM+h5kYAzHF4wEU4UdJKcwJ+FDcP8M
Ar2+T7dUNgJWC24BlAsaNhxq6bYRY82o8AX41hg8amgJEKcidMeDTDN1Y4cJsGoUAccxtS1+z/x4
VDnyFcPX1zH+w14yFLhaIylSMbQu2l4PNRF0Ap9o47dx1lFao+KC48PiVQTQf4LZ7HscXtMfbAV3
QZw7CHrQNKdKJJ8CvMFo6ico2fVUaYxXINfuKKcVds2bpI63W67wps0KYWflcAWGH/WvReC3CSZg
mcOb50uA7wGx34ZmntFJEx0pRrTMwj3M6AeMZ/zzeaxlrH9FWSrxPe5NJx4Vj2As26TzKJMyA4kg
xuLP2VNAMoSPjOtge7hiXP4YjAmzxkJlHCu8nJSvfPsXG7i6gfnMBo9/DnXw49f/Nsg/fg/5dKhu
0AKyxQ1QHcj5VVXCVLAIaLbgofsQyoYmK0NWVuQRaWrZpRn/8aLg9xkx1ZCfTrY8awoXBs+okvMi
7tCaqsMozWHbbC0pDSpRC10CK6D0AFlb4nVD1wwZUt7EJelf0x8j2BmsIMS1H88kw2pa+tx0Wjh6
WkAr48/Ij1f7Y3rA6t5gfATaheILB/CPT0RHQ4mhKKndLiMjKfDNBfR5LJ/RuTOaRrQ+hFsHw/tj
Iq3TMuEu8ZDbp9DKDvg7dH5jmF3DiL5bfxvQYEVLTZt3DeuieB8QaCrr8wqLsjfHcqv7oL2tpg5r
Oq3LrT4YHN5vNcdh/0pFqTF9wAy028PbucB0HYD4bB8Y/h9zZ7Yct9Ft6VfpF4AjgcQY0dEXVagq
zqNIi7pBSKKMGUgkEuPT9wdSPm3J8cvHcW7a4TDDEsmagMyde6/1rXH7giw65Av0ge12qFdve/7N
wBB0ehqqtEpzGBAhvzfrpJ3Ks7JfAttcyvdrJS/w1wSn7295VIyapzPnsuSXsAO0PHih8pJ9frS7
1RdPVG4F437VWabJ96JPEx7cK7KWc5WpFB2AirKagw0fUzacB2263c4D+yt/Vi6DX4THkmJxXi42
3uncnmHEElhcq8hF4bRLeuz953BtB74/M13PF4pGr7qpkddVN0s9cdT0xGRzoOroeFU3Y2lg/VDq
FDy6naXt+Ow3ycyRIVngbph4iljKi+MsO4cVJtRZNYSHirkG38JENon6cy9iq5pfhD8DdD2mVduW
5dn3pkthqkwXxyGrmlZ9ZUoO8PZMQY/1xUm+3TNdG1a8YX2CI3B9hjvUTuapk1M2+Wfm/aXPUcqU
JZZqXkteUZlOvXfwUSSwyhntbm+fPavtquFUt13i712GsC8n3gF7cLbXa/Lc4QvzZNALMepfj//L
q5XuS+RiO49QiueLX19LhWy1iX2MjFzUozf0XFeCfDQkPbYH2vQ4NJ1OHGSK3crvWN8PqAlJ5Zyt
O88t6SokzLj8T3W9lG2zN1VVcXasS3+7nwzgBVpVaRkalkrpJwt7Xr+w0hRHuqTbmzfkEs/wwRnC
ko5VUTUpP66Xilf5MlGeJdbFlPRaQ+uUYKCyXTuw3V0HZSJ9cw/Rol6Sw5wU1pId/Ul5Vc/wB8YX
di30Rf4nN0V61+3YDCM+/NVyV16V39TbtlF7yXa5aUfbXHzv72RhWvo1Mhe5HDGlY1IM7st1mKxH
TTHNIX1VXeR/Yr3l+rImtfIOFEBdtstINRaL/1rr7Q2scupVKuuobifm1dGSdfYXF4RpdYP4CYHQ
0XXa3lh/TEid5+TAjiYrb9dXdImsfciEVT9zbp9K80GkXZGmYDAWmc0PCGds2b1GYz52zkufICoU
J10OI4JntPF9+Qz1zXHb3cDuMI87Y9stNWUQeNFgD1zlNf6R/cgfWpj1EA1Sf8bfX8n7Z9kp1Bve
3mOstL2st+WmwprG5RYt6baaUP1vN2/e19t3YD3hPUsKZ/szzwbDzJqYLts3JnLAW4ouvdk6gDmO
XG7llGoxuVnNYgOw40bd7krmg/zN90uWmpKVCDHu9lfvXaNtObUAC86LlgHTHS3CuwHNOh76STT0
mNxlTSLnfOqa7S5PrdXl3e/ppvLFpSwzWKIF17cr6NLh/422Z17m9OM/fX8gwFBsaR2XivX4fmJr
8mJFkF80anDvy/cFq2QOz6/syKfjarAqQAc8R8BUrhujr+/aZJd1/mA9DrmneM1motc9InhJtzIu
AyFmPQZjtT2t4e2Gs9qSfWSXeMN2kytna8bHzTRv12SQrIz/dl7WN3V9yIqKu/H4/obQLdkWvTL0
txLLZbpcXGaOrCBn/fp49dOBnn7qJokWjB+igHnlz80XrPwUp6VyHrMWyESHsiaduRsA11U3HbM0
nkQ1ltvdhfdje+6/fvitCfWXnvL28Gi4oXWQLGDz+D81qfQwg7nuA//x+9JYsDxt7z890Oofpmg/
tZm4mwQGMR4LvAX/9bdj/V/a1xMWyDChlPzzGhHl3Lb7TiWue4t1bLu6Iz/bPlRMSnzCratdPrLv
i+OvX/aPLQTGmVw/oU0CrM/QiOv8p05uMkoH92uRPoKGYBnLPXurx/s+DORhbSmd/+l9/vsDkmZD
4wC+rAMSJfqpiV1mGrNWLZIHrD9sFGnJjn8eLCXL3Pc7+9cvcIO6/OWD3V4h+BV4KiifHdx58qcH
nKvChdNUcch6XzGmDAQIsAhfLp53nN0+HI+FSlZ9P0xyKYClN9t6LjVLg9WvWJj/oStn/3il84w4
SuHUYIAQYdajof3j5w801ZqCRXYP1ftNNVHXcY/PAzym7piHY85HkLkwKZw4kmwOlBZWtj2RQklM
PGiFOdkfvVriSdnNLC3LnqW+49u5PxL7Jl+kI7v99N71Ve/L7K/f1h9vF9qJkaD9xgXDkNGlAfdT
+21asNDr1UPcjQiq3DiAdSA/+ZrP95+umL8/lCtIKHag9XMwhQH/49tVJ04N69VPz953ztHjMM/L
dmBV/9Ncw/6pYcqD2JyccGHYG7mH7v6Pj0Urv+nGZlSfAq/1tmXyvUpJkgEswd5e0VWyhMLL5hOq
3lfo4W3+oqgC+Kt5MpLPkCvpnycg7k+9N56cdMC3EaKwuUj/1kcv57Kvk6xVnxR1le4OEqmre+3Y
mVwuZU8Vhj89Gav1GXrAsgQ7JJ8TsjMmZJP/kHYQbs/wExbrs7YGOmwhPU366rM71lV0Kgdv62e3
sE1oEC1jQCdO6aJcn9cKeXfJoaXapnw57Wr6xG0TbU3Q9xZyWANuo5/sFawlu34VqQljjI2yP/oI
jvkpiB70P+HsbA+PXHI7YgPqKPgVLdNWnnluUU9Ve6Mg33+eex8TwjEatT0+YkRc0QXrEngWqg7t
4M1Lk3o+S12mkS9N2CTu8yjGrTYKwpTmLVKIlm7hr6/4Hxcuuqy+DERAEAWXPV3Azb7711VbAhlK
7UhVn1abnspmnxEB+rkJrG51voFZuIV//YjbPfSXLYlpO11R+tvbGJ9h58+PSL3VZ1Mtpxe5DtvF
OA3uNi/6fkz2x456OCnkyjY1OYPp0+s3IqH+h77nNv//4XlI2FYOYg/Hc4TDIOGnV74Cu+isyK+f
a7epjUTGTbH1re2yjho6K/vGPgCSaPO7ERgG5bhC289RNERr1CKQDiaEigZ30GVFpfw401cJF9yH
Nv16E1oi32PhndtLLiJgRxu8H+STm0AxZDqSCa7DdszYv8+TojTbqGRkX70lhgv5OwI+LenT//qN
/3kQFEomerRmeNW8WvxTP63QpY8bb+r64ImCUjD197R2lktnXLfr1mUqDfPYnrYRyMyKy5fUvEkB
LF9tl7QcislJHjkdb5e00+XU6mdATiVXaNHRxLaPXTVuk5jV4zizxAkEYS5Ym0wE7s7A7riNfv2S
fvwMPVYN9lwJdnujP9pQKH+8ejkndcaZrfEm68ttDVvfDq6q95rhfrHCwb3694/ngR0T2z8bGu3H
xwtmTo/I3oab78cUZHddsRNkZ3jtDhJj+q9GIZ7gvrQRtVHI4Hpz/1a+SaSyNoazguPB1rWgqbHt
nuSLUMc0fbcV+L9+gT9tFWxEKDQihvE8Hh0OasYfX2EjTJYUs4q+ioIB3PeCAdf9dgjWst4aZVM4
Nshja1c74IR1RX9rV60CSpEh1SN4KiZBefcPz+tdIvL/1g2P6Qy7ZYRwR0iKNvDxPz4zIVj+gjzr
T3oFH9YfHA9ePF0P4TpDC6uxYdC+b/uUaVa0q5OV/tzOkIVi15ecj5AGITguFb32K8el2yvu6sRL
0/YMuR+z6ht4ZaU942RzWNlf+g5zKzjPwnGb7lBXw+oYfPPC7+s41B7DjSs5YyT076L3bbPEZGLJ
26Sp7W6+LvFFRUh5htHPsUqLAgnJGa2dIK/jyioU6933I2Fg8WPZrnw/yNETARyDXHsrHN+bO+Xb
uzlltcNaSTNuO3hNo4Pd6qx1sE3dNM7A282h1h+CG9mjsOXA/n6aVAxt+dyEgoiOMaI3tQ0PodfY
imMfoTOOsT+bzB0HFVhY70fHt4uNDWzi/V27cDs2Bd0ou3O6OaUPAyFseci6pI8zXggWhTzdV3Pd
c+szQa2K6knSaIjkjb+YyFXnhS+srf3aj5pdc3nvfEXT0oOMzyCZM+ii5x0w190VmQnbZG8NsLRF
vetIK/ecO4JzVDAd0o5E1+6Dt0Tj2n5gwrttHJy6MabetHDHW/9DrpjvQbsKXGQOx0x3tl3sa5tj
/h8Lzb4+xF8xT84nElSIA7lx6ylR900UFSXOzAaqGb1Hbv2ZqB2TMeM/NO3CZxtPs7NizxMWveBx
z2EYz/R+cZdkuiqj3vSoZKtiyrfollBTfmCf7E+uqMz0xRd1ueBtcmlx4ALH+KY/NvS6rWEHkyCg
Avu+mnTM6VP/KqyplItjk1W+M9C3eDvZMmrcTuZLY7aC7P3SqN7O301QlTTJdIRSBzygFn4NlL1P
24CnAbsHdXtpjdEHyuY2fFQNFswjoTWph601nR69JfeKeMnRBufwHc5yIdfzWs/jGb3j9iHQvrOf
Iy+7CXJTIbl3R/0h4aI+c1Ov7XfcfdmXQqvqYypyQLGDEA1oP+0eaS/SxHca7xIM9ae25HZsJuVf
+VOu4sDNMj5dYUHzCmb3ULT5cLsWlREHp5PmEC4C9G3Z+/XXTA2Pju2qS+1a6WU99pBoe4Z+CGTS
s7EdCJaIphAhf9ahN1D5aw4xKK4yhb8RWjuIo6gDCe/UxyVpKLZgU5DsVIZLs3eLJjhO/MrzkA7Y
Fz23wwk9RvLaRWV1KmcbpPYSFTh3C9E+KpdpKAhgASfJkm36NM1r+LmCcUrzdKg/AILND8Ix4oLQ
2gw4tmXJK5fByFGbnvzcIkjuGddgXcqMjF5thut0kGxlP4xOkeVHhfPiYPe1eehHlxYvSwG01Xm4
kD10OhyEE6j1IAJ8/zGHT7KcU+gPX3uI/fahHZShsZTXOA9H6YXfQuMFdWwllr6oI6r+2LVNcT+P
MEM8SuJLrzd2t0+wMnwWRa+uAPWIy963tys08bZSJR2ni5kGwrUIyvGceaMF3QEOZRyy+uHomyRg
oDW0Qeahd3yZVDd96yxr3oJK1s/YUVuHwh08ebSuPVduVilgxnarB0xBUzlf+EMKZ07YKr9Z7ICF
mCbWfpxkJS8wSEJ30jNuV0cNzqWH7HnHbO3Zm5avYkiSG9fm9hn7wcQMc0S+S7F5BjGpX/LgBqa5
UZmrXxY1cwoWVJFpvxtKjhpEkuQpmUPWIIFkDASfSKdqQPROcueI2tzPdlPegwQ15b40Jn3qID98
1DMS8h3YiHmf2JtpoOD5UdgAmSi58eaMvIk5nO4ip8+qfYOV83NR4zZmrF4/k27Q7ZQabbIq3PAc
8ALCcS2SC7js7uc+xNlUrLYeGfTCLKXNbvAXWx09wAFicGhhaavsMvqsLcqSOOREXOy8ou/u/MkH
/u90vr+P8jU4MwSk3aEf4ggFBuzJaRuFc2y2T4Ua/c9aJk8TncmntavX8NQpF49qV6ffFt6QU2aC
YThw8F4ejY4AN2m3QyNDnAaW6XE8B9+hTh0nf3jBQR89RY2JvuAHlR8K8FVfxnVcvw1c4PEYtM61
S/1+EuwUcTd35pETvbXz8FdfWbovP62ihbkM9hPFGAM8eFfCZS+DDMpGmYd04L3SPwuomPeqb4pT
6Q36Cc2Z5PmPzoUtGgn7TfYvTEK6u6jJ9Jm9VNEjnvP1Mu2JfJgDllwaj3V+07jCXOjBne6aPtEf
ENm7X6G2sTg43YKta6m5eZgi3NrSDJezDqbzfJplS6c8bE6JX7sxDUmUnzSaI/j7BJaBstP3uB+y
p5Bm9Uu3huYDG356xs0WAI+xDNoqcgEqEseIj6jwVhickXG4LgReCDRyxzW1WoBBYXaXzpBQ9hzA
xFFPRfeizOCmtDPX9UpH7nCJgAo+v1W3H1JJaBxrdg3rOSjDMxuVxX4E3XIbjqlkFqqtVytx0MZd
LbhX82i/1DPVahwMDBHDK9ApY2AOotUl8UIVqXVXk6XSO/raFckbS/NcGf2Zn0kZreX2c19TwRRD
UNzMUYEs1FNkmUWtcj4NVjJsDPUJe80YDE+5M47dCXO5dPdRZgeXxKrp8IjVroku6ixUMcoZyCsj
CqM4jFbsPMVqonFXy6S5aS1ODpeL1QW8176YjL7qEONXR3vW9nTeuF19K2fXug+aKFd7f9bZlueh
9AMun7GGot0u2WWdly20Tt14KDWTxLZOAVSU9WHBLz1kp630EHHUzW3VQk1S7ZSWFyVdUF0R6kbl
QjTdkIzX9KcLjM6DnX6YgrVd9q2o/CtkhAnUbZsS8dLQwjDPXk6/TbOOaGUAG+xE2nB6PxuNj/va
mUVTfFjlkmCjWOZOQLxzWOzEeegygz11UOh0nI29NzxG5BYVHHTTCmeQxgiNw8lyMTLlksMpKYpu
dd8uNjbRyaePtxdB54irKSpmjJSayel1ULGcxgj31pjkvvyicAB0+zZoRWMtc1/cVotFgprk7W/E
XMd0xutya4aA3alvjXGL0BC2V5DgyEizb7kfQgQl+8HGUXtwbWzGV5gGAavXDYO1/WpmHIWyXhi1
B0NRnjW567WHdPKm6zLn5BkXcz6fydS1w9gPRYZ5yy+0fV6mWiEAGbwAWuGE3sg3jrmxvGgOsBom
br8L3FIy/GBK8mwrS7+OEaWJ1Ar7GgRxWx5SWAODs6eEy6x2jxqKjg+hKJn/sFhui6uuGzCuV3tW
UsM3tMLK5/wri1AHpyJTFal4uK/m6FDWYLayg3Lm1vOubWv0ByKxmpqcwC50P6fj+Glds/QpxS2Z
RsordhwT6scJNd0hCRN9EmwegkXC1wgOgvWyWpzqBmA+CSaZjvYK2MRG8pE4uOraqx91Q/aM1oQD
DGHusr6Opv5q0mQ9Bm2FcCKdsdOU7Ct7e+6nLl7ZbNy7qM8kfC6tdZyPdNe5HrhgdrSdple7VeW9
IuArPPSEC171LfjioetxTQ5zOsLRb+o02Fn1HJ3XLQFGTtNVR5gIHudIYR8ik7WXZQLL0ilnFxwg
MpE2xVVZRhyLYsdJxs8N1uTTOjtOtcM3U9WxiMYOCKINJ5423WTOlZ4w1faTmPddmRZ71+9HtYts
sAn7lr7jcN77vLjDwljxcU10/pqgNOpOxB6OseamnGBnlmTMDA6bf+6XFbRc6gueQvLArpMfB9Io
YFep7LnIU/sTsw7YVaUN1VRE9TFQQXFnFUIDtvezj6Kpn6qChkvKwe0YOEnx0k6OaXcEHOGNFIm+
GBwJTzqBShXiIBywbSqHF50KZoo5tEj6tfK24FhyMU52/rXMZPCpTFL7Y2nL6WpEKxN7JKadS4Z0
z4w7HbzX0TqrnSxEd+0niaRuZXHcLkL3q1tu/VxI3tuuDav0SzuGVn4AQI30hPFd658TaraFZ+p8
JgSsWlvGM3iWbeDKrCN4kfLCu8aO6XzJsgxOmVPxHIA7BBjQSn7vnoED10S2KO+89gcngAVNvxTQ
Ktv3Ra1a87vi1JbtSyWl+MTGi1kxssJpPLNM6cdGFdZZ3nnO06bUgqQ5lgPwOkvdelBev2AvVWwP
nDyP7ZCgP20TT14hltCXirxFsBQpJc3V3A/qS+mYGTAkg51xl48VlBKzcK9wU3JOGxRzo9cRncC4
QwMxHppihFzeQd1kcwXucbZ1Z7/BAxyTI8kz5tJdOL/tLMoRE1dJB7TF6mq0yAIf+7Ppq+olUOMM
8Fr2MfG1nbgZpsB+RM8QRugwqeF2vpmy6jRRVF2w+jXTYe7AilDKRZSe6OaAOchssq09uGIaXkst
PHXQasT5gAaQi2jvZrg93XI8pqPP8Lou8Q9SpJHlwzF23CdLB4t+78kmWT82/dCUt05rT33MqQIH
NgQQv13VXttDWi0nSzhF4976YBRgR9tdLj9XdGctQClWOBcbuLgpZ3FdZq3fRntO2+T/7IY1g5ix
D9hwsapnKAbweA+ozN0lbkbob+XlEhJHAZ52mCObNIqRAYfczcjPwRjqAeD7xzQtSQqNJ24VBte4
hGSjd+PcYbM+ptRqzfkACILQi66fR++AoTmvm4PXoW54BBLLtPukkKaaBq880O+CvFpV8jm4EJxz
mAjgPybm5bPm5X+rrSgQvI990SxxpLLZ++hpz8ke38djltpGvKaKtmGUYyezuiSBexNLodDa5sPc
h2vwiglUzP6J8cXK/dbZfZS/DAoaBOEl8NFXkrXKpJh8tgiWY/M8ZDQUwitDQTnfiCICtrAf0n7o
ytOKnoBPiy2vaIsvMiQnjPw0AEhLcykHXt66y1t0bf0emSH8ukdpiDvxDz794FxeiGHolhblZ26o
cTg7pN1RqRASBMLoNi7RfV47yGcp3VXEirlEOUVU6J7A6tTLoph7jcyuciIKSI6Z3EPazC4cbzWh
cYzoHTRteLVS+oUHuNB+Qmd5TCIswLbbRdiml1W6EFJ0/azCoXqy0DMSYtZGIOHcgXvngL6vfhXN
ht9GlQ8U49D6G8p71CgD591KbMs9RqZheVP/XxBLMN7RXh3PmLzlV0Tawrh0/OG6sJelPihZI48d
I6Q3yqoei2iegvOOEi7YSch17m5uppIsVyPQjc+hgsHEpKJ8VatIAO1ql8gEn310gDqyLg89qQIz
BYJVHahAOSEmhfK8k/Zd0vSSOpy/WGsyL2pnpxBvHkIwnl485U3zVcOf0bu+GDkaNKs1choBepUd
KCd0fzbAqh9fU4ukMGtPRe00+7XM0iP+sTGxjvXAVOxpcDZiTyLcFtzTIvozu2+Dl2okh6/fB4mT
tnsairnHCTVY+ps69AnFc4Q3mI+IzRCq7bRC17xHRdeNFEi2g5KT5tZNysm73rkddfj1jMSBzFhJ
vEtQ+tUFkA7s5Mw3MH2gZlY1YjlnGfo4bDxYYQEUTMgqCx9MMKfWDuNyd9apqiv2Aw2zLysSMa6N
JLoHgdryOsEm+4Sf3S182LEbJSG4P9Rs3yzkojQPC5VeWSzD/ScOl1N2HxS13qou6eRnVDD+hXYD
L//CEimXkxzd4qGdZHKNMD19BbnPOx9O64xAGLDVrlzXfN6pXExP4ewNd5OGM3OjsNcxkAnqltU0
IDloLr3oYQsaD+KogKpj07SAloIa8fdJuvgbvbJ3zxq3KBCEa++xS9L2aJxGfPR1b++iAOV3pquV
QVi/Ljt8WcsNXk+Q+87Qj5jNKmjzuygfo/EcFA564L4hxGiXJhMAoykiLWnSnIZhLQZAqZjJo2zB
35xDdB83HimVT0IXxqgAQbdMexiaaUPGqhzUcJU69hjGwktVcER6pj5Mc2DweZiGV4n+Kvjk6ixM
dzUF+C1pblS8feiGzY6aesnfuDQIAPE7ZzEbeoHWlXbJ3VrTAditvlKAb0YkzbEUdQ4zauZnUg8B
M0K9WsWjVH8QEt2Q5dgTJmK85SVgtRhhjjRaxSR4hA+9p8GzQSqDrm6horyQtdNeyypxLoH4lAHC
zGQBXk3Q0qVlZc6XpcrLi9kC9Yo6uoCLFDqfcesMDZMCQkCIt+gL4G+Tm5OjPC0kl1Q6BBE+ZHlY
sf7CR7gsbGcBy+JP3rOVZGq+oXMFcQPpHMTJStX2Sx6hMduR8qpvWjR94hBM3sKhIHIYHnaJgE1f
2wDHITfoac++SVVHfR5nUndvPB//dpLQS+i7tMlNSHT9xw5dG3kDQwW7om4/atMSuZxDngvQsCNN
TUcu+Uq/kJYnUmqr2dpbVB7XesB21NN3+dSkA9T3gps61nkZ3BqAXhfG6xip6qC8oi8QnFmJCJ/p
GOcBl0Hqf1HOKg+zK/qHUS8OeIaWsKhihJ9AtSZqxIoNLZ6g78MzogobP14ji8KJUIn51HgbbwAX
bx5rmlux5lJ39530oPLIyL5sljZDjT3ZH7NkmT9GiSF6tycgMUVbcKhBDf6BkUPEoJjNU0i5fyIk
1/7S4vn5KPgRcKgzbxyTtY+MtsPrGVnVSY1mI9oNn7GEmDs1CGg2oWmFzX2w3kWpRdyktt36xH6g
ifYNexlDcbyki2ZdTZ2jfy9odsThzEEFfjdchzmz22eL+NLHIiOSb+/S1T9XZM0yzELbXkr5dRno
/kOdV/SD9Bc2qLIeY6aWiAU+cqJta/Wg3b51vVtDRgarfB+GmxpUd/iy0RTMMLuIvlBIPNpbd0G8
uJwmh5GoEwPfmk12LoasLtZzrDOLeUryefK+eg1p9GfkAdaGmDRXC7NlsHkuGZLc2OgHkWWgSAPj
m/siRupsr5SNoVjyPawaLeZzWEB0MXe+M3tH122m8JPfEOsFNEqV1UwmReBl8B6o81CGxdbik0Dc
dS6qVgwglPHoWBc82tw0GIdcD+FAptpvorOWoI8ZSSKNJg8EPD0xHGuelugzVZpsth2uwY4xSFqk
q+juRxkajjC5nH2tn9twSsYiRvoClxpGo8zn4obslH5o437yQ98+CCWHvvsylOtoLzt+iyLzd2pd
SrLdqjJWBsLIOBVHezrW2ytx/VRE1SlLCULqfh8A6gLTzZOw5O9wHwU+uSKm58B8WSx9Uvlw+6IQ
JOSvx3M/zmGZGgYokPDORkwq8bdsANC/qghyjyRTL82D17JV20CDUNtN0gbZseIDt1rGUv8wqPxR
bbQ9IjZuhpWbd5jh6M9wcJpzoRE4wb7V749IOuYmLZNeo1Es9IDSICebUcwWZra8YCj4/pL/Fc3h
PwWs/zVf/X8U5/7/YVI7uoGNIPJfhr6/8Rwe3xLG/p7U/v0H/4TN+wRAMt7ysBYgkASi8CfQwULO
9htDOhQp3mZLp5/2X4mSWxw7BmUWGIneUAZchwxuN6aD6/xGiYBs02eBRejED/2ZVn/3PkUm6P4/
8gI4G3HF/mXajBvbRhciMPnaEdXem9rtL2rGSBCPmnDmpNizx/vQc+sDTjhO2NVaHgJFKccp1HmQ
lQ/sr3WpwEn3OOdaJT6nbKcPDA1r5EuoepA9hMSmC+5gIs2bfdMykQwA3x1Kkz6kSp65pUGT79KK
ZK16nobybnJcQ8htGu4tEJk72y8omns32kUApwiWKNkIO7dyHk1DWaOUE+wBS9U37jT2HxoZoakN
jBtj/6heBYOSJZRPHHz+kIpoQ+qh+yVaSDNqfe/UTZ5LOw8c3wN63eGCiPDucgkyau0ZNOtplGse
oyyHvzb5wXnNoOVQ0L69cHUSHU0/EFNRtqsfp7ydN9q3HAph5qLxiFiC/LK5YyFYBAD2VWjBAre1
9b3OuxI6PKsq50EJm2MFrrPrumTrTGhRFnMEyxSlzaHMygW7EoxOI1S954KBFdrYmoZZCeWbKKl0
axnyYdWXq3HLY+BZwQUIJ3IPW8LDBjdQx9lJZ9JtG+A3sAKJ0CopOzuPiJlpyZ7JR3Oeptrzz2c3
GF8am7lV1kOvFIukRFFUB+JQtWjToj2CRVtcjoik18dGy7IcwHW2ofWVXcUO1l1bDdZ6HEjMJf+p
aft1T4A2/Q6Yop1hrlEsD7iXw5soRS1JcmQn551exm461U6vz1hE4f/DyIO8Drb5dq4b82AFRhBX
klt1ZnZ0ZiWHwzT3roJSCxJC6EkfrHIlLo0DG86Zgj36xqI5oayY3t+crqf2PUq3/Z6sW74H7fKL
qAv3dFC2EN4gacwWybvF8+oVEFVJV6/Nt+ReCjJYUPeJKetTgwsjSG9lsI7jdGQWKYb15K6KPNCI
EQ2EcOQKvXi0sBrBDgcuXyGsd9654gJf94YZL30GTfM1J7wFBjlhqADJ7Y1N3oZQyhEgASxf3uDl
jBIBmZcb0zx/w5vT8AV1nm/U8+wNgO6sHLB3ZuOil7bgPNxEHYFY6ALjtnOSh6bKSHpgJelA2Jc0
EZN33Dr2KnsPYVfcruPkj8fqDc4+dFkLVdc0zcWy0dvbjePObA2k+xQOy6N+A71LC+Z7+YZ/9zYS
fJfBhK82Ovw2Lbz18YwczAi11EcOPZ14AuIa9bx3qJkBHOaNN59v5Hkfs8ozweTg6INuQ9O7VOXV
jsG5Pnc2dn22UexDFQC0Z16LzCbdOPe2ZRtIxhv93ryB8Is3KL5Nb/yA6sA8DBszv9vo+QEY/cwe
vVsabumH5I2x/4bb7zby/tsq/682xA9tzb//+4dt623Z/doqbPdpZv7Pdf5Vt337h/nld/2nnfWH
38yK/v3ZbZvQD/9zeGOl3w/f9PLwrR8q8+fiv33nf/cv/9c7i+gdb/T5tc6bOO+Nzr+av+KNbJeC
6Vcb4nk7Ift6/13vwPW3H/hzIxS/2VgxsPq/72ffUzYj/zffdVDsO8Fmyf5hE5S/eQJFLzUXql5+
Dunwn7ug+E2iGEF8zYbqIuj8V7sgZ5Ofd0EJQEn6DiZZ3M/waX6s65bamLEJ8vBCdDWFJEKBeCqd
8mGWXvlaN+N6PuF3J7C2QkqF8ywpb6Ss9Qvrb692SdBbdyjv2awytYx3LsaV55LsOPeyy+f5a2YA
d58zfe2SPWuAtPYdbeDjwJH2kMxV8Lx4ZroftJIg5jBdJhdZEVav47h4VyNN5edsblloV86xkOlC
zq64lyA3GjmdZxGgudEbqwNnmw4WNx7zfNfU0n+lKqm+NSI4T6tqvaG5Nf5u8s59KBNrWGNCH5I/
aFvVt6n1Ng8kWGrByvKy0iH+TEbv+PuccrJ0lj77w5KSSXKUevSO9RzcMUOJ6nheZH9XeOl8vQaM
MHeRdpc/6GJa97CPQI8GY53ejJbDiMZVMF1Tcl9yJLfSvXKyomTIhyAgQnUNnXRVaXNGR7A/eOTc
vNhkpsx7QjjCUx94dDyiGsz9YmfZLX6Yc69FN7VxLNJTSjAco0h3PImWOX281rX/WGfpijwTaVFA
rmTGVk0+3pafAXAdUj29yNfFFuDfgd0EwMqrcbjEiARAIym7iyEpiwOoRH+l99j6+4o2+qVmXoAe
AZLvTkQKRdXSRvkxYS78MAbk0KRL1p6Vlui/ZFYSGqQKddXu6UWqx66azIUdhG/8K96cqGIwTTxc
dWtD6iRXMl2L29xfWvIqwON+rDjz7vzBNeGlnbUw+rJ1mRnlpEF0gQGWKUFaT8Wh6ht9C9VY7xn+
dYhp6dvH7jRDORfc3xemqP8ve+exXbmRbdtfeT8ADZiAaz7g4Phz6MlkdjDINAAC3puvvxNUqipT
VVd6NV63OmpIYiIJE7Fj77XmoiSx4im6dbrqO5Epc79Xu6VmfuwY5XdGw5nwcChkVBhi6b6w01vK
PoSs+hz2kzwMBppALFDSOJAYMLzhKHRQYzTDpqwKc+uS7cKE26iNrVa6gCmnRBtvFpTM8rlW03Aa
7hbFScos0Bal63a2NiT3IyXXLfT0Wcu+8nT1Ufhx3iTc20kUIEzPKvKzMrmqlp2H9B6pT/K1UtFE
N8DAHC2I3dQxkcM1wramYqOzttY640fZg41tKPZhoVWY86mLirVCGlzdPs5r1dTmac7nvQ5fS7DV
a21lr1UW3KgygE6R+3WnhVjEqcaoR/QgWSu0JjKQM1K06Wv1RifC9qZS3APZ22eMKs7LWusBN2LP
W+s/66MU7D/KwmGtEAun4Q1EYKkyBS5nssrWatJY60pK0e6ok94XJAROHozJHc/9WomOa01am33f
AZtf6pPV1gzX1+oV7AyFbLLWtJZc6ya3vVtiPsyUwhdzzNOqGLIyJ/1KHrXYSIuxfZnI9lHp6Yhk
NAApI6mmk8nUHpqPEttZq213rbvVjwp8rcXlWpUPa30+UKjD9H1218odhThlXkmMHUW9tVb3+Vrn
hyQ4+vKj+J/Iqtw3i5X703o2UGiaPqokdG/U9eRgr2cI/eM0oUv9nuhTZlrrWWNeTx2g5/NgdXZM
XgQk42KuaTr1mqszgyV9IYZVfLJzhuXxmr8zrUk8dt/Zj9gW+1P1EdSDNZY1xf4I8CGZTfmiok6v
+PJJ+FnHPwArSf1Z1vyfFDrqvlwzgfo1HYjxGEFB0ZoZFOqkB3VrjhDO2gi9WVpf856UIbvJnVPa
6G8YaxlxI8zYTmsqEd3uLgAyT1SRwU25G9f8ovAjysiKMu62zskD//madpQka/CR8xGCxCx08uNQ
Kc505tsb2TpQStGykhdIgtKaeBioa6qSFDYDrpakJQpT5xaAG/FLEY//E043msI9/O01pUlb85pm
tHuP+prhBIave7W1SDzYTKTu6jqOAoA36jarRH8Zls45oNhH9ZOt+VBgy4iKMuKkf0jW/CiHOdOb
sWZKAQkgkGrNmXK0qt1DHtFuWgz+/tSRR9WuyVTRR0hVvuZVUaB3Z8JxB8ancCzVNddqkG0KKtdh
yST0SlvTr5I1B0sBSsGIcMD9H7HmbwzZ6TpkAdKzkMbRXVwTtRI9C5/ij5itHGPK5znRqduZkyRn
nQ74vtVDtIoLMV35mte1rMldxmDogOklc5XsI9rLJuSrjkb9vJAwcV7GkggwrPuS923NBbN67YHY
EB3oCKlh81h32LLmLn5B4kCrec0XAw5G1BgLE1y/NX8sXpPIjFgQStZb5JMhFQTbq4vFl7yVRxrb
dwzeUKZEjaF13Se1ZtCv410bkfJ+mpUoK/bEGDTJizB1ziXQ+qyenShVwWsvZQywuUBwGfQaOQiz
MXAirQDJfHU64g/DFGEnjmeWYJqaa/T1qlCAmtHvRhWRJnlIO2LiEEnACD7wKLNNXxTZnVHN3YZg
3mMfKdWmtprkd8PJf+vjv6mP6cjQwPnf+0VAGcrm7Wv5c4n8+8/8qJARJK2RRA5BQsZK2XSwt/2o
kjWV6CEsYxgVaD6Cc6CL9AP+SfIQrlvSCmngYHWxfuJ/GsBEgVC6uENxYdv8If9Jr+jDNvNzq2hN
praZT8NXo1rGPPFrkazmcaUCeFFOTFNqCVvcdZ25/9QMriiao1RzGwEocRMOKGi7hTJong03y5Gz
5yARbWjp5Syq6LjO9VLjUih0q9AJMSOMVMloLmuIGupT2U3hLnUSk0AdE4I9i+fCvw2Jy64XrvXE
OHckuNqLelK84rM25ExmEC46tuLFjjL6qJyQOB2xVxgITY0xS+ithOGgvupFs7rfrA6t1QNeHhB8
gSOi0b5z4qmP3Zsk6YKR0SRZExQnCp2YvkD/m/UN5iHPnpVwpR+VHDp/7/P+96v5m68GAypY2r/4
bF7mkgNp9PNX8+Nn/vHZ0EY1VygtLz+NzJXr+cdno/FxmPbPbdQ/vhqTr0ZdjZgCuCGWXl7mf54t
15d8baJgDrI5Tv1HX82fTpYO0GmNA6epgfmFSbZOFH7qryIgJbglrMdrn3+NWIPj7P2nu/Gjpfsz
Re7XAYGp/vkCrEE/X6CZjAw9ORdwUC6Ssun17lsyXJHFopT460uZ3MlfmsW0dR28k7rBOdkUWKF/
vdastVpmIii4SDOb1282//ENuw4cSvNz+xGHF5N53ak7lTk9eXllhvMCK6Ch1lH+tfy9rxb1Ikby
sAubSAU4WvTfEkd1kvzcM2VTxEm1quWQta5EyuxIgIwW8pvwca47hOCJeWw7qd3KupQJDTRqTw5u
hb7WVI2JXmSwlBFr52C47HQZ2Q3pQ/17JBiWWYTbUMsYuXmcuJhiF71+bNDmP81T1uNxrMn3XoY5
G7cwPdcENJt25obY0OXqoEgaPyu4owhfiUjnoXMLYoWi1bgRxPksJ9m5MTxJ5JiiCIwBng1Nue73
Jc3+WN8+nsh/V42/WTXYGdy/XDWu38b/s3/LK/i4zbef144fP/lj7bDV3yz8lBqjzI+N88e6saK2
TTQYvHPY/DHL/zKZYVeiBwumG6MoX8M/Fw79NwsICIMe9lpq5f8sA3D1xf+02wqctfxBuOYdFqK1
z/XrtyYUi/YLitt9WpixT/0ZeroVPf/NF/3vLkJ9ADWD35Ol+NeLdOWgAAJzln2fokab7Batij1A
B0tFF/z1pf7UYvv4fQS3ha8Bfgbr9a+XKnPySCXa/v1EfjuMFyTmOgpVD3lvjqok6fa51ii7aTGF
R11R/s3l/+V2so6b1E5QdTUe2p/RAHq2ODQP9Hovi/FRz+0XBwHNX/+G60r7yxNbL2Gynbkqzw3U
1q+/YdMoc6+GWr03tfFxMo3n1tWgCeu0C9Sl5i39R+34b5Z95s3/ejmhq0zk2MIc+pa8iD8v/EZU
C2ty23YvQHwdozTXKr90lRy5P1Gs2SCeBFBalFtR3QHcMUqJES1zF7QdaZM3Gw4zZBfpuOI92o3p
oR9t0qOGcnBr4nczoiMYQcgC/4hWwQKL4UGBBKJhnxvvuhx3EQ6174VA5cvkRNWf0TxUCFbcPt+k
SmFcY4DrGyNODayr8/TMOt2cEysaIyQxdhNvUPzljxaKwpdktoE85o1xh3bKvDG7Ir231rCMQRDF
0UdddO2HAkdOTopP6fTQmFUTElW/LIfUiS69VIatkeffhZ3dl4n4Yi3OHS5ATu/CyY+cmT5Hg6A/
mUsrUEz+zNyQyyatlnrHtoWaotA2qIbGb6QsYf6U8U01W8qGJI0mEHreB+QxW9dp4njnKlZ41CPj
2Va08IidrfNxmlfIgIdvdM/cR/CnnMA18jIXtLePnSUyH2yVj6Icu2aJCHhCHbFfoBwFEh74pWhN
AjZCTw2deTyZkWqlAQl+HD8j4nrcA4Gz/bRNStt9rG3EXLFjar7uJPa5UqVUTwXwCm1bTIjunwRh
Hy9xOtAXLDX+HGea9MdSS4cTmw/NP4MQk6RpupynasanMK+bS0msX4BmPt3m+Ic9/MDyti6xhMgR
NMBAJOCWjVB9RqvibJjhQfSPE71/7RO1JmJFnbWzAsH9MYnrJUDhrXn/u5uoWkj1y5v2HLqz8buj
iCjOdL/OGy/aZFj7nDwK78NW1JMpsqOR/Uqvx5y9NOkjPJTGtBdt4t7BASSbxqiay4fHqM/mjQ5E
4/JnnxFtMpotEAXJ9p7MZPdPsxHOaes2sdstSnZyTMLORq2nRZ9ln8YHfuxlGjir5GG9marxrprT
J0n4kqcMUtkJZgKnrrXgCGNvoUMWjXdKOGo7HSbYXgMsj8uvI0+tahkyIzvFV8Cx4Saf2Td4o6Gl
eHhg1DsjrOc31NmqTweGrPdIKqcusvQdnUByYjKolxviqtJtGtb2plZrrsYkGOWYi+tyzVMIt2EV
zwjinPDVSTskoE7k7kBxjqdJIkq0SzxMlqvEO7pTId9+rni6YFQh6PH6uZmCwrSy8bjosXaeKJS3
obTcZxIE8ROnjIosO34zQuPF1ZY5iLpOvU+mWd3rg/HZxiWGrip6SEtVeOS5820nyxEIX+8PYcrI
QigdeIQh3UDCIp1ykfBf6+pO1mG2KerlaxI5rePFKv1Wh5HDIVSiPtAU9W6a+2030eSXCqLr0q3G
3ZKuDXIgO0+Nptg5y9NIoF/dlNteL423diBEp0QFGrTTtq4i49E0Kxc9a9oUh8Ie2tteqYw31m3n
kOQjxj0NE+P0MU2Me56QKarlGmZpp3tGWM1PpeZkZxak5aDRlvXQVL82JYUlB24U2SRnEjEaYl1V
43OEhy5mA/By9MEdQVAIg7NcK65t7hyyQX9K8xiKYagVfuQ0SAocZbMsCiFbqeJcojD9FmI+8xc8
JzZUtjfM/tW77I3hphL40zwz49tjSbBukplmKL2A7GDlerM3IHtuynEZP31YO6mGuLLqynn2M4sP
yFOKSX53pZK9aGOtPob2Iu6MRaIlz+DfwnJCHwmjy9jZWdwF1poNq03W9BVSn3KT1qsKoy38tLHl
GvpZ7FF8l5lfNxmjbDEJXwpWj8ypM9KfbEHKL1oFj/7bQGC8o+zBf1t+XdtfSHPGYzm4PHecOfLg
SMd+zFpcm4WZYG7Txezbw5zs9VTogWa5MdC/sjyVU2/uzc40byAMpPtYiaLPzjphTuZdxmRn05IX
9aSxcm0wwjtbbhI9OSfSfM5lqxG3S/UHUaNwH/P8pZtT8XkarPhqNdby0uJxgWlBGhWogubaa1W3
Jf+NN2+2JXIVzCWZxUvG5vm9SFv6knDVt1YUtgf2x/EwSIM1A7OdbZ3gL2CN2uhZ2/9eV/y3yP+b
Ip8TOHPYfxRF/yLA+r/Z2/tb/uvI+eNHfhT3jvjNQT0FfeePEv8fjQHH+U2AFKNOp07T+Oc/+2kG
nQGObDQNVPBuDJmpu350Bgz1N51oFfpzloX9CgHW/0dngBO0tcKINJ02BGeFP2sJpVbpojWEsmcl
F9Jj/kMZ7or28ad78m8KRfNPZeJ6GU4S+G9oZzicaX4tExetRXizDMoeGJr2mCJw3mAEcW7ykRwE
76+v9ecKmGuBt6I7QAgCpC/zT2N0ngUE2MEI9zMDwRvVaoYLHU1s7os6MTPOiZT+6wtSuP/Lr2ev
STdrk8XRQDz9qQoGqmXWGvsQSpOG5nxYl90Z6z3Va4mZ2PQdd3SfVUht+lbtEczTECCIZGfhliuY
r0W9bw5rbdhPBdJjmTR7t5woaWe3Ud+LKWkw6bbuDlW/uxuXJtnldA181FsoZxotv8tS6FuZ0nRP
WmcVR5hXTB5DDNnh3CVXERGJsTGiIt7NNWLrJGqBzHdtfqfDGP0GymJB3yOaZ7uKLmo/J8FoZ4Xf
Y5PeL7qRXgTaCcePpdHfUd7k3xdjKW8WY5RPuppIj8ywbMv4okAGnw9+XxbjXi1DOhxLre+cQYXW
Q8xDoMX49rLOaE+21pXXpnLAriJ8flOziLxUazVikj29r2cUv56Y3NBiVqWXX5g45eTL5hOm/iXu
PbUecQs0jtiqrd68Jqnijulmihu7RXA3j9HYvrqmbs7tOS4qubULG1fKGPKe+2pMlgvWhbx47xu7
epUQvF8kE5F7F21v7I9q636VDkh6pEHkZmNKmEtCk2UybZvBoWShYxe/p3G2ZiIWIrtRM0x7PhyU
8myDvT/NeLOenXmBMhUmDdbOFbEgF6AIAnPhDRDZ+3hKVD+cEKjFEFqDVlObV+IXhm05qd3WoXVk
Mty18q9Nnse7uIi/zA3zoAj85SlyHcgj2mLGedByc+IizC51li8vaDmVO4NwE8bXoFY99rUUX+qg
Kps0kaHKxBSmKB3xQ0goA2ihog2MOUnPqox6+oJW955qs8yCJVqsIlC6xD1yC1qI8daXusv8ETPj
laRnjGc2UkdjGvFmiFOodJOXptGT26Kcr8Mq2ymVQ8McRRyWgZGkamo9H4S95dlVd5JKI/DLdRGz
LYZMbwhsSL9U7M8GicebuLRmmAJWfR+OmX624vbWnMZR85gLCF5tvp4JRwAJRWzRUhu+TYRkb03O
KhcCO5Z36rXZ58ma7xUEihssFCANl667r8HL+xBd7sHXJkFvLp+UvjGu+oKSS5+X9qrYyxKMrjU+
FIVLkae5w3YmBLsY8xfbCEt9n+DCHQSKwCGevxRWwhwtHHoE5VYPnidD+Vnp0luwUG3SKE/BIeuE
CftzVlvL2RmzeTpkrkrykx8jTlO9UEEZ9py2I8hrYHB9y7l0UUpCROehlY8CMHXUoVGTkzOMjzaD
wMDVWjsCvbFGMTMHSEzPrGkFup1DfvQ4QD36NBES62zhYeooaJ2xVTdJpszOtpUtyhsOsB086HRc
ovshNdewgCoZoqtVY91nzN8U422Ex9UxvMqq2/jkhsoAFgMUtPmqVyg9YHAVa0772Eyu/iwBDpvb
GmqN/ZVoVh5U3EGzP6aEgfbNQ5pDacJy4bbpq2JW6YM75ByA1IJluMxtcz+oXfZshzMJ3qGhk048
9pZxBDdVqt6IXJC4XyV2d2ZnGEfgR/VZmyZzr+eKigAinfHX5IurPepxGUmvrdd/bYdW+DDP/fjF
0gu8n4VWVFvc7sahzGAFoVPFKJn2mThUrVocsUG4QZf3S+HnTGj42J2xPNVC4MunD6VtNastN5xd
cWhWbucXxPVS084xjpcwdD/DSFglG0rxsLTEeHhmofTYjoYxv5sMUX2jd+Kc+Ysk0TYFdoyT182R
PjGSj4OG+JsDfBP3JjMT640+MX8/A9PxNmzt/E4ZUxs2Cki3wgcMx38zlS7/DnciezbUbrrNUmkR
6rHk5UOUx5BkWsoIjcUjtXq+2+y/VeD/k+xQR4dPr/B/LwMvGCS/4Vr6pRD88VN/VIIuonm6siZj
S+Oj2fuPStC1f2MKRIcXv6Nh0hfkWn/MiNzfDMSKps303fgxdP1jRmT8JkC0rSFGdOCorsz/pBJc
CaC/ljEqjCiYhTamEv6CUCP/1DukTebSLyjo5qhKSeeMwxUNKCA9FDYdlPMgRVRYeogAKhKPFYO5
pVV1xrcJ+WALqD8pAE5g+ptmbDM0UOhvvRCkIsSz5sIK34yt9h45evSUT8w3koj2xiBEdyE7trtd
Rjx2dJiQ8nGAVuwLU1d8XgPtRaLeEUPtG/IoTracln0+mXdZ0xnvBKmH80ltawKfAUZ150EyB34y
0rC3z+0COczvKSx6GpC50X+VywySSscGGFosL66stsvcjpslJUcZX7PhE6nTv47SHOPJA1NOprOR
mItHGi/S9pRn+xCFWU5qrF6UaVBlYfKkIUNG8kDGkN8kcrAODNDbr3ZT1g8WdPMD5oB4p0/ya1a7
c5DYCaZ9taZuGgZd3zFJwr5gpLcWQB+5538xLpz7wnwDPC/ZY5HsQJVQ5QadprxNKc5XkoDz8dC0
IMeWwjUCxkouxj8nHjZLbNcm3gmlvdfUzLzA9JgCrettjQgZty5P3eKGzwsxFw+VbYZgymbdOTCO
NpQNelMzO2Xtx7LXhPLTMDZxoNAn9bFo2tyDavBqStSj5ZbZCasn97LPObfqVkt1kc50DjEDrj6K
qIoDO7GW+7qIRKLuwgh6JVCyNWML/KXejftZjkuxsR3cXr5glL91IMns8T7qnypoLjnbqLI8upmN
PLBjOJ7sMcI72XPS4CdHeodpSQ36QkCkZFhOdne703uIje0hjkzYduSzmIn2FrVLw7prZ5pnmpmL
PEr4Ojym62KGAArUsAgst9AOybDcOxQ6gQsExk9xlUhMnNgsRYn+NLbIWG76jjZRtigGu6Gpj0G2
hAOYd8bwhWI/Ehu6IcvjwK53MWfs6su4eHZSXgV1MPFt6U7gkzvaabEtrLR9wkfK/kBfvuEy22iZ
Oho38ysgQDAldkJLbZgf1Ey2h7qJ42Ah8OFcs+0dQKqlW9QP+pHwUpwrrdYGZPlILxdTchR9Vm5H
p0xOSjYvB7Xm09TBzTy5s/6Z8gfrJCrhFf2n+KKT1JyF3aETMgx5aJPxvSmb7NgkxFPXEGdoEOUr
W2DelYrrt6LqtxgQuD9KvUkgjoDXV1zFq3ChEv4efzOX+hPQfwmMDL2bVauLh2IvdXxVOOPG7edo
DTHC35vMIK7k8tAlCs0enM3eoJuhT8mj3fK3lycJnaDB09hVBw57/Td4MkTlxQY3h49tX1fUWDbA
0yJaun1Z14diNB9qI7tHtXFetHDnNj2WDX15TKwOfEnrHkHw34M1OBRLvoLVaCRK7n4ErcNhUAGF
cufM00XqykR2D+1uQHtdMBA3gw9aPFsoIr2xyNsNsTPfMqE2nl7AQ5AZmYyghy8O+EPf7azWqzuT
RTBxLoIUQsAj6GZVaN4eeHFxhwezCHKyvn0b8hLvVtWuiJHY2ult3tLXdvs9+/uXxcbHXOuqe7RY
Lo/UqnTtQ0NeY7eT+55TyIavQruDinqHsC1QINg5S1lcJ0fIt2xdzdI+ZCrgyFY5YVsS9wn8MjxH
XezzwJptBXr01a4BuRBD62X69D3ucm0Pc6z3KRUzD1387JtK6B45FRpBy7J+h9678jgguIdU2veh
1dyRbK5uWSacUymhkvttanUvrCs4+wcbukJldDgv9R5gUJd2O8Ag5lYt6/4KFjG+N6bJvTSTes/Z
r9sImb+2kY452O1v8JUS44v0ZpKVTVZ7e99aBasLPtCwV+VWGikJpuRfvcUiuYLLY3dA3T6tvJpE
do9ZkVpbPV/ChzEdL5VSE4oDmO/JVuSTGUGNyJThrV3cT1bESKk3Ld7jvtrmWTZ5sT5u27GhBy93
ZPDh/pW1uOpaVO9Gp/kC+coMzGZp0TLrj1Vop7zAeH02OTLuk1mP6jXWjPverc5ZGz9bKTBDxn8A
wVYSXFsFTGk+C3cEfyVMYDGspZXi3GIj3pGFPt1PPLrcq4aITCYGSb8zcTIQWpvGsPnUFKhGuj1c
7HkIhjo9IpfqtuZQ66eGPBqvJsgL4KBbAqKZMwdQaL8c4rLbw585DgkgPfCSpJ2gDGBopGzZzDKf
UAobs79g/lKKlaaj8Ly8rlSc67yo4i7OBbkqdlNfsj5RyGQcyqCSZsxByxL+qPdnFODsCWP2pIlh
X4TlBXQoG6t0yWluuocB5EOd2PkXXFB7xqufiJJaKRX05KcUUhj6rOQ0zMZBa3JtK+LQ0dE5mct1
AiI5eChYqg14Fu1kQtTczooBArqPjNcQIOO9oWppASKsK6rAYYwBosgobrEVrEHCDUHvHeV8lYx0
j8Gyb5jQVttipRPoURH6ia5Xe7eHbRgaylOsjOv2PEab0nI5DpjXUbX1Z6XIihs1wsS1EXMmIho0
i+zvC6k4B843yxHi45OY1OpdgfwPoi4veuJl7RFLxe8kICHKedizz+rB0LlfcmW41WKbhGQxAqI0
yUEuFIwZqXKXz3F/k07JS9sYzbYHA31kIPXitCJ7xIV21PElBRq/HqSprP7M8ir2ozaHbyveMCAa
rkHHrXBCBny9syAgcX6uUoYpqMSTdngFO9UGheooF1gK6TPnGkaTQ+t8t3oz2vRmpRPlYWRvONDm
B3tUUJv0zquRkh2YO7n9bNvow5XQUn3djuVjERXw9Gme7Fw7yz3DgNQ+kUE2bnlgEuaGkW5rh66H
xG8VRE0LuUB+rZr0fVYV+951i+HFaIcAelt8zVSQJPPAlm3LSst9J2lE7ON7E+Bim+zULku5l30v
qBGK6KLp2b5L0cQppl0FsPTLeyfXQQ5BDezvwHA4+4V+wouyuPuym6fHoY1WYmriJr67pAnEue5r
nTpfWJ2zLQ0Zd9M3IaQ9qZ0s/J27ym3mjTlCkgoriw0icQE56cZAcKeucjArpX4tDCOhz2HWZwZ0
gEu7dj7nYnT3Y6lNGzuuv+BZ0/x+yhLttqoG7YEFsp0CozcyUA3dSk4SRdRuRS5SNq9WKV5BQBqn
yAISkVELPqtjY8DIc7L19ClmA4OJoa2BuNY7dMuYgWUXueBgoThpHC0XZppb3V1N81gBKYAHZOpg
fBLQCIWh34QcVODrEKrT4/UBmZhTefixQzMg9vNQy8f41DCPZxgxRKDzKES1C4WWz9jxuXGXg6WP
X8vQsnatVr+7AtRK3lVT0IeRdQgL7BLLZLoeG+WOJ3ckJrLzIIxA3GCqh9Gi/zx0As3UAnmnqMK1
KUogTYOIGh9uuY9FUXlzWHUeQOVsb3Q67rpGDsdCHYOQxo2kIfmUCKvZZZXlEB4LaFV2HMVT232Y
l3ibDXVz38SDYMj2DliPokmGJTE+4ZMWMX/Pan0TKsLYEJRSbUCAeM4gwyPYuCKw62y/FLx7eQMG
BTWs5pdKUflQezcO2GWWFFovxJ0M9BwGnKJp/HlEcG5R5G9Vh9ucu9XTBCUusHHqkNwMGNuiWSE1
J99wXJG8Igpo3Miu2Bez8lBi5nDHXOysyPiSFf0TJj/zRrGWuy7nrKLDLdnSSxN+U8E/gNbFgMts
Lgrw4C26UP05G5uWfmqeP030dn1dB0ACwFp4EkmLZzAwk7GJc1WXZXlO8+UJXjyYsZa6LkGF8TVt
tI022cvdkvCmk/6EkRjmjjU54ZOtZec67sW1ETRA+rr4TgHceilkcE0upR/jnOaRDjdT3MbbJevz
J/Jmkk0mmJfXonADISh49NoB76DIDGY3C8w8pjngSrO+Wk74rpKIsHFTGFSkQkx39UxbzwWSS/vM
pvLRKpr5lbwWDGWvulr6eVkTY982qRcLdb7q0j0qTPr8xSoN+jYD1i/XHs9oq76WnDkyTXnVneUt
qoBcaW1/5qgLGlGm2zFbDoiBh2BRlF2Gz8zBwkbPRz1rraz2ddrcwg47FVPMEhnXAGWHRN1WFUfc
QW+MndENO70E1mpIeVrnA9QK6lFNnSfTjo11GP022f2XsI/eCWHj/SmNu7672GX4VOJ+WLv+0WcF
Zrffi+zQJcviR4Z9xlL2yanKTeO65Q6abunpEXS4MKTFqBSqdhaCGfZIhaa0UiVdbWnBjjuRek3D
kmi9RbntLeA24M6nhW1B0lvT2Q1quNp4GmbHaQ/NGtgzN/E3Ix15R8JxRsePORpTeYZNPjbz1wzJ
ThkkiZZf2bbwzU4lyU1+Wzb2Riep5W4ELLkfoPbgpLPSnUyUCFcTqVcxCPiuetURn/rTiCO/AeX3
NPZOdhiGeDhQWacH146LnXALsQVwF50wNFvbpugf5wZxdc0Ah3a3vCVKWftuJm1/WuLEOlYEpu71
bE6PfRnOW3MUzSM9vRJavP7GOV5e0gJoNdqGm2WJBn9oywiEPHG5EKXMiwYQIaiXadoZRNtu5MCJ
abCFsu2QnQO1YYJj0E0dCkNsCJDiYFXTW8TNFm3obyj4IdSbSPSOD2rFCPQ4C28sBi97O5vfnbwH
iK/bb3aUcccobC9Fj8WikfPBbAYAV+Nw1XLgcGUbg+JM3c+uqiZIE2wDkUWMr6kygWVTW+L+5I9v
3dHv+XYia6Lk4+S/FWDt6A7ofjlNcss8IztQOx6wskufcJNhu4r3A1Z09Cq5WQRZmuxkDGGQkIZ7
ZEpix3GYrosxyVfQIS7VtFDTC9s1O9HIieGKiupUtIXjAckUGz20TYDOdDuZqq0exvoEvEsljDdL
9m0qNL9ZMc1p16qnLq27Y1sa3+ulv8yAhDBbx5/0JblqrO4BjtP8VjY8RhqU3jp2CbQsQyw/Kppn
lUm3SWtHOY1C3iY6FGgmhZfIsoG5uO2OGhtR2Nphb6dpW2jqLhrpeWQd0sTKjOdtzxTdJ4hC91DQ
f1vK6s4qu8tczRJHa7hZInDV6HQ9qRu0epW88MYu5tfLaNkQMq7GE6uyqYb7uMyaYEkrk8JlPo58
qSALCWtW+4410tSaDUXg+2DL98Q2D46ob6eunA4JpvwNx8gTS/RzFQ7FVvRTwHGLN5l4VQgp7ejx
NajXReuZjE0jrZSFjVd0xqEBTT5LBU1CH2AMSxEsaAUxefFSvNQIMfEWjKOz1TPtkbXzXgeIyW80
dEFqjZy+nNHH4BNvOkUFFA7GkK7ARguT8RijGERWUrwXXeneSfDG3KMVRVGj7ZmM5cnRxK29IFOe
Kg1SUKsCmjBtTzQNtkWKZQUJkD17HHLkI5Svb45WX9tFP5Hn9oZOe1tlb+gOdn3nfG8G8GZoqOeg
0BbpoxrZ1FA4NFlJsg2G73DTUz9T0s8xYqugFiD320qBhoeWCHEk/ZJFunhjC/oBsbZQusjwMyyN
W/hgEAXbvrEmvyIz5AYjnH5UqOsrAK3AdMeBg/kA3Yr/iZ28GtLcc9Wqhsc1rfzfzvbG2jpVuXZq
VNPHYZhTjEEg3tLJiY5sWSYwNs3GzEl6fX9WyqXZiVbPsPFZojkkWR3eOqxqWCFbrTFzyuM6dsB2
LFb3SLJy3m5zp1XmbaOkY+MbWky7zeKcAMCr1vtkK4Wr1ZipuEdmWNF36JVZPffIKt/bdLL/h70z
247bSLP1E8ELgTkuO5EzySSZpClRN1iUVMI8AxEAnr4/yFbbZnXZ7XP65pxVN65VVU4mmQkE/mHv
b+fDbcSWhKnFL+vp/23lxv9LEABPWKzY//U0/uat6t/63yuuIcusL/l1FC+dn0Dh4MdclasOxRs6
4R9ujdX/5KJpXUXP37XVv43imYf/EGGspiYTJwKyCW9Vbv8tEQZj8/eTd1vaJkFBIHpsxCDvVbtt
NARFFk/eTWlR7YaQd4TeekLjACR6wWhWkIy14OPgRF85KXU1g1fpXCId5HYBkymeChLg0N32vWd3
085Yps6JjkE0Cni+tkJySUm7NJc8AQ/k78tO0Z1cBjNPmXTPlo8FGtODN8Tc/Ay4b5XT9l/IdH0c
nNSPQgGTFDqr5+8LdhLznnDtLVC3+ckIlkVA02T3FLZSVGaLNM3KloMFNNK8rYh1cMOsNylBfTJ7
+mPRop19yNhdElMayde+WOwk7HAWr88RlTX0XF2yxsbLj4btOTVvMXvLbpKFhTiCqS8AHRC/O7tO
g1Uc5tEn+XpryFp/SsEtPizu4IPPndnPd0k3bODYM1ut7cQI1mlGc8gJjD5ldASfPIQbH60ePN46
g5Rfahl8Kab5Epgdrg7OkPnEP6I7xU7yHjOYeVxNO7shs2U4rbjBDf6O9nHMKhDE5jyb20HHKt1A
GlinKGONdosYKpaaAvxnZSzlA8Gm/cuUlNHJYhR+WBjzPcrems+4f5me4CqdjA0Z5ukxKbL0K9eD
+5jlStk7VVvGfVJWwWFyve7Y15O4hQhRPSeLD2cgGOsHfMR+qAhKwvSPL+TOcZX1wagZ6jOLtez7
2olHELEwAUrm5ydFeMQNz89ZbdPRQfNoVeMOVjTHqRFNe1ujlC+cbKrDGdvbJ4PQiH3AMvnQpu1y
or1fvpjUOqekF80TiM3oMhptfVujnywB1RjzPXMnTwmxn5QzWDzDfvwngjhHJXeGazXNGKa/2Pba
X018TR/r6lxGvS7qrf+Lz8/qjGtAfQ8xEFx9rxmlJZEwv3w/Jv63z8r//7AqeB//7ED9jy5lcvyH
5ab4/pJfD9Tv1lBElliyfnWk/HagChRwnHi/xGey4/xtt2n7qNx41Q9/y+9do+InapYAg41NtKgE
gvaDKfOr2uxPAWPWO98HlD2X3wvX5+rNc4CscP7+zgBXsgTpAQFosuwbunePMedQFtUmcNkD3tSN
CmCHZa0/LOMhJ6y9ND8Q/QMiMK+asseq4QxYFkRgm9au6EjgYTvkK/IFg6fUA53q0RRnFC1j2GgQ
EnvHZlEQIiOZkQ5rbUC0JQq2VKduLDDoYxMHFTo0d1UBegmpQIpcR2Kxv3XJAzsjGlPmKcMadjc7
UfQM3aI5E9j80ehrdcAz7qN4n+QWNGFzm5UQEMtsYuvvurn1nHgpYoE0QZaB10DDqQw6JXfYM1qN
iGFBlMY4cLou8KTfsMehd6iGXt2l3E8dzcyA4qLDwM/ixo7N4lBNqjhMisC9rSvrFMVv3PoXKQdF
fTebCH4Mg+rNw9F9oLpT48YoSKxjWJwfm6jT+2zpgHWB3eYHQ6iN0HurSN2z7aleBz2Lq/aSSh3q
IRu2Sd+jhAErAJ++j+dl0+eYRDK3VR8HuC4v0YLKNexiJhenqSbrF/4xgzlk5OZofYyKrL3VrigO
veVhmsBysPPiphUbKrZbXddizUIi2sokfovBd67dE7AX/wWp8nTLUpImI80c/H1J35FNpTBfbQ2b
ENXHFh+DhcSjpNsvohCm1kTERkZVmfZZZqDfIxFng9Gzq7fm6LhoZ1R5JGE52RIPMFK3U72zpwSw
RaybYnptDeYK9WgaNxR9ob/5UWq+La5gWelyN6K1T7udWTnzW4nH2drLrnQPI3SZJ8Hz8YYdS/Gx
puPeRKYSOmyMeDgWChfz1uooj8u5244Wz1ECPHwG30mx2iTEJNQujot2PytyAhK/k/cTtC5UW93I
XMeJmQRGk8/TssyfvMJ2GV0lI2KvzKhPhPxap6Ek6shz/egTdwNBOlUm5OeoVEB15n5Q+SEeWgv6
VTqeNFtzGhYG/BtZRf1T4KgvpqafUHOwbKMAzNCGOyA91X5jl2TwTErS5wbiFs6Oc84TN3hdRZMH
1Sc4z9weq/SWJxqZKeh/7G0ftc9sBrpLG5jL52Ioo+3YxvPLmDblMVoQHoWGgQ6d1crC47Mx+vu5
nqpL62ZAhIc64xlvsQ2BU4eyXSRR/bOHT4mHn0SsD7b7w4CwjoX7ELFWdBor7GkKD4RJHIaa/LvO
jxzkSdBLHmkGxnBmZS/ZpzqW5mSJRMTWjUHf6A7NPZJ4ue89ExiSyOcTes46nNY8QzXNclNFw5fM
TJ2tPWsduoRWHLNCSlINrLdJzx/conPDKo/ltJUK4xJWBhtLCcycpiWyy3vQPU4O3pZ8+xGNw7+f
it+RZX+h/baox/+0z1gNnq9E+Py+0/j1Rb8+GH3xE04oC2qBI1b18wrR/OHvlD/hFreQpfjeGlvu
8dD6IfpB/o1LEW8zhT72cJ9n5g/Rj/l/I/p5L1zm+Yb6m90+XjUcmO/7DqEYEJpmXJ/IychTEi5i
997udHMBxxT8XWci78WS2+SzkA5i+HcacNWbJAsEojr5thYX3M3igrlEvsx8Ardtu8jd7yqU/0Zz
vv68PzghXQy1jmWRuOsgaAreqZm6VbnSBCbvV5LNsdGAlaIN6iFxGSbHPkEc9eydPQXimcG89ReC
93/yRbpo8xkMUHJ4uPffYyqQIfZTDXHwtHQslygoeo8JtApuZ7Gw3Y0W+RKx2v+LP/ldGwmTdVWy
I+j3kKOjgOGy+X2ZM+BI7yBQlCf2p9NDjpnmqyKXi0d52k0PsTn/7TdcRe8mb8fVa4KWfVdXZWtC
I+NiiSUmqm/8oMGclwyobALbQM6rvNc//06/k2D/8KXSs6++VqzPfLhW4PzxL5yRSi8xUK8jT8I2
34w8vi1mvC2aZDbXHPhA+wWk88pZA+HFtVVu9VI1ja/R8ORLtQaq+VdUT9Za5bgj6oQm6dGUyukj
koW/uApAC76/CH0XoR33PhMFqH7vyclVSVB1Vg7jkfo0dp6NkrLnpo8Ls93HADy2TJaFPpMlBy5p
0w8u5giQ7+C0CgbcZuJ557QP7FM5N+5bbPcddAWv4FrqI4u0YwIBLwhay+SsTKsod8yWxKVkJ4ke
NXcXQQUAB42leEpHN1tLsG/cSVzgtBvdbvRNtKikVl2ZXU8PUYotarN0qnY/BwpAz9brlkmxS2+t
7Kaz3enB45TwtoTL5/KYmcr4gPRFRte2IysDEVnWAinxe5BCrCpY04t/cJVOTNNFiqThbnCkch6n
ata3lZkUxGa5PIVp+RwLjioHAeUA9+mk+unB0GhbZd6S3jex9X8dM6t5XZC0nDyVD0yBlWpeg9JW
DyaC1zKULXvccCKGBEl4576RyzZdETIx+aTYbF7tZJiuRmuIZ3cYg226pO4bgC+Lx/wsp1fGxEwi
mfKQsdlH7nQdnY6/FAM6nuOi5w0JcY1eWBblVFWBdt+Kkc8xWBSfW4ejZZR8aUvQyhegMO6bh2/+
is1C7lpbu/YeltwQhHIyqDp7FU3XX67VBCv6GCa41ca7NJ/6r0VW4/pACcrWZFZNf+g1Wexw9WGf
nyUVYnnKW2J5BmDr7EV2A3mgHxKl5UvQcJ5uh3z0p10JxczbqMpz3uo+aF6TmDALKIryVs6dfGmw
2yFrq1KujCln+upgV2UoOvP12009PYzj3Oit8iw+Uu7u5pU1Q1mGcZ0vq9+540sieM4mwiZDcKxZ
iV9TVCMFCMG6O37//J1pcEN7DByibXx/i1cx6cO2kubl+78D7JkBPPAOzo0lORr8rY+JP6itjqXc
E6vFBZyst4c35Lo5Em8ZRTcC62jDKkcT9csCVaL48EVHlDh1KNkNBbLIy9CCwnQ3QZlb01PjVSYC
vqieIpCzADxWbQcvqFjBmyctBl9BeEPEljA1Q4d2mE1Ct7ctyfLRtQEuWGwSAstQ9yXjEN1aQAhf
oRfARiM/T4U665f0Qc+GpT/0fPx4Wyv6mN5KKmK2TPZ1RqCgLTJi2xiucvmc++fGjpLdlLK9jWgO
99LGxpi004n2jA1YkNkXl7jfEO3JEXfyhA23np69cmTF2uCU9yxjvjgkNoZA18XH3rTaLcZbspfn
SbAsToarTloMwkOk3E/ABiVkQ7vXNlKfdLpRvqGOTlDHGNpNq8YPXAMUwaj0FYy+uOCN8s8I871L
Y1YyIgrJmW+B6pZ84RO9J9P4OD1UzTJ8lRit9ZZIuDjdcnHLsxMNU7Ulboo8aOH70Ytd9cQXCcP5
mf2HwSiufasE+YYZTm/n2GqbI1tgqyDTylRcUnOOajYR/JcN5/J05THHtQyRLEmPnhHxlF6NT7QY
zasrBvmyCmSyjR8HJRYIpWhopyRisEZt0TiieZ0ZqtPC5fqNRjF+yej0b8rayp8z8pQ+ZN3CjSVn
l0h4kwY6hccK/FcSZiZlROwSGkS4AHDIUxr0nj8j3gu7DNyzS/q2/LD0jfhUdoaxnBbo98HJJvfC
1iFgOuZmnejyM6BX+zMbGtfbkTN1/i0Dsuuz5BQH8tlPkvb/JAeykdp/wpKV+wTV6ZNrj8iAbN2i
PvxdIGRlVYzfrGncL4718j4Z0pmtlry6ggkhIAKSITHtO5+Jz+Tfb3hidT+7ibSizzLQKQDwtonq
/YKqtGALnY8OATG5cVvS5fHRlawzlsGNP85+UB+hzgT3LL5NFMUDsEKByiecCV95ZdlKLdIMbnBr
axRkuVB8rS1pKLuUESWHhVPE3aUL+vk021lwMeiNXjry9IiNKLz+K2pYyYjE5XjLvYWLph25UvrY
DNY97Xopjbjctow/xQWwPWdp61mc6Znk5yiiGg/ekMjbXvPVsCqVnIPliP1tgwwZ/Gjj8D9AZ+US
nOxYIuZo0hLUes5536nuOCeKc1C5MVrj1fF4yyTVCDMitCGB8zApQ9sP8BjavL3nauzI/sxzvO54
YztanLcFiukYfj8Cfdze3c4nkJJLX5tF8jDoisgbIrecWz2OJl5odwGoNxj918omE3Ij7I4nv7W0
7hv72+mhJ4VBIzlOi247t3WRrKtQn4phpq85/PJricrtikObAOA84zbi8eV3nPZt0XVHqArTw6Co
fXEJSfioRTWfLW15FShBjE/TnUAYaYdmJ+tXjWg6YWij+K3TsuFvxWzEW1Yd4IyrQ55Sz9PCw3WP
sAZ3U07uR2AqH6Li5HjnMScqNiT4bn6KjNp9BdbNwTp3BsTLppsQLvy3WaDOYgc956K/7jcM89yM
ifFt6Fp5YL4lJ2xwBVVOavjyxZo0lwX8Np7krRzEs921PJ7ibgJc0BF2iapiStdPlDwWBFruzGN9
ZLrOA7PjqHqK1m80y4gqXsaSK67o+RoN0dI1DNaK04fO0axpgrT25oswZgdIDI9KXz95dmqMT1gV
Cg+JkE7iJLhilpd4cPKGNFA0uHE7p/s5RxwhyL6kWo4Pkx7cDRCf6VqYtbtLyeDNQ9wFKUsEls3a
m60D2W7UIL6VmGccmsmFrDAVpkYyM6afgUKQ6nAusqUBoJG01zrgZMlVYuABk+nZIPJyw+yER88c
lEeAD4KEVGQ1xai/++W9Ld5N8lR9SfxfH4VtaT/GAUe6zXZyL8xYELkjyD2C43iq1cBobijEtSIe
HXsHhwS7lS7diJyKBCp8/g3klIt/sY6OcoGothlaRbhl3WuEU9W3qmu/IUq/l5OjT1zXFAZja97L
oTHv3ZIlhIJ16vVzecRv3+6ojaOniXnGPuMhus3aBMG+49w75uDc4ZarHvm2eS5XU3HmycfGoczZ
MiFUC4PS28WyuBtzB+klH9W9iR3t58bwRvAJln2pVckojgEnBSSMykIWMCbUg12KK5UfWVHEH31z
vcg92zZRWymSDpmxeapYlEXB0ciWf0Cj5wtxSIFB4+mSAr0tR7OoKbQNBYOGJ3C/mZEKcYIkK3uD
5xWnIRPAm7G1jJNnz21z1+cFFymkaAmWpuOKXNQqNADIje9xznWWhoqy+y9a8bVL+kMXhVeShsNl
sCAYQbxv+8nSyCRPvAYl6veiXxERhPKOK/HP27V/6n6CIMCKzSyDtt+hcftjt0ZiwTBm9dAci8rj
MB59Xzy3fWeQpDOJdTu+ti7fj8M/f99/av15X980V4e8zX7Xe9cl0pIXdsao9Igp03sbDMwnZT8V
017765C7LqsZbHDCWdyqtcr983d/t2xweHMUNnTF3OD8EuLdXw1rlekJoa1HVLg0IEQXW8/Beupm
fs9pDzWXf5pNR1uyVt6WE3C4f/8V/r3H+uuJ3Toy+NfKgHVid/5H1/9jfjezW1/2Y2Zn/0SrDnSB
RRHuutVX918zOxcmG7Mk3wIfhraF/+fHyI6FFRAHdPYrfMvnsvuvkZ0d/CT5cVwK61UhTC6Iv7HM
wjH47u5FEQkbIvi+zvLJB3o32LLaDiARIpcjiZ6pHQJMH3YzrVd+QxStezOZXaueYrePzrXJHogt
bzU8Jo2hykOOuCVf1+xotHH7pWQyjjZmCjy9VkPCeYzRJX1EB075kZOfHktSEpfJ0Jc4F4m9RWAe
PU9W5X7EV/5WCPBQ/KhnteYcDwTTPDILeq4bookJFMydTe0VUb8h8IdMAdyAd6N2XLZuWSCuvVfT
uzWD+VHmgjWGYaTWtSLq8twT18w9GjAhaHih9nxjhzVgupSM1OgohLhGi2Vg5TLkNwAAqGOb2saM
rsqlO8WKPEbOl7x5sxUa+UX3MlycHk7B+kHRwyLx85PPfP8p64GeV2uhupObd0twQCsl6zArx9OC
9C3EDcgLe1f3Fjr7VUjmlbKUH1S2tHFY0XNCAh+WO69hc+FaEmsibOTjoPvupIyRd2djTXZhhi6o
p00KdVrbIw5p2aEeTgmz3eieJTtGb4hlVhMbr+Nou08B2Hykt6MtbqmGiQZdt1ovc16gT1TxKD5C
AOdAzSeTn1aUyXQfUIp+WxK96hLaiN3JlHw1QNtcGtavh++/X7/+VlzZHQ4U/nmyKBd5opWLIiHJ
r/Te7MbqQPdPNHXQLHgx+ZD7YB521aLwhvtDagEZEiMs93HIc33rWVGSHKNC5MvR64fO3ieuj9rQ
XlY4VBYhg66MOj8vDhPmDgXABsMZYJs0xuSHm8/bi2YO0IcTpXoch5JrAZPCORv7fsu7I8+H753u
mGC7TwDoixeGusVT0nTzR6rR/jZAnf+cLSrYo1rtvC3YMPtcuWN8E7VOQgQf/jAy0dwbAINpGHgZ
osN8gLWmsGGE2QLi3F2svjq4pnTYnbQDRAMcXKvhaHldKj0fAgfwBslJ9jft4XwKI5AMiEVsuk06
gyzN99QFQ3LJi5qfJceC8NAaZbwVOr8UDqqriTEf4ry/RqWc79JF56EN8AfdjhndlTTdmDdjHRzo
asWe/E/7pYDVdiCq1ajpc1Zp/jSkhFCQudM/DbXz0R0K9Muu+aEKyPwL4aFpWPmI+5edyou7kqTz
IeyF5+3TYMFU51tNOJp5dY6jgGlbOgYdQ9Oifuihajz2yGz2mijaBzd1BEjuihYe/8SuZMC9WieG
nSWd5Zw4a1WfW0wTdOHaP0/UFhvqNuwIUYfrTU9seOG4c2NYVcpFpaN8Xw2KLr4ekLrjjV/CkU3V
oW3s/o6RX3Y/BXZ+UxnafaB/xBRDEtaaft4z0YnJIMk2wOoBOsk2Hbd6Mv2PajHSu0iIeEViZJi7
61M389Uvjcy3FXRsjd69xnJCq+VVrMlN/21pJTe9kdEKHOO6bAGxoiTfaUW47Zgo7JxGXi0/T+5s
7hbKzAvjz+68mA2BjZ47H+iU2fvbs1FjAo0bwqQqIjGbjSqI/WLcA0ZjrNB/g+kHf0DkMDmJnjff
6KipH5Np6T9I/n775EQLgRZNWa+5hkvckfGBbZJAREJBcg03bVPCoeLvp60NsfLWIvSrpgu7wkqe
PT82l3AqaKYZt2Y3asjyOaT8pn7PLPw9ttf0YSfVdEjMGNzJXL7VxCLuaNCsUw257VLPo/Gc52iE
N6yGl73UU4ZUviqGJkR82T10QY6VrKLerDWHueUpTqXeG6PX7ydLSxT3NzmVDDNq7lBLLAJDz3oX
NR6HFqsV7lBdMrYjSBedzqo2h8fCE6arveowxRzPBI5YDreDtq5IonijIemmLZ5sfpNC5cudNjWZ
9sm6g73YQswXFP71vK3rZdiR+L3cdQhGbv5dLv1PFpwIF9fq4V+XSzfcQOOX/A/F0q8v+rVYCsRP
0ofv7sJaglvwW6kUyJ9cH63NiiL12YGuu6FfayVb/iRYyYHWoiXw4AxQQf8mrGRnJldUtcPxsb7q
b9RK4p8aHfQ+nrXCEVY+k2W9K5VsdB4dJ2B8VoI0h9DGbv2oRbwgbauGQ4rBis3JZyQ606lpHTpt
clDlFfzocOz8Uh3sVrQHc0hN8y96BJ7976q4wOKPc00UpB77IfM9EmvqcZDmVuCdfOU29b0kZOQ+
IDSc38GI3HwjxvopFY7h7NKOCURsY0RsVB+WhMFEX6G9iMeeHXJLdvXsg5JdUIBcZqayAzrNXryW
STIggikUT3L05EawLVwe+xDxXGTKW8cbjOBIpPuyRfxfoYMXRKXnE/EYZN39nKAPOcKgIlc3lG7R
XoOoh27p+OS1r6elPDM2FrvamrPdRM2HqDPpxp3Ugf2wCG/8WdZw73TXlmqDcJPl1qiz9nM5l+bV
AXWJ7sHBNIBOqWYuHxBgLPYqwkpxHnAq5fsU+PUar2eD32n7LRESeg82/2WKYuOAPKY7Y8kQFCt2
/wXlUncvS3faell/I+L63JDH/uxX6fQg5DQf/H4cbqIoUQAqFURVf0FoyfTPu7SOPd9WcbI3UvLq
Nsko6qvhyFfTzoi0Tvu6hg1RYGCIIhzI5ujqO7ZbxiNZACAX/GTudzpV023sL0+QvYr7jv3jZlok
cXGEzCLmwYrqfMbuiCOeimUzIQTgIWibqXc1g7y5UpzbuO0CHr5qIQgyZHic39lV0RMiGXd4n4WR
rhvOHSE+Fu7EQj/PpjmxlLCr0+Q1LtVJWe0bKBN5KDoPRT3s6N1S+eI4gZDcIe3H2rM+CXCm1idn
GRhTt7H3yKfe3gRe3kE0LcxzLGx4T8ILzgnsiHgbVWbxsRlE/1z7hPq0Wvg4lcFXPrEsWC52ZU23
tjL9rzGR03vm/+vEhr++s9QQFrNCTJbW1FJ87s5+aUkaxE7SJG85l/2Gcm0KCdmDzonY82r6Sl8k
ktAbV/fjrnBSeXDapNgNBjtbS2M+X6rBvjLlwQxrLhZzvTThkkZhFO1Be/ZzuLSO95EWzAmNqUBC
G8hx50ot3qyYp2wJjfIfFDXRXVsmzhYmbXd0GkfpcCCd6RUB7gKAiKXKCXJ71vEAtGc8p4NfzQeE
t5hOfLcH/2C1pW+FJO0w6TFtORNFWMTLBgKG8exOvYlvwiiGk5w6cSMbl7nexOd4Uv6CO6/El3kb
k/9zw56CT88ZoyV01JrzpfArzpZLlxJEzpdSO9qDT62750UjC5SIgfj4lja/c90s2tu1jELwu+vd
lQQr1AmZsTqQJ2RDfxykfvQrM3Vp4mrvlDPMl4lePvtqmXaR7p2T9LJ6Rc8DrGyEUV84CfUrUKsA
50TgzeamjHE/gg3rchRZmkIY10Pnf6oiX45bt+1wytRoPBQDycY5TYIkGxyPgQ81jeTs8naufap9
OSt1qmPUctgrCzgaGbFe9y5xZt1G0QTc94WjHz221igiq4R13Fz1xb3DjXHQuHczctpUbew79MVq
S7Cmd/E4Dm7gQBeMk5iVvqB/bq/pCJcGy6Jl30X4Wm4xrtMp+jbDxTTI6mefTqbYihGBlVnz/3tc
o3LXiZnF+YKJUltJguFI5z/jD6meA3cQBAFR+5SNJpGI7hL6aZ/nX7IYDeAmxW4LJcruPGbwc2F8
bGwSqcIJsNjVsnWQ4vksY76UpvO6vWOW8h8sh9ozieD6NSZQPmRZq1i7q/ZILNR2MTxQF/FYJ0fT
ypTJ2DRxbhKpQNdp1T1B/lyyTSS85JEcXesDw8v06kNHEMe+6+MHBycg1eg8YOLHjd1/qmcTAooD
9so9dCvRLQJQ9pZQBiMSFZO6G4JS1RukBy5xsXawlvXAxe6NaTByFHY9b1fEg/rG+S6vYHv1vvW9
/hPQAt6CONXl1uFs3mdsaU4du9ZdqxnYcjZMJzz90UeVK8E/uOg457nJYW/l2ElJ+GSpmBihRDZO
VJfb+rcidmVMlWgl+cbsRXuWkyYrSA3teDMgWfr+tR2NILkpMRHQebIytZTwd2gCv2S2qbc6cCCS
tJP9kgpoIRkegQcCsQXvWn6x2l5yIbq5fT8ZqGUjjv7FBak7B9GXqa8xII502q4xAXwriT434Qc0
bIIus1v7Bwe/AC9YJuu+4kZ3NjoN9MUdLXzv1miBe5hBKZNau0kD0/iU6bx97Cx7unFcIoMxNyXV
KzN69UXZRX+Tw3nass/CeEhd8hkjVP2Fq9S1GdD7KUdH5qtgNydRcovSl+KZx2l3YwctHmTXhk2E
VHTxnR0mxNnZ6rKTaAs6I8Vrv4zmi5cNQ7VrvTb/7Ax+TJyZrMi8jZ3YiljGGfPCmnxYBY2Jr7HQ
BMVC6w3/IRwVBMK0T/IXSji+ruQNGqi6N0wnv86m95RPkXvIsjLGduEg54WBlth34GK8AaeswEyO
4fJEiVV/muto2A+jUVLam3xfkZnNrMLtrPpku23Jz0zVV0tUOSrcCJOmn3Ql6JRe3PYcZ9xF/cym
hhE1ybupaUGMRH7JBeJb+Rvhna+9Ibyti2gM63omm3MWRAaRxjrA6WzPU5RAfIo0+EK4PSzDzeGC
znN+hM+aPk2FMrF792CANzRVxp5BwzVmm8qIJ3DvErdGrltzi92m7ErcrZz6vg+1kyJscUsn3skC
w2FESN4XnU3t50C2DQulxZBn3+n1WmC6VgfZoJYknC2Dg9uzW7D0eT6s7Hr0bplxLFAM0gKT4gSx
HF9PlqnbFp7jKqWwmZx1leO5IeVJ98HKCPt5VLaDLXzkof/IXbtoQP6+E+2AMHlnlXU8CZgkVe0x
b/k8t4Ddk4hHq0P9VRd28DRNqJjr1oez45AceRMg0oZvIu3mEDCfy+66ZM4naKJ+eckYKLx0lmyv
wtb+pzYKskPtxZhociibXxwRGecAPTHU0r7DQUcAiWmvTj0eGS0rzQOrQfFgkU1bnoMmlffx6Dff
ZGU6aViYMeyigP0/qdzK2PT26JnbaWwTe7jxgtki5PLfbd3/qK2je/qzru4/uvyfDXLfX/OjqZPk
4bpEGUmJPPWX6JFfVatY5zzA17Rt69SNzoqW60db561RufR7a36t/UvA7o+2zkbQKvi3ae2AGgd0
O3+jrXODVcj4uwWWYIguTNukwRQUzAg9/7hYwn5kIcceYdsXAX5811CXjknTYYmS6VzErXsEo5kB
y9B6/urWvX/r5g5EELZV+lrXo4k/tjHegIuZdzm8vstCyvizhyCcaD10Q9u4d/wLKJ/+OmcqfaZp
Kg45yzwi2T3xqW6iYFdkfnbGzLcb5r79DK8zO05GwDo0zfTUbfqxwR3V5EhfAGJY4F5hgOOAy88S
jMxN5NvQylcwzDRUd5w5DDsLqG8GHvCzQOV0qtIStUFpePbWMmJy1tuRWzoqpntS44tDUwTydu4Z
d2NQnazHyRjlxU9z807MqXk3M65CSVPb7d6C3nAgvjT+uDJPLsLIH6Crj3eRJZ4xbdVb4UVYM1qH
PsFkNPfNJq12o8sZ/K5QlRUS1DE8EJYKXZ/sA54AFLqcn2g/3MJsvmrNm9gEtG/aFLFBNdb5z62T
eWS5YB47NOWUHWU/DFuK2nJr+rMIB2GNBJCn0f0wJngM2ch/kbOePwIjYQWdB6Q9zll38exsemTs
kIamZaV71gzjjTl5NJL2OG1VFfv7RhUKkUnOnxFPBJzmVXFUlbY2be6MXw1pb9LOnUNbNjdWFTOD
M0CUECWxySlHKEsZweZNeTIC41QA29zGbQ1KV3XtoUU8+i2WVMp9NqQ3g+foAyleGPfKpHwQi7/g
yiCz/UwbGBk7gPbjTePM2Us8pytXyyt3eHiaM9AY/dQQF/cs2a7cLaZn3unenBSFg51+iAanv81Y
HT85tdMcSiewJF7l2jy6cBXx1Re2/bhQH9zFsbPsZ9+nMwaw61+rtBEYMAaGm2lvq1tPp+aD7LhW
6njwIkZzTvFljYC9QGkpjvM02jfeAJ63bLz0dQz8dB2ji0sVN+5jSTVwnJJ5upj4/G8s7dbHjoDj
eyQdPUP21fFY9sWpNEaGeBExj7JygwuyEOu1om28a2MnP6WiaI5ZVgAOKfO+2Gsnce+LRt9YiXa4
HNvuaJgDU9d4eEtGGGwIEnKxszCXv6GVZKk+lad45qnKqMAlrjpy9r/Iiv3KerGd/MusSYHmweNY
r35QPdfKXl76HkDdYlbmY41kttqgBDPOrtGvai6E4ZdEsaEOgRi1b33UZQ/URtDN2P6RgxoFyaFS
vIiw5uLnACtiqJAJ7hCllTdZzJeoQfucPDiS28Apyiff7ofPdiBVtxly8TzU1QnnBVw13R6qClsI
DF7QAmmR5Y8MMIurGxVHb/5P9s6jOW5k29Z/5cSdoyNhE3gRd1JVKEcjWpHUBEEZwnuTSPz694Fq
nafWfd3n9rwnilBIZBkAmbn3XutbpC970VKdnLysd30zIl5msXzBk5+epFtGewhr7U72sJQj4hLu
QNM635a5RaWQU78ubNIEBLj5s0R0/Uhf2LhtrLLeckGl2HRJbu1az2xuAMJANPHai7ab/GyLntJl
mHTATCmumFsjBipuJ3IIn4kKqXe5Z5u3mYjtY8Wgsd/Su56uEUB1X2wkhSsYYqfELA+1qeZwKszR
wDRk+8+DRL0AjWmhDlOSoKRq0fGHpa/zA0UEoDytXbntptkLYHhTHMaRhta49BR69YgENwimx3jR
MOeLPIAJhKeLZa6n+w08Zrmo4Ylc6SoSoWkaz5mVdz6BFrh40gJIGSsAPOmuIhXbSJ+AMotTIXoR
4ofCfpzl9efCS5aLqE6CW7ekx8YYaYYoGRvDbbqWOFJWW7dq+leom/Mhw6KIDsQrh21T2uJ68olC
8UnURezmF16I5Tr4yPENboOTJE+Ax9NLpmafggXoBzvistUU8NdQpVBHTiq77DNGD4M2gssSJfEN
2KH2KhOq/WhEaXGNp60Ja2JcYFDBASHzpAndvrWfclVaR2/gU3aRX+/BUVjfCLUZr5QbNK+O3a6b
C6LM5wTh3eNgmROIvjQP9hDW4gOFVY5rOgaBYUbJjWkyGVABVjQgcjPdKb76KnGXndZDE/az5V8Q
6AQJbS7q5IMtafTZOUaywKB04cqOy0EjTz7QRRtOebA0j8UYHVKTwQnR88tNzrE0bCY0uRs9CGAP
o1E5G3LY915bgziZYotuUpx/Uq0F+hW54mYy2W5THvEL5OvNkUSEmQFX2wUvueelu7JS4rmIwOiz
MiVUE9ZOW557s8As+dI4EvnX4Bv7Mpb9BzOtipPrQIwFvN7fFlr5j8zQIkRLrbhPAPTwcjKCUqcN
b0/phKxQt5+rftFkMY8s/2M3LP2mmB2EWBhSdijN7I0FKdGtBB0spsUpHauxVi5ZNWa1ouFIohG3
q+uNvT/L4ofR5SBCk7It9JZJ5HDbxmCj6oRHmlhomZMO3HcKTXzkt29B1+SnqUgsZtPKoMAoQzIH
y5uJkOXj4I4vbgf5lrUW3qE/qvFzPngvbpq8imh8k8Xy4tfzHVQNDt20hHi9Fs19JXWIzO2BxlZz
bhIpH6Ymtz7mpCZ9WcX3T13EDyIFN7jVU40/80zeeCrGc9PCrRoOOEEBWFxx1Kpib7NYOUEq6Tqu
C6GxJKQtU7COah79m3Zotffce9HbiMDQx2uouHBQsC2yBiZmyFEtDqPm1HMgo7W+SpvWqF8aFlDO
XsEEWoppYJvrmMpg1SH2KrN2HPJyOra6Am+Zyhda4qDsZEQ2djQnxYVMYK08jAlhyQfiuQuMrTPW
bxSdMXmIX/1k7o1Ht41mNzSTKaqIW0jz+tTK1N5VhtAHlIvVfvL6J6DpChlbXOwEnlXa6c4TdDx1
9NJGbklJGq/5n/Me3CzHySI5p51zOeI/QaiDXHGTkxn30ZAEWHAWeawWOpMJvi7EYYFxnxhpfAkR
n55RxbwKD2Z7DdPVPdNp3QBGUK/osPW5CzyKHscYDyYMq001rscte8GIErhU+Wl6yiNAtZ7eoZ8b
jn5BhQsNJz30jBEw4Du35ZL0yOCM+LQ48XAaowhaWWml50HEl6TxFMRAms0lFNthp2PZfhptr9j6
zDUZdUwQSAYcCUYsMIWmjKtV5DQzrGX6M0PE7NDlMh9HLMF0CaySmXgk3uhQcoymb5ui0STi1PxK
qq3nPzGgrWT/ZXQkRpNHpu2cOJB3FmlZ/CNlYqiWDvo/SJlszxLo2v58Nvf0rR/+Be44Tqv0D878
33/yh5pJ/iYthHABZw0Q4s4aMvt7Ledbv3kMpnx6H8GP1OYfciYyKdHtCWDgAba9nx2IuPaRHqFs
k3i+GOPhW/wbtRxWxz/WcjDRMTn6CHgo5t7J6H+s5WLtqKLK4uTUl3K8qP3KxaJhNf0FEGgHghyt
XEjdS3lnA7zWZcx8nJtxVwhTHfMEBXEYQfved2hq7gPfxPVOqtTH1B+KQxIYaxjYGKwRToT1jWzx
xMVjLD710SIZJWRrB9411m47DIECUQ4O2t0UaNqgFC5Hzp/nyqfygyAV06Mt/fjRrHrMEZPbRVv6
6M+BUh9xcEceLvRePy7DRE+frAdmWAY8EBqlt7GqzTMHRXZkkvlUOERGMW0XI2rvXN2ml/wI1vSO
KcihYbqURk1G6sacqWNnt/XVojRnWsY6TwvSrQuanvqBbLC199cnNxaQvHYTLOsnh3jbh1bJZpqa
WbH3pDtVzNJ1eR8nrrunMdlss55/lqJlPmGmj3XO8hYT5n7lOxrpbjFsjVbUu5ghKI601Bnu8yaT
N1Ftkozo2Eye6N475h4xAZ+48I0FFW8UbHw5OZzjJzheui12vOccltQAVqYGhQI+RqJqtZ/GPG+O
HE0uJQ6EgzkmH2JsVMPO0sIpdpIgNNhnlAoVUxXncgCkGm36ijaj74HKi8rhGDC6fXR6neHrThcz
NCbyb+lsMZjsepRpgXLHy8W3jkMmXtLMcncjnyXMo+FjVGlxDlT3qHPt4P4Q1adOZfpsJkz3ELIk
OzeHCm0O7g4cT3zXO+Ru7wjrLa78rGyviyop+aoRXMkNMg6P9lbv3eQ2GWpGIqcXzi7WLVL8LHTB
tV3qpfkGJzRmsdeLF0ZtGt8s2IbOsGw2wLXsLfCL+bLwcoLaKMJ3Y2VEt6Y9PMd9zQGV+dgp8UgU
ulCDKKbbOcAz+NpBbv3EYXJ8S7PJvPXKxqVOae373HOyHVl94yWTqhbgLXo4zOwgqK/oV38CTDFe
Gw2aLkuJb3glP0mlagbKbtUSIoaTvUgB20FbhBxWdhrvfZyMD4uB+ShDlRx65OWhSynHsTwKZ3Sz
PRT9qkDqp9SnJF5qgT4Q733YG21PIkzWmWTvaSt05VCGadVP4pb+JXR1kYjLpoX9AY9ZR7dTY90g
cHtZeiav8K86BmthxwwFJC8bdICAKWk7KADcMSK2vCc38h/iqPkmrBGoIdPLJoRkSMFcTJP/ISkc
PFsB+kGg2tYxZmW84zfQQ7b75LpvU4aegWJoBcubm9lJ5u0Y4wm56oN+iQ9+NHfxdkSeW6ZGM951
5LDxlvp9ZozRzTRWa5xR3lzpyZ52PaJ/BpLBQTs20vt8mdpba7FQ24+RWVL7jDqj7S+yPEx7tC+b
Gan/Ve/aUSjtOjnBATLDtll1Z9IwdiYk0yenI6FxMyzEMEjjGA99QhI9E/QI99fejTQzP6EZhwPY
3MRzkT/Prk0KStaqCwI59041QI6OtDluoAXnm7zL3NukLokr8PJp4ykQqVg4Sc1DLnfOcnvZUZGB
NXBwcExmGV+pyVV8A9myPLS4tU7u4HdXsxiMjxCRoUFcoCWLdxgj6Uelce2HZEGU+5XcpGdG5bO3
q7veOs1LtIQu/+sCqF59ZRZ2m0JLMGiOtTVg8507urY85ejbWam69tYOOpvhmw8P2sNJzOEPqpJu
Fn2IMExIGmR5/gIgDpXZLEkpJekLb+v0CatFtkmQKM4bItW6veVidJiX6bpYYv3G8RGSJU4UxIkx
MjSZNuNhjvovgJnanSeTAIKox7SztsR4ikpdbOt6jYktxk9sLEjjhgJ2ExNsntKoNhiiNEp527JM
hy8WAQxFCFSkv3RWwsMUm/cxfv+jbZTiIhWyoZ9PE72Q5JwlC9QmLOkbkw02JGNUb80KR57VVeIk
tDQhdhP76SlnDnGVC5o1SmzYscnuaYQFK84MLuZKQme1CtDrC2mFfSwPqgmYTEdduh7NRwI6pO9s
yoa1F2VrsQtsqwU4YZbLJqPxsROzfdMRCmzUswXenUf0Kmni9DoVs7/NCxyhesmDHS1J84xJhvn6
2F7MZdmGYsGk6taM7mMmo2FWFM0luTyEFo1OcuqWgInIQP/G7b62ARmaY64+lyVgKWFqEzIz243Z
JSefoeVxVIW9Q/hwjTTnbujJ6rWZCVL6TO4tE5dy3xn9dayzu1H0xq1KshtCofwzZ32sCqK4jmW5
7GcvD9ga09gFRzn13t6l4tpx3I4Z2EzjsO2cWT86RFOssULKuUOgEHvnJRs0eMoe8kGIaNeE5J/O
uHQGYes42TiKASoxlP4iwiQKmuW+TEVgPKMCnjXyEQm9JHV7a0uPqIJtQwerKJxQDqapj61JEmmO
5nO3MFu2IdgUzvWUmx23lWtSYlI6Ih0Acf5Ng4Z2UZUs7QeLCXWya7AlPtnNOD+B/J3PmEVMzCJV
f2g1jujtVMrZ26Lgns7CyxmcgzDiO5iSgaBXsYRmyYqJ4MR71Zmfka08AnuHqG1vXEuWd/4ypudS
wElkTBVKGSgoND7eT2s0Dv2ABrPXfkt2RGvSziVsBTkiy2ve2nxBOTOiPcLC+CM6FDA6WAQ3VLT9
ChmynWPaLZCRxeKOjOxHExETcQkKjnxjQ8McyyQcLAiXRFHoMfBpkU9i7/bsbRtfJ7SpeolyZJXa
nLH4VzRF/H4aTyLR4wXgZuNktK23KkgFfTMiE4MPpmsAXaqHpU0B5rRBiHBrgfPIUInsrVa89G6W
mLs5E9mtn3TtXRZkioOkp8F0m4ELZh/CWecL77gQTEeyST4zeReawDNIdXp4QnIR7CLisy/LbDWZ
ko+gnxc7dfZQ4w72EI3tJoXjhHypUjY/D0gG8ul0jFNDgXFN+xi8hFFeO9rDV8gJqC22JeOWk5M6
4gk9UrZFTMrAMh4Zwe8b7VTQpPNBYJYdhmcW7yW0+ZIu6sD8jCqLCbp0RbnhikYtbTMCrTdBlxPE
hctGb7rRtbbD4BHP4XhJ+QGhBChBL0/wibvJVeOqBsVnOeAulHCPEr9Zuxa+e9sX3ZiH0OdXAjmS
sYCLdgZO3sJWhT/0daZF+gn7cPpoaU9eRE5C4y3VEwk7gqPZLorNOLgqBWNsS8vnobT7Jx3hcfFi
19kXxhJvrdkVp+5dY8OcxHux35U3mNO7Y2oDvi0LK7giEhGJDhyb7dCS3MJ6mp5TwLChXpU907vI
J38X/BikZPk7uk7ogFZFkF61QWi37ND16LfUWuZkFaEhQqyKCAhawMWyKowYl6i7flUdEcA+oz9A
iVSvmiT9Lk+CQgoX/l201JhNF7arkolpPdraVd2EvZo4iVXxZK3ap2ZVQfnt0tw379Io1vPsrV71
Usw7i+f4XUTl6iw405SLzumqsRJN1O7lqrsSqwLLXrVYgEnqEwZDXgApLZ5opwn1qt7qVh2X60bj
FjEN4q581XmpVfGVFQbar1UF1qx6MEAH9t6gLTU0bfYhXVVjzOqn64yh+QWLxLTjAeRhkdOaVMvK
Z+dduk2MlkSnkjRy7QAk3uaTbolk63nWOye7aFLOKIDQWg5QQ/ElyT13gXCMBy9tR+9tGmr11Svn
xN82RTBfTZY123vVOfX+nyHu/6b+x2eEZPTPy//ta5G+1d0vtf/3n/q99Kee/g0cjMNU1rLeh7X/
Lv1hkvzmCFcIz8FmQfXPwPhH6Q8A1ZS+5+NVAiz2Dur5Mca1foMV5DucPb4z+/4e9pTX+HmKix8K
aQiCQk/arNnWiiD8A64Gl0iD1H2+Zv0MwgnhQgN4DAERCH813XqGq8/ZTH80FCIfGJU40yOGTtqy
fVC1Tz99ezffh8f/Io/qpsbu1P/3f62Gr1/fjSNW75Z0BDO2lfz087uBH97kQTJOjLQqE78TI2Ec
izXpQDM3e7CZlDO+SChiSBxLH6tmm60oDOKBpLOFNlt9DYZBfOB3JCTfFIX5yOPsmwftudE3Uxvm
/P3J+DL/n/gbqM4Cz1b18zu2flE3r9+f43HoId/LlQK24S/vOJUJ11YP1/YMDAyY81I8Tsir7T3j
Gcr6CShExnmFCERcHKQJ6VzYh3LqQIXAeRm+0j/tTezEDfq8Ia1R3JAQDje/c/M4jOssucnH4Fz2
AX1H/G3Bxz5pL/JC4ZlOgcVewVfFVPbX1+F/XgZJF0FyIVCGA3f7ZbSP4CVWBm7yawBNJMDjN6Jj
njMj2TQVfnVG68F9E5nF81+/7C9dKBqj9J9grAcW9yJ/rG/rJ0KkK+bYgTsKB8GHEGWya15XfbdN
/Sj5+Nev9Is59f2VEEhApfLpu0n/l/usYUtFf5zU134jnNdWsXof4P8iIWMnCvF+AKagw+NTdduu
Kv/TTbPeFD9JJ3h5bhTLtcj28DxWh19eHutimsRAoa7Xzu0rOePuK94l3oO7lH3odRi3EOplyUEV
7fsUvZbf1ni1kwq0czl74PW3tsqI68lkVT7aXWMR2uqzdTf4nndAvkqJPrZ2uqNre8vvNOs/vel/
zVpe379clw0bpYnDs7rq6n+6UIJ8mopN0bgySUh65aQE7QRJw8DwCd1CFZ9VkubEDAbN5by0CW4s
UtG2zMrk20DAKyjbJAZlXGfTt5Qspa+o7xN5/utL7Lj/4yLTaOUmQkDD2srTaf/xXXodg+QuGeyr
DDRCFHBYCZLlML8DAocJe083t3RDKPRxAyYJo1KzAh3TNQeaFxZbPeK1pnDR6slCxU+KDIYT7BPC
UNy2efRWXiEke7D07xDDdLBBKUVZX12rlXLYrrzDODZBHxrvGERrSsqjCzLyzsriG+YtyAKLUbbX
wHUfhneYordyFU28QqwNzrgsG6H87LJYGYycup1zsnIZl3dEoxKJU2656VJkEyvEUa08R8Skxm7J
5i9N3w73I7E+q4gEFHPUtyO6C8t6aBNT5YdIGsAimVZCF2GYNm0QrxmfxpUr2TT0DfK6IvMNpftX
0mLgu8OGzO+hU81yM62Eym5lVTIpag6ry+RDq8o5dFTX7k1zBm9ZuBLUJeFNfrudVgJm2dtQm4gP
QRUAHtM0ycFiq7HUtlr5mf4gi+e5FMmF1QUNYtsBzmaQGRa4xnJ59b26C1FrZMt+Il1jb8yzeLVW
YmcfN427Xd5BntU71HNe+Z62gvSp4wnoZ7fyP0m8Lo8gyFyKjxUP6r2jQrN3bKiM0B7Kd5ios3JF
7XfEaAdsNHZW7KhaCaTpO4w0404a9vawQkpnW86X4MyWIrodVTvgFdVpoavuK9JRy1peemXMskT9
0LGU118sXWaD3eHapNEjrklhK/P5HABxPkwBbKNT2aVgCDKrqO/pOdknuqmY40euQbQhMxzSxpKU
vr+rooj9kNBu1YZUoLHAmzaY0YekhWRYH3MtwSDouViTcPrB5o5SNI7BP4zshXuPkMLoA3Nj24u3
LbA4bjg77wl5K9KOpKCWzYuMiCn1CNYNKNLI/4GAuq37CCUUuXiKXgSaLYKvCVeAulDF5bL1kfMi
SLWQ+2xL5gFAf3od90izjbIM6zj134xxkqlA+21h+nH80b8m1I4zeWXLQbrZtpr7dtHHXrC6JWET
J7IMo34CdxXQUobbUXilPoq+Lxtcvhp2mWSoVhy6tAVjw2W1noymhERi214OHTUvhfEB4hSSy3Go
qifMvEF5sjsO0mGOLeduGWmb0FCsLfMiUUlPzrhMYO8eom5qqns2Y/ucxYxj92PDOwjrgXZ4SLN4
oaWIrVVdldTNESJX/IE77JDjuQPPV+ziyIbwLauJy5m+4waqJbOXb8SsE1pFd6Yod8xVkvZkghul
VJWwpKycGh/DbUpGxhjl7sZQXRPcZJHCAm2nxDTSTcoW4wKMBQVSE8VwS5KAsC0U9Et9SlJTxSGs
KQJy1v+3WXVmBMi3sQ2qDdIPLbM5NT51RLRoAqh4jqxrcyGpnFSyyTHsB10QH3ftNQFqtCpohyt3
rNiSYmo1foAOA99WlCZm9YLHEF5Xq0toDr1yl/TCHOLhwaHP/+rOEbAW3+Tm3Y/VjFQNfyusl3I0
V56L3eb91ldRmJpp+1Ioxckii7Ppvqdq/Nx0iX2cpIojkHcuPAyMGPweQqkywkY6wHrL3GBHeof0
mcRsgNRjrO6jZdOAqiarzNJjN1sWyj0ZQyV8p9LAw19vzixryS8hCbC/mbUDC060K5k5URVvrKav
bV6wgwUfEStxd2MTYEAOAGCGucusyVojU/L8zvKrALOFk6nxapiH9fCJXuvGpeMzhzXiEUWK1EK3
c7YwpR9ELtcPv751xfrE+8LdAD2MWJvbsUVyBAIApts2yCcenaZAGHBbdZJHvhs5FXznvZnWUCUf
WtPRHdz9JhFcbtXN41UJzK7fICVo5/280hJCbMiwd/g7QXt8IhaQOTDXc/JQ4dMg3fjsT2nqoz53
c+4LHXuvqrJ5GzPhOHf2MIv+ApQTtMG6qfLs3me3gKkmzGuaie2Lg5OuJespSa0zRK9gvIjI/J52
dGxagGtS24fG4mtlCN7qL3mRuzfz2Iv62Ao95U8KcHV/LCOjfNMLI5ywZ1xN+osH1RvJg07gDGHu
fzJEVO5L1cRIsx2WOd2p5I6eQH8RlHnm0hbtrJhlz3XYjhILPlVmTHFYWBWPCSM9Ozg5VW2230oW
ZH32TW6pUK0rdpi5EFDp1y1TyCaj2guzGy2Ppi9ZS+y0mKk4erfZJ0y8wYOhOaafiWXpzK+0R/Xq
HjLldEqVxa/C+5GsY8bYi08NlwXRTx54+wXXwED0qCzus6lvGcr1R6ecJ/Swiix6Ji8YCJCO5nV9
VXmzc2kMwqnDpK3K6SLWqiEK1e3L5IGTCLgtqIf4SiR5gWvU19o+U5Pfsgvo9h6VrZk+mzW6mWnD
8DHXjw0xwgG/DI0dKjEjj89G1KjPMKmNaUtEtIc+MBDmLaqNaDl0Y9unYUpTctmk1pDZN8SxLO51
6TUIHBHWC+/KMRMsArhMFEa7BHJhqHzAhUjuJXQhv++L0JztudtNheV3ZCC03P1kJMdypyOygLfo
Gkj+U/gFHjKMBhGPQ7oiEOOyv6nI/WWBtZqA8OEywTk+jy+x7lzDApG+CvesCsidcmN4Q05U+NNd
Sz+wY3Pnjg5pkHA1KRxgh6c29ItL2TWJfWPNoiAAb64DPtc8G/FV3hkrqIuQZAttXzkOVwVSX8rI
II/3Pck2JLnSzTnR5+K5154ngUBGibx6P5X+A4X5D0oKiMw2AvI/b6WsUJirb3P6pf4FCrP+2I9e
ikDCDtPHXZNaPLom3v/rpYiAyBjbo1/yuw36372U94QDCC4Bbl8aC3+gwpgkHKx2SnIJwAesiOC/
IaNwf+0FEEfjrMhoxwU4FLjOL72ANnOKRcVVdtmRNaRfkRIT+VI5EiWXQAYB0sFW66ybfmvdl8ap
pqJ2O7y9sjrW6IYP7GX6a8fpAYGZ4Fw7Z3pamDZ58lvbFZAG6UR0S3ushpj0ajgahdLOvdEniz/G
m2kkQBWAqWTbpolOPLcLamXJkuCDSI1BMvgdJ/LiG2/oGn1v4+Udtp4iOfilsFWRaibFBgsUdTHW
tXOKZnQ7+9KAz166jKNQ57r5nFx603voQmLJZU3oFqjxiBD7Hs+QvWc19OhNzNDPHLsQT/ga10iH
qnkPeOhFSbg9u39OxJZovyRG3+1l2+gb1yoquV20yvhRTxvLp4bha/rPA/i/kjIxSqI+/vPnb1tX
1bcvQ/plHH5+AL//2A8Zk/kb3HDc/NLCtW/R9fn38ydtFE40wAR0RWelrNMS+KmX6dLMI3jhh+/k
B2nAEb/hRvFcn3OxhNAe/K1eJpbKP/ZVHHpH9I1APLOju4L+zh8rfsoCXDN1Oh3rCmyelaRIBBcC
3FxGOdrLPwNDRLCyUixoYwXbPIOYMs9EGPpm3mzF4D/4k5+fMQ8TxTcWlxPkGWB2Hu3IDoqNwHcq
MyhDenQw8CGl3jt2KXYIPzFg+aSONvAuqUXGYEtz7Zb4OQqeBE1khp02NFuJEdDkNSmBQd9gDd0K
pLK7LO+fpyJAy5qC9Gtqa8Uyf/aMRuyIgSLi00TaSeII5I6pezZBlW0Xd7I379iPMpIfAeXdZbb5
ecKHyM82z0VN3zoebIIiSTamy3drJsSbWBWfx2vmIYRP9eyZWbAZOuoeZfDxCL61sBdUgFMMeeo6
/xQTyksNxlczURMy5bGhz+ZvVm7MG8/jq6yZIu9Eyy8FcWDTIowf+Qh8DcI/lSl4EkopKAM8xdup
cZCtRxbVWGKRHAx5YF/j2955rce/5s6t8mE1rT+ZQffbpAFk2QUO5ibWfAVNATcKS/ByG9fFbaAL
egw9L0lJ5iJCaHn7yrbCseUN2WgsGIPGj3lP0RzJVeleV2+6ajmH2h3O8QhdlMo1pXFQxF+iguDD
oQseAoEtAtt/s+1FlhGfQr+BQsHf1GLCgZMF/UPkR/kl8cTRtjGKZd8sYjmSRU7CKCcrjinyhPrt
4f0mSVsNid2BnNBI7gMqIqyDCGI6ETwo35wo+fiDkd3tlPKm4ix3Tpgegr2Zjf0OPjDD52CAx8Mp
bCcG/q8I5HXamwRP1L0VotPKtl7k0RfgNAryhsK4dN1r7ue3OciZchPusylU+tlGGgGzlL9l8AWR
gBvVTg1+v5VTzc+UfEuYu/0drP7lSrSwurq+e36/3mUMD3VC4b8diGjdxwm3DPIOLv2aCT96fnEW
ZvzGQ85djSyVwoK7E/y9vanXZyFuB/1YJPzV87PPtskb4clDF47n9Xrk60K28aApxUPV8pwQIhad
lV8uVwnuim0g+2cJdnXrSa4wsoSVReRdv38ZIJDhPxv81yYvP5e1ssKIquNcWL1LxCQ3bZGDX9P4
Yu5KMmS3FoFBG9UBnbKHptkvpWWFYG0EOiuHr1QAPFNx0l9A5pgPMY3xSyBeKZXTYoU57nXC1u3L
VDGSx13FXVbxj7Oq8ivf4kEliEzs/AlRMvLqIkRs9IZcLL2dEoLL18fLRspzFOZohTOKvd1Icg7h
ZKsMoeRyOyhgzjAqIfQgxw4nc30Mc/rP79fWgKm1MaKKrTdalxBugQrtFm0uvpv3u3yR+bKvmy44
4IDAdFwWwd6zk2KnDG7n9xtgvcN5xG9TZ6kOtmYZCyaeb2dZiWnrZR5GRuhDx22ETW4Ip8yMXpvU
NY5uwkddqDW31WgaQLGJ3c7c9DMadC6Bmb+haLGRfPL0CIOnubShrFmVGZ0FNLNL2j7ztTu7B19l
n42Yc4YhVXUZ5VYeovVOaUwJNFYuz2lN+M6lpq+x56ADh4H4+Eujhxu2VCxfCB7wVLI40LfgWO8c
gqToEYfP/DJTTVunt72tRECyo+XWb1pSEU7K6/21F+Pv5rQUR5RfdmgUMYsiEkNADFw6Q+bBIRqt
28QO/MNiQpugirJC5uPT1m352NHEW1DjKp2QTX0sfVawEr7l97XJCmbOP+tDS9dswhZlPPC7kxu3
45boXOcWQIs+eBHRdy5DLLYdyGS6nRuamyT25XUhdjTvKhr7znw9yvwNxwhfjeYJeP+uOWvmO/iu
yc1ocl0RCOShMw/9zvBdlsDVKyILI7oBBkXjq24L9HPtW7sam0Erhzz0MHhT1hOwGOne7Lov+OTd
sDLo0WJK/ljW1J+5kYD8H68lIVCcU/34rNMZPD0Au8LcQYAVoZUrkFLVDMF1B/T3U+6SdItoDnFz
iOoXHcqydNlnwq1nVHRZQPifsB7cOC92va+a7IqW4IicQHAJbUHzb4NsAWVSJsjgSUCY3ySx42E0
R0ePq7DrZ/KtNGKMEAZ114c4fxrUFG1rnJtofDWGuv7a4+t3UlHDKrPn/M1vbWOhn2wsS79l+VfH
oerqPW2DOSDv02jtLQIfnvnMgUITsxXtmL5GVwGsLZi8dqX6awZdvjzR5unL46CXwXjWsUPQ/Ahn
8TJKAhvVTYdWdNvqvE2v3cmzEKxaVWTcVUDjzon0Hn46iv1/poy/TDLWcw35HhyaPUkmJlqxP55r
isCwwPd141GmGkPFkrylOZuLXfkPYwfC0R146hxSKnZ//brUUz/Pqb6/7kq3tJhES1v8cp5i2AR7
YmjGo6neFzueQTvNv1aKCPO5yd/++tV+Gf99fzXmSiuLKSAu7pdXo3QyHHLTxmOhuUHWk0CQ4+mM
8RB+/1z/VOH/oQo3Lcrnny7K7nV4/df38uH6tfz23/9FAC1ehtefK4Dff+b3EsAXvwERJnfwe7n8
ByeD+xvOWzJWpATxx4iQu/j3EsDmUv+QL4jfAGwQVYMWQlIsW3+n4iaL8Jc7FO4ZR/oAdQWYMzSl
v8gXAqumRVz7xdH24xcFcXMz9HmNclM8E9Z33+EWqmiPPvul+Uysl7kfJRTQeTojKPbDxWitk43L
+tQXdIoqxmenYMwZKmiBvs5ocRBOQfemSdHZ1Qngz9onUNWIi+aTwLt/Z1jIoRdjGHd2oZZt46fp
PjIq3M2xvMO07t+oJd3l/lBeVIpgbMaOBHyotkWfbWGtU053FkO3bafyg+4tIusGh7DUYj51vVxu
4ce6u1oqieBQjQ9WGuQwceaIbj+zeMcwb9ViI6Mb4ifPoZllKQXvviySq0GkJiYF3pMQVXpD0dGF
qPXaG9+WoZMWH0fsT6NNgJ5uPZfNbHpFMshZ3Z4Us8dm/pxWQXyRK8LmbTjiHMBb7+BiYEXl3SF3
pRkKlKOYQ5zRX4cM3ZEzQjhJEcCvR+5Xa9L0Q4fpnAU5vdyUJl7GtOGwDBUID4m7mhPeXdn2+wGb
xlIbH6IVkjMa7Xxs7IA+oKzNu6CxiudhcpsnFxBPCVNpMYfyLoenijbYR6ee+YjyttFYXHWQO1Ro
+ZMg5aTNn8elTm9zO+FU3RsDWJAKPG0Tw/Jhj4juWYTcC1SpCwkMJSBf3Notq3uTXnd1oZ6jwOq/
EjAQfJxLO0fPVo+kAdfSv0ymgMa14rSOTMC/lUqR3ljYTAIKiybvYPvNi0wzMhIhyRQfq7yiQiGk
5yCsgtZ/tcCnYoJS5/sYAPX/Ze9MluNGsm37K/cHcA2NO5ppBKJlH+xETmCiRKJvHf3X3wVmZT2J
UomvalyDNFNWpQIBBOA4fs7ea587ten69DENLp5ndmRudzXiGrMqjo0KoG+i6S+OTJOROtZuwUs9
ZvTHfAe2O5VwWZ5NtLe25uAkz47ZE5kDn63YoBwOHt6Hia4V5PSq4/IWgz6ZDDa8awG25RyrfvJc
VcTcrjzDicNtTPj2Nk8w51NDjdeT7KnRGXGQiBAihyY5mN8P4s2eCSgwdQkgzm9qFwGFbkHGjSf9
pekc66AxuERXCYx2HzZwI1GojNdcQI1Y3IlOM/ss446Mo+JIEQOP3cSy6OtkLl2bIbemxFCQ7iUh
PcmqJmL9hGqP77jIcU+p3ZVnqpRks1uQszZQGPhAox2jmlDQuGAAkk/+2ObVU8Tzt4vxT+FVxlXn
B2NMy8yJ2uyhMor4kk6v+s74tccBY1WvciSeK+jK6ur9myVBUrkk7Rh8fEbA2U24MJNiLIX2mvwY
90aM3INCa/M3rCgYlPB83KlEDOvSpnuMfJQTZ+o8naZOtvcO2u03Os6EN8qeRcR3rXLa6J7qd8kg
kuf3Oy2RLUebQ48ATwMQ2Vk8kgmBQ7i8GiokTasoTDrE4nX2ILzBfBwKsEObNhfODb5VcShTYo2M
EUt507Tm2gw7R+wrfE3brhPFkb0Sv5pJzbvNEAV8b50oxmeOhcY1IKXWgNJPgZ64p6HW8k3EHYl5
1pPBs2c29QoPbhQTkjjyQb3LEZ2J8W8WRtptOddgP8CZ3WK+9XZltqSPLb9WPuQAFMOJCZ1Kg6Jd
g9ty12XClZscIc+NWomAneFC9LFDPr4bpnDtZJDNwD0l8JwwwJA5ujbJi1irZL5URXTZ19N1pymI
14Rc9bJ8Lhhohbk9rT33wmy7K30Ir6NeT1dZG+3zpHmTg3fmwTRctZrHlNo5YeTaWn20Q6n7EDYK
mBG6+3Pb5gOrgK4ppaxZTeXaNYvy1PIe61amVeIajQ37JKrkXhkJ+SIILv3UcJF9ORVcKIc5eZxP
lzG5sGBdycYsj1bhBNeMKscrYzSZcZTI6UFK2dHOLlO2sx6OLURv+cqp4DL0Pbu1lrivyNeYORUh
WOLafK2LnrwQ4r3PkrlTm8LMjYNlym+N0e4L1MMkAuPo6TvrChNy8KSF5helud/wIWC4LxjuZ3jK
MFcV/UbL8amQmpSlK4Zo/bqy7fK2o2m+pp0wf8/JSCI3DOU+Ptdt1Y63RdJV5F6lOyuB3inhK+/K
2CZNuu6I8sNhdp7axj28OpPGQH1Ixyk/MEC09gOLsK+7XbUh/SNYFNP4nmeMymX5VKNmwYZX6ufI
4Zxjw42/g4uEHaUPnnQjr9dseVedMb1ZU3WqYtd5jU0n3jMM1J8dWwM0kqZ36HyTr5jLrQ3POnNQ
q2ao25GcwoSoPaJjEPWqn2fWA6vP9iH8DNBrSC7XM1W/F9zWOWlHUxsQ8epOl2PUDNXGIjq8XRet
CRajmMFpQsEqzkvDviTwOr3htgJLYQfGtQU4YcPEvCBNttOSfVqklS8UwBdlmNWrkuxu6TEcprxM
GdpWX7usBA8BSdxPjP6LHtC+0Eve9p5Zyx1bqm+60J8AMe30qQ7uB6OaVhDbeqBjzFMZJWgXjcDm
OxX62uYxXCVxEX5BiKAAgVl+a+juOS20cEOR4H4XuA5PjoyN+3SqlxrC8ay1EvZ0HNpgQJZoBi4O
kj65Txzk/EKJ/FUFTvLasrU5eii8l35g4AOJ6re804cteMfjEOaMmGFmXzpBUt4gIhnZQ9VUVpYm
V0PVuJdVXw3PhT5lzwPj50sbcskaBR3SeDKRfeiAJSt5G3fOOipkvQ7S3PVW9piE5z3TdOOozMCA
jKVmmq5e3W0Jbcl1HonwgYA87co2iKNLLXMkpaOEEBE0oQZvO+nOHdkQBWMUbB/LWlYIFmcIZHLs
ysuSdvFRMGzH/kecFFqo4AGaNTldKdFSm1nVBd0Pr9Au29CVByqFdGfoZb2JR/RASC1LYpGa8a2g
ZXSFOau9H5p42KNZqx/tui1XGWuhH85etB6cgW25qIDlOPMhzanC8r7XjnrJAlZB9N6XgVTrCmsH
IMYp2Jax4fK1shr3WvbiqMxdqSYYrlL4zRdNUDRsSstmV5tgSTtQsWtqhouxTLZC03ahGYLfcOen
pGnKyk+KPqMlVTfr2UiNVRwBf8mFjuq8ScVuLucLggrZP5boc3DtLcIK1V/PgN9XaY8LscQFdjUN
dXZbJ2rYgwXXnmjlXNKoVq+DA2ehtqd261V2uAXwVkGUg+fUoFvyu2bmEbcsc9W7OvBeWV4Vztih
jcebofRBPljVSNrOGPqw9m8n23JITTTpu7o4s6bC2AHOAX1ikAzSl+FrDTLWannl9YQqbfo46SCn
juMx7g2FK04FB/qF53FYQ7KV0kdemxzwd45nQeJGXusnWgTSBv/LyUtZXY0zp6Mz1W+SJYS52qX5
kIQ3lp3UPo+wGsIVJyww23qaFvJKwLwCnMjTwykHoZ5N42Gk/p3PJaUKosswT+WGjJHeH90KLKns
UlJOVry3u9LH+YulAShUNKHYd4derGwrKM09b8PHMRc3xCH327zwujUCs+E2QBGJiGfGaZXIcpv0
Uly0cv5S43PZzJV9ir2ShKu5bU+RV5h+BjDkqnYq+UK86bROzGJ+MZTRXgw5sUKx0b82IYbPQZr4
ifve8vGXiyPAi4HVD/GLN2Tm+eDY9SmkVCHdrbP8SXOeMW8Gq5qG0dehDScUyY2gqw7eINdiexUm
8JdTUgHXJKWPzPTdiFclHKOxhbiik6TmaWBzQHydzRaFdpYl3x0TD46ocxhSRrrOSvEtojvrB23s
HadwJuInMZain3l/+6KLof2OLYMwqgGau4n1Zm/ZsTzQd7/V+86Dbkcto/lp36aHeQ5oRsz45s5F
3IDhyfL5McOTdqGi/BsbUCiJpQmtazW0TAig2JR+XETf6jznra/V+XenR9uONK5t0SnF/bYx9OaJ
8sXemFi0Twif5zU10MmKE3lF8zZUAPkz66gLD0TQhIV27IrhwQYTcgawqzifs96t6Am12VVa1HB6
Z9eKXnAA6WiEknjcIhfhVaB7y8SFrSH85SHz3O9uqLNw9KE0YKiG7iMTGXI2rbx4mRnEov0ILKGx
5DuLnEsfijt4++QcGLMLXKctt4qFEVnafIgnOujVwCYLlFd6GYfd8GS0KOLs2gEMJknxY4iRAAIy
OfgVGYvjFaztiI1v7LV3FnkUCK/asi4wBZAqFbeYG8d4mPt3Fzme4Fr1b5HK871jtQitanIhR614
TUdEZGoKEONY6jxtgHlWYeOe7Fzvr8OorU7AcWYA0jXVbSI0CDUYVpvAiv3Ec5EARvE9G7/Ad7yo
3EJfcw+ZrWH1f29l/Lfr80nXxyP96U9NH8SrbRN/a/+nfPsfFMNd/vJzB+ivv//3DNgmmIeOi4ty
/n0ETMflHygLBygFphWUFEgskVwv8oy/G0DE73jCW9CD9IWEY/N//d0Qcv+Xtg4yDHgW0jHBZPw7
HaFlBP1Ty5K9o9SFBWZDIAexljP/UZo+ATU1EOTp+3SkMAvfslC7GqfgwJ7DL4Zij4v0qKCveEH3
xSCqLLHUJ01T72PXdPkKtGoNZtG0wzxj6eb+oI5nc4pzmqea0MFJv+xcEPLAiCjcK8jVsHIJvwR8
lgUXFSE97H5FQR35JBgxzmT5VYiVdPSbceluW2zRlYP2LrKDlZCEdVbQBXrssXr1TUDTikuGcEUE
Df45YSS4/HESglSb6V7NJSRQsnS1zSS9vSgBGq/gXp8z6SqQetA66HBuK8vy9RQtt1U8TG6KHsqw
9iOgqBxLsTCtM1YRB6/ofCNaTsClPkEYshCw6eG3ltqolF1wdxNkM062kH2SBoTJ9p4Mi+CakOAP
xTfIEwPlNYhd21nntbfSo2jTlZnfwy9FVnkiOPIuqYeGnVe+6dvqGe6PvsP9fY389IxJOSGeHZTw
dF3btLjsma8xtMSUWEXxLR+FTqqSC8dOH74VIvRDu1PnQD4wjBJXW9mKg5GlA384JHf3v4TT/y9F
yUL/5On715KSLZaV+PvPzeS//s7/aybzEbpka4I8W77bcP7G4jiwbwCLYd0wyaawHJaZv9cSAxEY
HWiWEh1lEaORf64lGOrA67A4YRlG1EBf+N9ZSz5OXbghJQ4d6KbosgHxfJi6hMOoz25VdnvT7CAr
wchDAU/as3cuOstjHCmbgs1vF5O5GzFg/OFa/Wbms3Suf/AIoW5eNDOo5nR0WngHP6widc1+AlZ8
uxs6s984E2mKRmxmPhDKfP8fHAq0DjghQZVnfzgUqWC9YeSy3QmDeN/MxDoOpYO9sGvU/8FZcSm9
9wEBgqBl7fxhbZyNMcVjLYCejWOMh2KufXzW6bodne7w57P6MBp4v4AW5yR0i5uCjvDPh8IwSCdf
cgG9GDROP5kIqzHNjrTywyJI1k5paas6IO+zQn/7SbYI9+Avv54lmasvdzEuiQ/nST8yCKyqbXda
KWyQrWO0KQxRn//5FH+9R6TJfenwSrVNC0/Wz6eoQtdSfR10uwaGMAAek7znlRxrZ9no5OTD/vlw
H2yBXFG5WFF1xJwmt8m7/OqHH08S1AjSve12SHJahOvNq2OZby5xTisjy89sWqZ/lWz/0mn262WU
pml6Jvox7LFAWX8+wSBiVk6ntNslupTgsb2MH8srN38+rw8v7PfzMnlTk43AAEsu06ofb0oBJqZI
67TbWXS0iSrVzpk5Xk1k2RBnn8tPzul3V/HHo3340ZC1hnUos27n9uzIAvohYQ/IoVrCT0rPY7ic
pi9/PkFzMRT+vJhI08VPLMGIkYP4cSmbcI6TgcdjZ0Q24a2lyB5CvQsOdjmDmyvD1O/qk9NP7rrO
6Irbre4eK2ntO/r3O/Ze/aYbTeB9g1N9G0dLO0y28Gglt/XtTJRdBtlnbaT1/MnC9DE7aPllLJ1Z
o4FGEILaxzvOVehwypbHKB46MDpCG9Klmy/pY2qWvkIMVTN0Kwff4uptTEiSz4DZR3QSbnWJ7JTM
9SoEVOFa/3jr/8s786PY96+vxvq8POGSf5Zb94eHIfFARuF6atkAR2yiI+njxB2xVBHVpupQ3Y+x
hTh2sImOK6EmHsciac5xUbGbyscWLjRRtjiplxlHoa8sLD3EvQCmKcxwouoym0vTnjUyEOnng4kE
3exI9pfIeB46/DwPtNKBn2ENArCiOVt6LzH7r8al1hmPbdoQBqfBimoD6QGBlmeRSO+7wUXfICaL
xImZSGari1EItVel58z7mlAeykdkLSP5t+eAP/RHraG1nxQQtAM5vaWTdWrdNl150Hv3rR21V3xy
sf3z3frrA+JKSWHAU09urON8eO+OCimQpLrbEYZwqaVdhANYPxjxeNfNZOmAvjL+7UeSI2IWAeK4
bEG8D0f0mrGHXJK2uyYIDoYSm4xsO68Q541FSx9Tx5c/n+Gv67YLBIn5Nwa6xZn2YVlTTHgKfpuW
nnfGpqAnijkk7Gbjms30yQv31xUUWJMJxxAb7LIv+3Cbhh2D0wGf+c5zySUttdo4lEPnfHIBf3sU
YbuUKdjAuIY/Pwy5jqWnHbiAmt3ooKUcT9tjPXOv/3zdjF/XMc4GQDwJr46B4PjDcYjuJtgK0tJu
JLvYx9WYbO0xZ/6iIIKB/nMoKbjx0bJgUXUfcQntSpHGny1Li3P45+XUJc6M9Ali7kA6ig+/X12X
Yo57R+0EdHCUi162xafXbmlhxe7aErM4wBeFn6aXr1k5OKe0TYZdKPX+Ip9n64gfNPjkFzB/+52w
N7iwBTxq1g+vlZB+sBZEltoVYVcc9EZuPL3DkwWa/DKAdb2OnK56yjCqrbNam666Kp7WNgIt33OL
Eolc9poRS3OZuqM/z8MzwF9zTZO8up0KuEBVG8u9DKPhWEzZJfzwz4qL35+AZ7BtpqTn+V9++x8W
1MBoPPB/Axc1mk4hTbAtSbXhPSmEvPRrWE6BIuqQPMyWN1aTH7E9foW1dqca2zt0VRBgVmj6De44
76acnfLOFfPrLIPiaNES3uImmxD9JhrvijbbYhutPimPjOVn/+W2+OEMPtydMMr4wuWkdpOWhMeA
BLJjK8di2fD7bdywyHc2qLxEPzD87deqgtD+5wfE+u1dgHQK9clid/n4uLsTawl+drWjAd5WiIJd
+UJZde0IVRC3pn8vs358JJI8+gZZoe36cJ1gQ/HRSdCUDNXW1BXjY1s4pOwYA2NJs6vWEQfcjRJN
tEhC45V2vcFS6dzSVtxIPcFPrXmPxIo0e6OX6GOkke0Zz3xF93xrTxwoFAbuRmzT8pNr/mvptlBQ
0f5QIRBV+FEZt1Q9aYAwe1cn2WMR7Jw+yXxtBjqPlNT6pE78zbJtU5Gw8yStlVrxw45CZaSGNSw6
uyos3jywFLy1kSQLHMGfHGn5pA93EkdaoCKClgiU15+fhToIu8phULSbmvAuJSrnMcmW4X0+sZuQ
ZBBj8CFO8BjYRvTJLfSbty8uKhMeDDgYncL750O3IbkeQaKrHUqpJ5gY16NTn3QRvGVO+8KW1/7k
BfWxY0chxU8oQeAaJhtu++Oa7vWaGuOYW5ZteHHqLOqeKWAkQRbZ2urnV7ygd2WcMWmcKoobgWC4
V2FDiMX8yan/9maSNv4VsBFYWT8s63GH0ijqeX4Ht2x9vXKAq2LmByNWhmsZJW9/flh/89Ik3oUm
Ki3CJU38w49se0ka5t3Ijzw1KM4rI1jPnRt9skf87fU16GRwJ3F5hfuhAkgUaYyGqNSOPXIDdZLQ
5L5IPKwDxG0McBkYA4vO1yDGgqMOCYiDEQ8BQDubZ/uzNfLXTblrG+wK2ZRDMJIfn9cBMQzCgpQv
g+1sAwUE82Uzw/FE9xHmhrauVF7sIofgujLt9E8eq4/gkvd7jWqIi03dDpTpwwrdhuRbWoXe7CZD
RC+V0ywjoCZsr1RsSBgaxEbbazKi0AxpE/6FVW/XmfT1BKL7KiddKcVyMA0XfWShXjbbtjPWMpTq
+5/vjN8sNDgmbJs1BiKOQ1j9T6/CSHPjSRZ2vbPHAECywKwsFHw9avn4k0vym0Ph6BIOMijacBCn
fj5UnBgK4YlT79o5yN+ENTk3pACS3q7Z+n9wWtSg+CLtpaX2y6pWYdloK1fUO8RpzQ1hSDYEYyc4
S5qWLuI/G43Xf62UP2KZfrOIcSTaIpSI8Gk+7htN4maTsuNIsaWTotkW1W0e1uaGtxtQFYawQP6j
6ZPl47eXkv01KG/UqIChfr6UYagXEGYkk3xIN2uyUAf65rnpN7qpPjkU9Hk+7MMbgkpD95BKOi6+
mQ93spuKsgtnknHhmej11iZRAlJSJIbZR+gAEdhulOnb1OTZukbUqW3ZOXbjZh4dKydoRvJwxUQm
egeA2dkD0GiM+E2Rup2P9Zsoa6g00VeSF7SLFEChwvqT4QZQxRJpUXBKhFbbJUMVr5fIageITtOZ
1JA5xsAA5g3sIaIjwzQy7uzOZAiZCaih28TIR3tDEFBkAok24vzVTmiWhKuKHUxEJGdjBX4Tp010
r7LSmA5ZQXdtB90iFxs8scYxn/Fz71SX9upS5gjuLwT8x+CGRLms2PLv2gA6oFEplijhpYVfgFYI
L1ynWGIUiHFMtp1E4tBruLiOTaGVe6NJ4YzBFjcbojzjh1zZFvKkDkDRgcyCEENTV6LXnNJ4IpG9
AvJynvRsJzHbeRXzCKUGks+x+E9k9/YAU85yDac5fYe8Mv0ql0txhZjN/Orgy58Io2hHxsNI+m8r
CaNiB9ogma6HwOlvi1g07WbSQDOf9BLW+aYjB7g7UMSO29odvRgDSAiSR6CmmtdKJd6uWPIHN1mw
tP90zWRqVCvp3icRtMsxy8tF+hNBBU+qCq2v293Q5912i6w2WAS2mYZmoy1s8EV5Mu61ZSZv1d5V
hzKX+fV2XKS6pI6uehHBGFlkvKZIBz9dpL1h1x+tReyL9/hrssh/ZYcQuFskwTBDvgtLGzZMnLBj
LMJhe5EQeyK2d2KRFVMxQ8RdpMZqER07LTphqDtYf1Akz4s0uV9EyuhGkZtmD7D0NvYiY5Ze3myM
RdqcLiJnkkGMM3cRPkP+IV7HAcsMXPRhXOTREp10vAimmQsGh8AT4OeTtKOoUA7qGQF4bRFbp6iu
60V+Hc+gn5mgX6V0l8ZFop2Oo+nPekp8b4u3OomCHjwe2USDFfnxIvMOXHGCxjFujMGNtthgyKNZ
ZOHBu0B8kYoHi2gcF5N+XixCcqC+KHXRfr/Zi8wcpXTlu4v03ClLNA+LHN1B5XUgpdg8qEWsTpPi
aAKwi2VlgFudvuSLsL2Ig70jxW3cTV9grzBK1BFPN13wJX8foYcIrA595xDBsUzYQQDdpcvMXS3T
d/SOLlY1JvLZMpsXy5SeyOrqhKSiv66XGb7qGDMOjPXbZb6fLZP+iZG/Wmb/7qICiBc9QJG7/ZtQ
bQcD6V0vkP6lHuj+ISag0ly0BeWiM0jfJQcmN89jbqIz9p13eYK5KBWSRbMAUT69rBcdQ7IoGtzU
OOhdOAHaQe1gL7oH/kDULA/EJpCmnNS5OxFOrZ6mCHJsvZrMQAypP8PyetIMa6snIZgjDTBJtXM0
s/w2OjMEfCvNzM7P3cbpV2CAkXZr8GwJ+3LcBjH31EvtSHtWR09Y1sgdGq4UcVMFYH2iW+8iuvrX
ZpaYd0FepPFhSOC2SoBOl8Zgugi7epJXyY4aj1Gs9BdbD6gn6e8uadB6dlbxkv3WKje0cXqFgOYG
GVvn46jsW9GnwZtHcx+xb2Gj6383Es+TO94zZ8rfGjJti9WUK+MZwk7js0WTV0iDqieQP4MP4Wba
tVQsdy7ZTk89IY/cjEj1y9asj0jts3U8EhUKnk490oVjDJKAENhiTuBOwARXf4kAd32rK5Fu01Gr
v6BRj/cJuIDsQFQeyeBgPR5lCQEIcNaALj6Qeet3s+LhINKTiGodS2Vok6GZUHAdIN2Q90QLecOu
FDh4yr4p3+cVyDsCRsP+oQ6Gha2EXtFdeeFiNip1gcExZzRI0lmULfegNhxJgotu9TwiVtNpOuhg
XE7tAasWp+gs6Miz0Jz5qkDWH3pz7IaLMAhCAoiJZ0NLM1+U6M3ORST4VKuKd4IM8Nu+NeW8AGvr
o11F0RWgk+qZ1h0aKoRsVyRv1vamKEFdz92YbodyFPnOcZzwCvZ276wrSb4aD1HNQ8WvSxO+Pqa5
J64cvLAvTR82N2JujDsVc73JOCcmDSrNzo24qIispjONW/MGEkT1Ipcd5rqAH9z7aZ3EuAZlvJcj
YVW2BnnRaER9rPBtn8+9ql7aqWq+9BHXdXac+ltphAi1Z1LgYbcUeXAM6UbsOq/FyTAoeSXmWhsI
gPPCqzGWYGXg8eTTd+BUAjNqZQ4WaHZrMILp3OC1XPmDx7Rcw9ler8IiSgpWqC7AWFmi36+MSV7F
sgzuKzsKL23Zlc82WAqfNME5QgYwB8YiBgRW3mGmDFuX8OVGD/wQEtjZEpmzR7Y83rtawroYBvHe
Wnzbla6FV52H2A5HvaQCL3SXiYVVZ4QcL2ip1qOJg88Eo3CUt/wHmDORf4dDhupvrhA1zDzntLEK
9UgA2vRGKIb67oRCroNgyg5G0y53eRdVqBMhVt3GedQ/II9AkjqUfElA+enJbZvqq0V2wa3mobdf
VcUQXU12XhgrAimaL1k9j9eurboHvRrTU7z83CaJYecS1+ypFj0HSrVp6zkYqVYUGdGVUFw1N4mm
az3Upjcde8pOG0FBrWjaByfYVThK9AiTL4JfaEdzeqJkH++Bjqjv8wCj6zg3tMSRcEfTm1PR5sP3
EgUE+0pDNSsCpoZijTYaeZkgqwW3gmYHJxGx5VpVnaqnA1JUGxdBx52E9alh6bUFdxprVnSVpUlp
rHNjLq8JCqaJ208Zv7Wu3Kg/2BaZMGtPtW+lq7Fn6vU8Wdf5UL8R8Wk8iBC2Tj8o4xUqAGBFHr36
htViJrw6qZq1bRbIJptEdq+m282S3wwxt1ZVXBabN7na6UMK4BxVEXGYZqadvFZnNXPs/nWs3Pqm
DUiE7mqzumz7qXoaCXO7MRAFXxEfEO9aD3sH7keYeSpa2EAuz3ehhe1jTSivftNormKNL9MlzXAq
uXi4oC7YEwfbqgsaFjHbdOibtlbHQNhyn2fltpdBXoW7PiN3QNg5Pw2vzXMLq3i3kk4YX9tCVVtA
ouq+qchHWUyZbVjyP6mqqvygr6wXQrXlVlTAxyoBVA1ZIYEivWXvDK7Xiomm8MmF5zl894kYOQYU
ipABZEwSPJgkXROtV962nrggRg2zua7H7GWaxh9gI17W9H/0LsJhlVcNh01tjA/AxSKwTDuUr4zX
9Vi7GOFIXBWTDG7twCRqe0RkyKJLEIFRMGysDajgMm6P/TRlfsyzeaGHQ3NehE6BIR2lEKU+JaDH
+I8W6ldPwq1LnQIrDrGP3/tMHOtYN1jSwOzOlqo3hW3gIG/FGfYi8Ui9raPLGcsXb1jmTGW7jegs
H2rCJJiWRRSkfVJOj+44hCe9IOXcGau9XWa17w2Eeq1iqA3uMH+l/5c/pbmDX8spuUimJkIWenY4
a2eaRLRO0lQdUk23UExqMIBzgcEaiNpZHpBTKjIzv+EPDk35QLvras1mqfPCU6c4SCcD57qDtbWi
MY2OyAnEVy/27AcIitk+jp0HIPb5jnZpRB1IKbfKYxK1y3iILmKXxk1pmIfAmo2XSA+Gbe9q+q7F
ju27MeraoedhJIacIJiUVmE4kQBNcSEeEyF3hRzLLY8TC3CJL2MV2lhoPMD3b33amY9jJYxLL/dm
VAu5uKuiMVmP1LBbydrFqanswZCOczMhvdzKHjDz1qEuXDVtAz6Y3NHXmVGTua7CNr6sE24DUvvC
eIVpnuSQqiJlVuSJWo/YoiE+gqucsQ51jk1BL8Lka0I26DFEONcS14nSWWjn5UQg7Kybjy10xy2P
4hYKF1gEZmwUZE53mQsZ3MM3o8wQuAdYAqGuuG18cvUGGWhuuWdqilm99GgTSZwoqdXIKzJ0ynId
DR6JNUU2H6ap7C9sqfHayUmr44GzCxwkYwLV0YoApSSgN1GfF2xLMy3hMWKG1l94QZt8yU2BW9Gg
AU9rreSNNVe0NLpYG6+9wKrPJ5rZC6aij4kAbYiP9cAvnZANH5vEGfcBzPneVekFUCTsZgUKOCWw
DxGTRSjhoNpz+r7TylbJ3hg174vHzJR9ztemLBb+pZzXdQUJIHGKCNRF3xpfIA428J6cF2O2X4Om
rJ+pWLPnTMGUTVDI3TsZcE6rx7/ROl1+M9lULNnUGAy9vZYw9hFrIuXQuAdy2MdHzSoH4feOrpy9
kxpQFEksL6+0IcSHWExOeUX7BrO+6SZ4mrosYxEqDZk853lS3Ji1m9+QRZiSHUP21S6J0F5nytQJ
Z0yi73WgE2BganxgjQrgKBusXXjB3eFLQ8XD7xazyYHWlvGW0GzrkFUubxRvrJ54W9I7mzMDjhRe
futQBrF5R33MzjRdfHJhSnxJngK+Vp2iiaCmLn9LxRLLpeY2eNZVYrwQKcabvhSAFVU9Bs9m2rAJ
F0GMfauaA/VdkxVZLubce85mTmVxm9UjC4OKML9tnbDty61A5x753Rhxe0Rmt9A2CtCqkd0B1/TC
MniWhuTveNWYNWRpeKn0RaFzGxXW1KZ+r/iW4AKRS/kFKi0HNeTIQZNYFOosniUBVUovegPTRzXg
nqR45ZNnjUDNg0BfT3iO8CZtp01LCUDcGKfEZso7TyJdFL7dkJ+8JrKMX0mbedWts7ELnvumx/UQ
dvGCrgll/mZ2HUftagtg+CAs7/mviyl7LexWSJAM4BhKR5nmGDNRnuwnyp3lyXBt1SCK1/SCuPQg
bItbiX6s2GVxQrsHZUHMBjMd031l0AXCOCZHY4vvALF805a3ckBRwU/IvHU9LKlZPMeSfkhT6Wly
plAx9DtiepzoAopI/9aT4cOjZAJyvrA1I7pLp94khhrwag577SbFGwYzh+CdO5glakJiKmDWio6T
3pu9znekKudbx0XAj0eIUaEx/ytlBiA45tml9x9NPn0ZrmKvtfz3c4FDN2b3QqDRYmedVK9eY5i+
2c7rGlifnZfHCQTO2BwJvuf5WQ38nPO+oP93xG2iYfEoWyo6GWHpO+h2QxOlYbYClKXG6cmjLthw
8xLm/YXJS8cPWUB9ynHIgXm/inoLq/FSQoJcM1tAHGZ0byTA0Oqs1I/MpJv9kHdgf0J3xFqcxg/z
HA33gwlN4r3f+V9p+yfSdgO5Ih3rf7aGfwEaHLIsLmjk/EQ0+Osv/S1Cdf6XfQbqOUPicvbsRSf4
DxGqZ/wvghDogMzU0aC961P/IUIVpDAgqWDvAQ2NzxN0oP8WtKOQR7VCL90jSMbT7X8LcYD86+dO
L8o3NK4QDpCmLWMLb+l1/zAXj+1YJJmhouNY49KmCCNVQGKWPGMoDtyYfAFBywyTTJXW7FSWGQEu
sd6VTMwUbo59Y+QMx90yI3RpdgSJIiTAkYqq6+MNzs9c7IiUn7Sb1Euax5r3iITWZYWgV4KMPmNv
KsioQ+6Sd0P2u7nqyDnC5M+Y5NxLQE6v1NDMh9mYWyIDk9LbzJljNTCMUD2CKCppNqmANHHhavWL
l0zOt3fDb+t6VCizbpGOWGWtWk8uzRwS5AdhnntmG/nKy+2LQbD05n13UnQWto5iGLoC/wXkh4Sx
+LZKkulmjPT2sgnN/LS414uNM5YaBaE7hnJVSD10V3ZSnTJZ4fUO4cmyyZn2IdKso1k10Isjd4cZ
rWFbWMYlSGs83qaKeDu2A5Auf5TUOKJ1TPKImAPFVpPdGiZ9bC8SzyEbkitZTp6Pbca67sykOfTl
JPzIMK8je1Y+PRxno02YqEagYddEaGaXgGZO/8feeSxXbmRh+l1mDwU8kIvZXG946ckqcoMgy8D7
RAKJp58PlBQjsbtL0fvelFSGF7hAInHOf37jmSOBr0VBt95MQfKN+rzZu9BS1x0785kkKQpyf2rv
VecEXPYkjS+8NN3rMakczm2Yhytz3LZE5lxHTVf+zJRP+hn0rl3vwUOJAcPuIUl/8yLUT1ZEmYr7
d0vZwi8UKV8EDhKrjqB0jIe9kxprXiIgSA8ZqoB7ZxLT2WmC8Rb0CngiT94z6J9vXu2PGzzoz6TS
6Y1H9bTywdvQdzYGDpNT+VB0ebmucuIjbCfHqZwrsoSq3XVFJq+NCbEBNtf9E6ohRA29PV1rMMRN
w3hga3mcqUErsDFVFD/OuE+WqyJsqSayigzLxcUZ/W3TWGcHy6STNofvBf+eEEi3uAtUxSsfkFfc
B6CkdyEb7WruoixCjzTP17hcy3XWKGOf05Dg2zFU96bNig78QV5hXu6edWGvms7BYZtlf6khKL+o
Dh3t1pAyOblLnBWoWNEizVXups3zcT9kEY707XD2IYWfzMS/KGx/KYJ8ogbbmmCtMJuMA75yKl/1
rEFgX4CzIcKUgjzNZ8Moduhd75n5mbsoOLtq8WNrK1S1Q3abON2NgWWBpTuxEYV7b7Vmsa3C5lvf
BMGxzOpnvXA3ENa9lkFX7HjdSb0uUxtbvJG353Kn9HeDqMZVbUEJmQfzizsIhOVaRIdmVMZlDIXY
RkMTbzLTfWEz7G9sgld3WHPW0N5jD1fc3n12ARhAzgOSKSPILAZiTz8zTgHcxxVV3gtNarsdgrIj
aQ9flaw/zZJcVXyrVpiorTSeC1XUY6vrC4QnbgkNMsNMeGxIDxuzae3mWX+P4Xdx14ReTBwml1nP
uXOEQzfdlVMx7yuZM09pGmyG88m/uJ2iwHfGY6dxfNuMVj/eja58Hoh6ORitxnoN9+LFDrXu3dFE
y264hdi0VmdntzoanfKKEuO67ML3uq29re/P4jFDcr6DSk0iYZhGt+RspzfoJt8qt3GPHnmNq5lk
LL9RHhzozpSvfcdXBpQkPbYp7HNcVOUOGglL2owLAuPcAoQ3KW412+4qmdjvEE7Q6gSVfp0HpEGK
EOk12lF5lepJvwpNmB4Nptk+gNE8VCaW2/izlTc1BTRDGFEMzW3sRXgANPjW7xsyOppV4WFd3c9Z
fWxyBShEAg/E06YS9zILfja1Oa5jmxJvTMICCCPEf50Zr8Roya/KOsI+Ci4CfmCDlwGMpb6xs2ZA
4dCW5U4nVOFs7sy6puE5KXRvuQetKnnCLjIZeLcY7bfcoI/HGzxjsjglo+3f5F0IHIcbWHjIhzCb
rya38+8mXtgPThfxiOQjS+/YSeV97a20OyVzicc2tF3vXbL607UFiTBZW0YUuICVTXDfMquyMds3
u1ONcuLU6shAJpVV8SFq5VEz0iR7dCgegBWdYNVhZbkn5IKFK+YxeWH63G+V7ZYHK42TtxCyu1gx
AYDZFGvpXsVORyxG4DZA9fMIQVo1iJ1GRym1Yg6FzpSt/WeVuyYSCdceL1L1/a2e0HWBpWlSNbGP
a1ATg3lOCzFo+GLSb761nZm+8E7GSoWK8IIEuryJlCd+mlMyMHMpIufeoKT+YmC/fV2a+CJafvGj
LB3/u1cJL0XM7bQDOIVCLsv47OjV6kgsWrnuqR/0RhddWK5ExFWEYJaEz4PSHqm2ffHdyMwMEe9g
M4X2m3S8Iyncf+Y9IrbNNKPk1to2CCYLmggOt5XExw7L7G95mgqXzShGK59XaqEBIWQtdWLcpvim
Qlt1yu6FCU1+7RRNjP1wJN1gbYtyxkOpzb+7ss3vkaM+gD+G5jphWZ5yi2gGgn14WBsEaTdzi8fi
uh97xFs2A7tyq21hXhoizl68UY8/ojBpX0MXGCFFQtitIlHG0JnJYjx1VqZuGerSHDh9Z3xzTQ1p
HzgAWhaA32EIQMcPgTE2ryKeqpBEzWg4NpZ0kOClWathMZfZF9LdUcyFtSPvMR7FnsmYnBbfgqY4
8szRQAy2SUqfdqd2xZmLrRN05kskZORuq9TMsbpTBmklhZvek1Np7unUAowShwpmd+gibncStHIe
E4+1k9vBlR5lS9qx9Dd+45obrTAOLGwWHBG688JhdLetiTUCCDyWpwnDjRUcjTtr6OWm9zxxVRgK
hW2A+HczBVlz7AOXXAByKLsXcmYlar14IFIKZlH9FZPTptpKGtEWtLudfzAmdy6ROTYbhCvvbpyI
pyCpyreauOMdhpFklbLFR4SZqBzZOXNtdkRv0uYxhaxyEbMbvCqvK3A/aODs2LGHF6N2tPMejF1y
lpHlPAuE+zjDl87krtoOZ46qxjCRJoj/zechDw8AOPo+zKNWrSc7sd6UQP3YVF7zGruRvPMEbgzr
bLLNl2GmgNzG5jiwlsyePF1i+b6L1m7JHC/92DihZY6+MlisnnCm8PudUyXTeegHvVeZQaDn3JGF
UEJVPJK8emvidf+1rQJiTRWWXqUC6DG2YwjLvNJSoHIUaDbRj29iUQbpxsOC6gagwyDTgphXzGox
U/Q65b5DmbchiNVN/EycVACxsxyZLFiGY5Ep22PnjblsfN1Le96OMFKOdlZgk+N6cjM3TrEbTHO4
soxk6w/kkCaZPUDgGLD69jOUBCuF1c0m92X3FHtB9O67dbRTNeagK+4m5oYNCUGXxJ7yY0yZxYwy
8kzyRrqYIWWcu9l3hDIEj5NjgCjcSAq2Fme81LA6vhTRVDymnpnszcXes7Oi4aprJpKKLHQiZ/Id
xTo2qRHLMT6FTBJ6wjfa4RCmAg0p+oT8aw+5vVsl0aiYJ6QeHipNY/vbNprnc25YzWmkv7/iGxZX
tpum36I5lbiAScnUr1U78qCrY1vEzsbO5y+NnsZhjRCwe4udNrh1cHj8QTZK97si7H9d8j93yfjs
/apLrr6nbxUcq9+Fn8fvRPO50FH4g7de/t//Y4Tub4HApjuAFYmrSwD16U+hZvgb5g5UYNC2P5pd
/urPHtn6LfAEnuBB4Fnu78zDP3vk4DdQX9hL1MS/t9b/jVDTXbrtv7Kh6JHRlfNp8KRsiM+fxZID
3Vo6J5OxYPDThmFh8eZlTH6BfE0b4gcmPsz4ew1fZjDUuM5j7H19UMbL7EekW1gIwLAPTtX3YLDK
mxmXq1dhZkD8MfkQcEnA4DZTHbGGq7l6Lb3IAS+y7Bt8YHwM++jQLni6hTPmriXWEz3qILzHwocA
POm+mwZ1Y6q3su54ZmgsnyU2Qi91nipjPSsChGlImumtL2Q5IWoy9Ex1HcOimcSSEuZI5Dbbxm/z
94SnOGZgWIJqagaOmFyQAJZPBL6sokIMl8UekOQd7IXcjdfZIVqWOiTkvXNEBgEozJx9SwxaskKh
mFw5WNSFW15YKYTHqkChnRtkVS0zrJeabNfrodfmenAKUmFEP36D91C9uEgBqGtDZErpmLd3usni
Nzux6Ywzu4YmOeCbhoswvC8T/4hwvJ6Zcdx6jibBcQynFjSvHAMkoGl+HTrldIfmCC9tLTe6r49B
MDKhQo63VtXATNDV+9FOg1vMwgRhQU75bcKRlnKsDG99z2qOAP7ywdEY72A53hNDpp1DNDdWwdw1
r06eJIkkw2P6zIwpjY4zorGTmok0XpkxI7pV6rXBVWiSfL3uDLhwTtkMD8jNqKQGCw4HVDPrKyFN
0VdpNNOxGT2GXJUwrsYZ7xdZ0djXmEGtxymaSWezhi9FrpuWAL6yuxqjrj0nIfQY0YkZRpyWRr7p
Cze5UW5VbLFxrjKcCURbrSwrUBfa2W4Ryw/5W/thjsJIx9vHaYnK0oaa8JoR+V0smGzbLLnQ8W0V
EqJygDyY3lNkOV/suEzvxOxxNMcMugcLi5rd0Cbu2bIzmoRkqJMDrTCOJhrXIFuq9jBqS93HSQlv
kFHUi1HF3ckxS/GDwIqg2/lmGVOGOGOYbse2FfcAP/O4xniyNr5msePfJm5Kx4QkDY980c/5N7ep
HbGYvZOjZuJLLDxpMTK2qkfuY/5Er5bcBlPWX3oCrE5BZyuxteqxvcIv390Yvo7LDcsVGYfTmgsJ
A89to+XvrTp2L8SUDWTm1GVznRH6myJ2K3nKv06VlbnMg2KsGbg8EzpW3MtUavKfurJiKVeTUDrz
7/taEBJzVYGCVZLi05DYYI8oZiLFhO9ej8rRpwTW96Ed/VsrzChZ3YBYSIfmjGmOeJgKnp5tT1DA
SxQJjQY2onoKYB3267yx63VV9t4DE0hcaHRqybV0dYvtVWpeu7TXV9LDBc5lJrfq6x7/NozDsaVQ
+RbiD0uR5+U+6ol1IqxLFU/TR7sKUGFmt6QBzfSxbkMz/+DOPZ6MBSBG5V3bVmscxqF7dimh74w8
XHiJS4fs0CqruPIv9dI9l0sfXSwdNbng+g6Uwj4OS79dL513qPvibuyc7r74oy/H1dQRxRZ/eKLL
aN+ZO6Yrq02uscgHD6TDN2n1VXZiEsInOUaLfAA0QAAL+As+4AEUZBkgFtyRlYVXNB+zoAkLrgAb
x4WFCtZgLagDwrn+JgWIEAsigcEpueILSpHNVnSIl91aA2FUC5aBhTQ3mciUXp3lzDWMpHnOPgAQ
S+TmzuyTp+kDHQEmCQMNXgJw4nHHtuB99+aCqUBTeKbtu/HHLLuVwC4YSk0rW5/xWjZ3pVk/qNQp
V+UUSGKiAW6gKqiN/YHmDJATDkGCuZFewJ7hd9wHBKhNrZ40uP4sF3BIo73b2wtgZPVYRjNICmgX
RZ6cujhwU75eM78kU99fBHTDnT9a+IwP7tlfYCkTWiqkzgWqgky2N7zK2JNeymrS9XytP9CtvrbU
Klwgr1Zrce/MJJJv4lQWd0Q1jFAsuu9BnZinPI2t81wKYq77MSxhLk3ocohzAWULWX6PATS9DXMx
FKcLHDcvwFzsx/oa4h8MWWV1TzMmH2vDc0H3RHrnYanNIwHM14F6gaQA/XVlUT6oIoruvAUYdBeI
0KtNvUGsfhb0Hpt8ARKLKXpLFmjRXkBGe4Eb0wV49BcIktFPuZaOf+oXeHIaWDqoqL54C3QJy5ja
NJtQv/qcqZ0H30Zai/vQEOTHYGy7c0gXY3oUFD/9Pqqu53HbL2DpKAmkgRsJhMoeY1xlMgVXbZOy
vcegtdi0C+zqLACst0CxYuqTb+4HPivqnrSEfLhnERbXojaLW0bp3spfoN10AXkt60Nk5W4WuPNY
LlBwgVBvYwwLPDxar57qqI/J6HooFxDZW+BkWbvtrv/AmNkOF7yZwK01bP1qpz/waHxm9tYCURtA
uyevHzV+j+l09CWvyCmf/aOBEbn1uyTnf3XyP9XJAvnqr+rkq3rA4/Zzpfz7T/1ZKWNnhIM5r5cl
oxtSCkX0n+Mk9zfmRCESYzQwf8Tn/OlpQrCVHdoYK4VQjZB9/f9xks0HCiZMzKiAPky0nf9NqbyY
o/y1UrbQV7qU8HBCqMkDXJI+TZN0Nw54DnZHr4qgIWeZYd2bSTtjFZeSyNJmIQ4STWC+90YQPQbQ
qXCwrKKT0aXMcXhLY88aWFe16Vd7jANJMUEtxO4R5sZj2JRkVEPpYUsziYCweEhvrMoYfmQd9Taj
eIxr7ZaUlxIRF9VGdIHmmUwbLFkVTsJIkazY7Ma9LI35ULel/zAQ1HP9l1v2b7QhiwzjL8oJrgBK
KNyhuAzL3O+z7CrTqERr1TRH6qzp1scrFD8LEntsKZfvxXn/+nifZCEfxyP7AgtVqAKLyObvV9w2
IPHFed4cxyUGZIqL9xg23zqNuAa/PtKnLmg5EtIqizkl8mQLI5y/H2keIEf3sDKOFIf9xmYythLa
M/Y4QKcPyi7cvSb89f7XB/03Xy9ggLpYNOBYg/D07wdl3E35UfXFcfATna+MZbfvse3x4F54aB3+
+6N5zFyZu+J5wpD170eLRTimVZnBrjRHL79UHazcye+sEbGCePz1sT7reZfrKQKeVvojhq90xH8/
2JTHJNfkZnpsk6lw1k4C22rTtmW9CTsLKF8n083QDdbV2OfqwNQT9i8e0/8k9vnXK8zwN0TGZDL8
DdhU/n4azH4DDY0gw28cCs1m6nUPcz+KHoUPrP8PF/hf15BnWrin2YvQHkv9TxrIDi27Izs/Ayid
57uPgCdp8AQD9+UJ8depl6EVx2L2H477774k2Q/Qqn1fBL75aV/K4wwOjQ8NoxpbxdCZuzk6wwgZ
MiUI6tc39tOxXOx4cGkUFgAEu6D5WR3mpsZoqUSkx9RqYyodHWCzZna4bmBk+/TrY33abz+O5Vn0
2cRbmC6Str/fvKyUvtEZrKFZz6O1qaOgPBWpo/54Z/9HP5JPwsrfj+MQDrKoBlmu9t+PM/gFOvh6
So+RiePDZhozvpSrK9IuleM9JGmKx8xEF4UTXddkeB6XcfJ7tt5/PIdPa2c5Bwv3gUWMHSCy/Lx2
lLbytMXK+Rgh0N00FtbVZAbiZxcRd3yq4xDGlO/of9jPPy7hXzb05bA2W5C/JKTwDv0scFWxz2At
CtJjwvDwS5f55QmekL5usirZd06DIbQ06onRiyaUdB2NCKrIBaqm78xY2u5bg6H/CXtyugvTKE8R
YwjE+5lx9+uV8O/O0+PGLJI93MtQ3f/9FuWeE41zYBgH0wn8d60Ht8PduwDUgGcx+ocKJnyw0pkR
QBeox/xiKnKusbjDlGTIa/cMKh4dAVSca2H4fbDzVVJngNgiUPtfn+u/rtoQ+aRjQoqhIvE/nypE
WNptosOOpTBhbudg9zk2073c/vo4//okQp1ZHM7Q0/Pr53djaqA+iYw+xZOknu9EurDSqrz2zkXv
eg+/Ptbn7Zx1QohNgC0CRFRQx8/5Mjrsvd6dMrZz/JA3cRipjVlgjEEbn+8o+ON1M436bEESfjHK
Kt5PNZ5o/3QSHxrjvy9XPFIIYwar5Ebj8fb3ZVB0jWHzZCDbGsZOH4PCZjOVYnKaI6r/+c5wfPP9
I3ILVfwH8y1BhZGiiYTGQlzcGWvh6CSGQd9KRWIEXIEMjn1bSAamdk4gWpEQfJag47+fCyf6qeh3
n0NdzJe56GBOi7bzH4IWXq+NDvSsOpMNty9H+x4fY//BTxrzIOnRrxLmGgQzNKnxSGLXfKdJNh9W
ZH+rm5LB91tBvO/7DK/x0hsNmKWYqugnXF2vOVVlC8O8Uk10AG9z+10WILlYMTtbaoSaAeqqam33
LWFk+a0aSudpdJymxXnogyvNtPlnoaRLYq+kgd/26CYuwEzlyfXYWqxOpe9DwuZdYxb0ExAqtEFb
KBvxCDPDeD2mIh52cDHc/eiaFEOYUfffw4D0tSprg5ewHdG21VbGeuPpj9E51YLDg40Y0EZ69k5m
TcHLDBiwmXIRX4LlZ3uv5jQ0vm/bNh37cRWkhfEoakdfeM8Uz22rx5uPyxv5o9zaVWLeNU6b5CcM
SYrkGFmx75xsuAKXnPHSsG3nJEMP9rFbQVo4d3JmhwohFb9Wdc6KJEUB05OisObDkDZcO+2F+GR3
ppk8ulPqfhnwPDYYw5nV7TJdxGzE5XNGAmIuzDBx226D9L1DE1itoq7T8V4QvI3UDxe0B4A75yms
FACDYXNtSyyk3olltndWV7tvmddiFM5DA803QjBw543GBO6Qo1MwVTvdpNpVySZwrfS18CVbE80x
RBUTwoOzrMNy4X6FQzbGa53A/97Mk0UBY5WYcWJVzloKyEi/xCNKk1VE66VXslfzXekZmE0vXIDN
kPQMXzO+ANnb2TgzLGaBbQF2mrdkXDxWp5DVi+30dNtFyVQfhoSOAVzAePSTnAtmxq6+xEaRnfKw
2IoZ9HXq3OkGGVy7gxphQQSb6y2B2R4qubq7i2WSkmDQVWc0hUugQ4FQ0u7Ni+VU82loTf/AgCR6
jGWAynmBaX1CADVHQ2DkBTflHOzzFAJ1i36TCVvmvIQgz6sG1ZhZa4lZK5oA05jmtU3Pt7aQfO2I
mcdbsquKfM1VtZ9Fqm7SmOzyzBK7JGmd3Tgk9UnwkKwSA0ARB3Oxaku+VpFj65DkhKxphQDTXiI1
pOe+wP5yLkDBN90Ey0Oho91g8IamRNg4v7fpE9mRzNv7xj4X4PkmvOh1I6txj88lVt8zziLJbPob
0SDRTUVy3yf6nWnoWzMY/TYjSIKYbLdaWNj20TDDr/CNkWsqpynWegp5qw2N/Vo67mmGfAmNML1O
/BTwx/UflYrOdRXEX2XDdDSB6H1C48cG7C41Umnraz91nAuYHjqftOiJHEFBiB/FVR4Qq4n4uYSH
JODjtnbc/2hN5JzaqmGuQB+OoA3FTnayiLXDYM+Ig6vBKzihunAxjcMJcn7yZtfZTWMRDVupbHGW
ltXeUCi5xID77Bd5YBYIe3T8xBBjfNA1Pj6QiBp0pJiQ60sezM4yfw52bi7D71nJsHIq/OmYtAJ7
sogq+tLF5n3ojeN9MGq9deZh2C7vH49Q1kZhata05W0vgZQDnrTi6BoupYCNNdS609QiGDHxLqz8
fo0dRcpWVI0rpuO8EYJYBIcmo/UZWH+bkjJvB+/e3Q+oxJp119jlTW/K56DAXtMaU3XttjM8tJhR
ULaRPtPhRT5Sng1UQ7sqy71bE7bAzg+G+IvM4vHsoJiRaTSesnEwQcfDUbw62dRHuIjD04Af2hkk
5HXJyWmp21c2vnKHWZUszIzagRahMO6QLwTbUndfK1BlJC5SvRBDE/6U7pQjnqgs+9EuveDLNBJB
uTcRwoPsjtDe64F6rJraQzPP4hoBqg93sNdrpyau1JBtcKCDFgcxWbCuG2vofjREnW7J99SnVjqX
oHRNdCAd9DdXWFdYNVSUMFUAJl2IuyJqkblETuTQ/GeJC0zRWY8GfvdrSxbixE0F2/eg5fASJjal
MpT7bZrN/i5g/nOc2or0nrq1NxhkbyOfxOuVhqm/H+F17vxQKtgEqUvuRl/fxrJ3AMut7BhlrX3h
CqYbB85BqyJrrzyPhS2qiw98sI5KYd/GuI0cGEc5VyJmPNM1s/cQea2FAmas9wWyjF0x9+HbsPAj
2GjaterH1FmHEiveVR554T5Rlc3ki/nKigAPuAnm5FwPZljfmHNE2U8Ojr9qemQ1W53jTsrQThX7
Iq+CF9SngDh1G58nwwvrTRS5xVEbQv+QtONXEGeGO8STE87PjVD9muka73SEFkhWa+Vd07Ev0QrQ
EiNl1afC0pKnSzaXMSuL28b35E3YT9PBaZHprVMRHsppJqIzrIyVsiJ03dDMLtlQhXs3VuX7YqPv
b/NGtF/c2MPkwidVVXgl/OaGHM4joDhYUlZ0zwGK3ZKP3nYt3pZr4SEiXPdErLyZjZsx0zF64xg3
A7VsaBGI0RI+skEkOZwRu5LVUWdb7ni6zUv722iIZpNiKIZlvsDguopjfQnEUL8HVqVO5BIZm1Dw
DiSrZd6jMI02pDvLW8tU/XvW5ezZbcFbg02gy/ENVm7Q5t6TJJkm6L/hBhi6KwQgU/IzwXNnLdO+
QPDhyoo2SRo/Wz+pLpPX2Nfp6A1PEDfVu9ul4Us8CGg+y+ARig7OxAsPhZzXoEQzUVYHg0HpybYz
SNWlr75oaREPlpftxggV49KsRdXAuNZaU0XF19rWwUYWxGE6dhvBJismh7OS08GtMvPijmmxIWaM
dwYDZkIwimHAGYfNKSGaKiOjzYpGebIIix020rVrtjM9xw+hk9lkBnj2cPTExGvEAh1iXRZiyQOb
jccUD7KdQHaxbXgp7B2zkadmTodvDb0RHQYofGWUXIUuTF8je1nKIEomccCNTTyw3U0H33SiZ43l
75thN8ZP2x/GqyhkeOFVc7a2CHvZT+4knsj4Uit78LrXqHFTyklTrNs+faIwJuUg8hmE5u2975D2
sVCYZrZXbC9ZVOWz6eHIaYbGfaCmfIWMixi9INy5M6LBroJe6+ZmiUFIAtyJyBslJYYBIT022iGs
hNFYvuMtkGDrQJ/MDFTWvCrjA/ohezf44w8YjmJPL++u284WOyKkgnVe+ie7L721RcbJqvSW6BuB
7VRoG8SbsJzNbLLO2kOFOFtvM2wb2OpDuLd1m6+QcRd75vLTQ+vbyRq5U3whDean0SCHbOeyWvlK
2acUYHfbg2ad0k4XB2ECD9jT4nnbdMMegaL5nktLrOjxeetQCJ2YsrqwGdIWTxXZX5lyyq5ya9rn
Pib05KBNa5pqfyPH6WbEnw365+QfvK5N1mapiLJpm02BpxUviDq6nazeXMkia3ah7H/Izqi3jVHP
e8sn97xsxWunERR2uvHPsgE7mGPzyMQbkYLxlvruro4STZ0irhmskkrSvozlfDPk0UnW/lPTRRe2
XACjIpVnv5t/Zm38jP/mfYDqqaGahjxevAkzHSEPA1IGUrwjfu3XcxcPG2FY3lNdpLDLa/t9EhaF
FTlaG1T6hFF0coMh/S4bGixqgpE8PP9bqQQkyBJUm4kUHUE8DsOX2Zm/TSo9+hnuBG1QkPmohY6/
mE0fz4gVw/zkdmghtNaY96fO3pq3qk2/TmqCsSiTK699MkM1PLYhfk9Jn+KxFyeHYBTop1s1fDVs
HF6nUcmDooe5GoYOAtdEjo0RavPkOWnw1Uehvk/LFgVan4zdMW194NExW9oJEjamfT1alNApoUDQ
VUm1gX9rdLuknO495ALf8VaHXmk0BYAOITh9aO5thTnAWYYldjMMzNR0W9jd8nl2mxPBBeg8AlxY
kTzGpWRFB2PedCtQTTfDkQb5ys7qYzSbOfXQIXCGgKilQUKv69GPw0Ne4sP9fqTlzEla7jCQeQlj
TDB64s1Z3X3PiMGLQhoRO6SR2thhTVsUs+yHDal3kPbjZaah6yF6IUPF2EZGS49RI5HN0nlC+Kpo
gdtIXwzXo0tOA2Mrdeub15nhEQskhabtGAK2pbHPnHVlLd0JlrPqRzbb403ma9hsFhnbWCyQ8Iv7
wEtcGoDcsRtY91bvSXwfOjqReFbme12PvneRiVpaXiFJ6Um8pkdboygdCpy19o3ldEdqez7a8CsD
JgMN+sYjFWcXWBgYm9CKXv0C96i0W9zISD6+9TCVITK+OsIwztYzr/yjTfj3Ou2d6OQkHqBAT5Mf
DgEYwTKp+TiealwSIGq/O0a+w8wmh4SID3z59eOfiLBkDu7T9tdIIPeB580H6ITNW1+iD1pPnQ1K
EDrjzUiOHJl05jLrmSv/gWhefYGn6JHlINvdB1DcFBNjlKkm3Rz74U1Rpg0ezSmeUIbgFMtkzE8o
Hqq9X3r9F/Ke+QKoEcsV+8h81wO83GLyY31Fasddr3KTcx6n7th5Fcr4aTHgMBLzMOcDSVYNjldI
4vleSAKjx8aj7WtV0hA3pjPszIyG3n4YCvxRsFMhozOdQUUAL9kMBvSykcnwv3aVh5w9Qj/J+jdn
40rUcfMG+JciHMxAFMP5LDqstGB3CJmueXdAdqjiud5J2OvuVdGShuZZI9662cyEbPYAr6I5P32s
OyOt5p3CG4TyH54BUp/5LpE97i1qMpbzS5rop1GBrq0M2qw7PIG5JsXAlM3it9yr6boOFJcNkHLt
WjiYkKte7RlH4zI9VPMlQMZwMxcj/iak/ux8lxUg3SUvU6jlA4vMf4htYaBVUuSMFrBoZNCQhl4R
kVua/EheIU3+SEiHks3VsggIhcDqBPqi+CDy3jrhbdrRML8mludmeBaQl453knWfGJTXVgDOyhSe
ht8y7OjnjDfaWWWsJmfmkGhf6jegxAquZ2WrJ4kI4UoQKH1SeFe8RYk5IcVIeHSMhEfYdQZmk4TU
naLGqt/yoJdH0U4GjtW9Kky16orIuqc54BtWtg/8FcVxTgUcjdVeVKl9Rd/SfZEEeRE0Zxb5aai5
TKqvbeLecPf5eGDtPk++l3PZvEH/5tDT0KtTgcXRUQK5Is4Jjf5tXjwJMY25ky0/J3AlO7P5vg9e
Txi4ldJ6yOYb9iRiTcJAuO9VF51Myd2RMuJhn3gCo0ELEItK7GWn5HYJ3Lo4QOCXpiTosBs9TUyU
P1vnAkLiTeXgSOYVi6JV0vl4m4rtcG86HuAHY9Fwg3hIoDYGmvOgboyo8VGS5qQLd6uR3OKTj7PQ
e4xb4RujSAOFSdLwTNedR5Af3Sm0QPZH4XKlIHUYj4RoRT8DQrxQDshlDXYmtrSB10SnFDFdRB2g
54MR4K5BhhhtH7GV6kfo0yevaTCmr32dTq94ZzOF6inIO6DUJsaBFysi8jMzuFq9qq4Rlw+PqTmG
3xuFj2haT+KE0WahV0jwxhs3Hdud9gJN+lrFClAohV8y38MYpYeDRCoU7uRqUzQpiakfaOz/iA7/
QHRwMMJkQPSfZbPPP7qyruRfCcF//MwfNIfA+o1Z8x+5KAvtFrfmP2gOgfMbhC3EADC8Kfk+GBB/
MoK93/gDZos22xcmLAuP+A9GMILagKwkcqU8tEf4zgb/Dc3h0/zCJl2cyi7gDDkIg/fl7/+imQ0t
NcwEKHmHMEQpXibYMGRx6/zDHHFB6v+K5C80Dr6juzhuY+T6eXoRDcD4Th1HhyGrkJHTYISrcIoI
pJVUSOAIOCPMbd79P/bObElOJtvST4QZ4OCAWVtfxEhEzlLkIN1gKSnFPDkzT38+sup0S5HZmf1X
3/bFuahjVfKEAGf73mt9a1PObfXtj9/jHRXD8nu9WZw5JsIQbpvDzf77Ehnzc2RD3+eH5AOnO0c1
IHhGFA35wi9KDLN8psVceSAbY7Fp5il+GbW2KLZSSbHJlgH21EGYans3gxUAvYoZU3RDp70gbRCn
LwIzVRHhFM5XXeMEX3KZDZv/4CIckjfwXhMDhHT774vQlVUJWsCeD07J3I4WjeFcyy28JsN0Xwud
HdRIHbHVcjYmdBTVN/Y59kFSdPn7YCTcysIkW7px3ZXeg7zx0DaDX0mzAzLPdLdEbJxywL67qZjZ
xBnrxJ9MdM5HWMtDQPIKDF/m5Y48H3o2fLC6ifrcj3HjbZQ+Z6uxVxPb7me84DPhivW6EnM5mMw2
Ao9z7YPdG01eGazUCxrfAAT58STAKtWK+k63Ifd+/OucvUSv60FpdS2TR9z0zlm9ptEURa5lrBeC
a2VHIXCxC71P+MTv3D8LAC2hAS7TW2GdTUU9xXaRDZrrK3OI95h5flfCi/20cU8fX87rYO3sdSW/
BjvCK9v6zaYAudwkNVu6vsmc4jA7BKZFHs/MNPHDTTmu7hXxKA1R7236Bfqfe1mR8UGbCKJXRK11
kdt2facmyfdZ9nZD6zGmIOkNMfvAHYNjmYF1gxU93ffQk+hX0pPVSM4cZrV6RWSNlYXH2QV91piy
eRwkrLqPL1K8TjH/uko0OIi8bIdYIDIf7GVI/8fWF5hBBoCNPsmQCPoIMHFgmAbNAd5XuitTKllg
Xr9hnmgbO+VAxcOb+FmeINo3qnbHuU1dV2k8UINQsjHb0B8NM42vbW+yvjtDnj/a4PBQ3JhfDS8H
OECb1VgrGWQnU08ZVszkYbVA6e6jkLTSIoynfRruMOuF39nOUl+2NlC9zgT8FJNez4mTkO4qMIle
lkDBCm9al3ZMALlpGfsG8NhJBXZySMiF3BRojmFWhcFPSlG5zps0PKCC7m+qzBiWsGfHugRUkO37
QNrbCqfnWlqMeGUHUWrdQsL2U1XivyDHNKuR7Bb5pN3g8Zp+cSJviLeLqNLSVuztwEqaVSIjUvnS
Sm40Z7bu7EjoJ1Bq+aMTRunvikDPcZXq3kT0uIpgyA4YtODMROOT4xYgD3NT+WScZYdkSsbLmXRR
vGSpu2nduPBWIo85mLdF/YPOhP3MnHKr4cJaY4980VLNvcKSoW2sMA63mqOOeS75q6VRb1PTOwDo
Lq7LoAJDPRZgiUKFR01zir1eJZfL/SR1BsYR/hsNfflAemkuvtnLQd0Cl3CAC5pfWkE13WtZCm3b
4PRzbXQakPmpj8ytzvdljaNN7M3Scw8d85JnFcjmNuE+FQe6mXTTmDCdUmtXRBVPRA/ICUyNeC5r
Ve7SiL6VqEZcqaVZqHsAsN26TMeBn4Zkd6JrQ0wHHbMtcWcGjELZ2/pDm2EhnpgyuisVmb+E4jdX
0qjuJpVdxYEdrbWB/Jw+zLpNF+DQAAHYLdPQIx6HcJn1WQwgxhCnN6qTUH6PcC76UdvCXzXmaZso
SWc0fTbzotgMqknWWiK9h5bewk4oZVySWUzChZ16q5LwNYBLuG26pNYWZW6wItYkYovqhrWRF0sY
QjleaLTp9mkD2m3SXLLXq2jijxmDHc4Hi7kcQwvq6rrn4eoHB0jEws8MXcmkdliCk0Np7hUEqAub
xIRLhCr6Wo329EzjS79jJuq48JzoAsJhS6qbudT5hYzGqC8mGOaHqBgz3xCx7jslr4vUppLce+yR
HJK35mAyw3NQS89tRDyGnhQ/cS6GT0lgdL+k00xPolfDMceeckh7aHB9WBF6o2vVvm7JmrYDvT90
Bu+XNpFOBQ+YwRr9HCgcBzJjnWW8VDNEzPWQdqg2j/cWqUY7oZvRQU/DamsR+rtOJpLiPaKGaPTV
xWW8ALkKxkGIwvmPSdERnB7DuTh6sIU2ssS5qUnSfetGR5eR9NPvvlVDea1PYbYJKoqCuZ/0lSpN
LBlIGDZxyJfDIBF4ZerEzev9gHS9jdTRkS0QTyQHGzPSpwuCy5vH2RtANfKigp3Q626TBuQYrfSq
7F+MRA0wFkAETWAmfkbOGO5kCfwtitviEqsxYyKd+iIrq+gG9APVycKepNujryRoUv66bISV2Rkw
gGhNpF9g+NVPSSLSTarPwybWqAuRR0zMWwxxGKw63ZFP1T2ULQJKmEOAHpcOR5ZY7D2khxJ5TPkl
M+bos2fxd02iuhYRjQanIaoPuZpjrKVgNpqUEBI91XPlaRzdeHo+AOcAvAl6wdxathXezDi8MeBa
M/8b08uax1dAa6cEf0lKvvIeUhmXpEkDQKBw5pBRf2JvBUzzGyz42ZoWULyv8LP6eiKZsjhdcKRW
YWwc4AmhjlRHOFAuPiEAldTA/UOMtmAr6BIeSTrq0TKhyt0bel7vg0KzL1pVal8mFog2Gl71FSou
+M/2FNnfh8Cmpx4QMfVFh3W5CrAdfFG6SV4ghosnHeFKkxrEpxIQvm8SE6AN9aK4sEfIezWbgqE6
cd2L2tpV0AsOeWrKdZ8l0a6kbb0F1HYyAhJuhraFH5UO9taJdSQEhdev0ijs93Rpp2jP7XfSn8py
6+hSNTl+5WSC+9COBbnmnLv1jRLY8C69IGceY41TA34N7kh0PQ4mHav/72D9v8sa5VxIYfh/PrBe
PcfFy5/H1eUkyf/i38dVCZNJSNuSwlx4TrZHrfvfx1UDAysNT+IGSFpwlyPpf59WIUMtsXMu4Qj0
OE1d/O/TKnp9G1srMi7DQ8GGXv9//o+/dJLN2X/+M63gTQnsOEx4+XeWg6TkQPl3yTaRNyPaaZG8
B9vJ29rTlZvc/HE33jkuvl0CV8JysuZUzBHcOFsCzeMyzfBmnzRxPPgu8RYAGyW39H/d8/9gleWv
+KP2VIFHNh81te8U3xvtezm+tJ8F/nx2IWd6WicuLWbNLNHNd45+N8Wbev7x8VUQI/vmqOWSMWah
SjR5Mgzj3CXRZBqe1r6meNMK9bNErzxs6WCZWw56s28HmHpxR9Luy9gCRaN3u7ER41YyottPYz/s
Y8roBzOahbGm75xsVOvcgYTp7Q3Dk+HSUzJmnMX2IdqxBzYUwOUERRShiOqS07RoP5zEAbQnAUy7
JdNtt8IO6TbYeY2ehoNa25jxofAgqN6kmhNdZVU1YQjtypWMVckErKN/rWfOhe7OEkGjQ4siYm+9
0mGf0nDMpvWso+SJNBv3XJh3lLIjzBgADd0l7Lz5Hrt+tokqSuAEurQ0cwdxbE5MnVb3G5D5+d4y
m0srNdv7sZisuyHojL2GyGJbUrnRl6cUyTrD2jWpW6/guhpXLiPpLbzpcTUyePwinJZ/hA7mpTMn
05Y0SnNCoNMYV8Sn8j4wzV6HZRfdUQYMP70Wr2I/i47hZDA6a6dPWC+eX4ZCBk9RhfVgk6Nuu0dN
a4NdnY0XpUZw5+g+299aTeELvyhrHzxzAViOsrXu+l7nH1puMLaDq5K5Mv2idnEvT7bcUEe3UFQY
zK9iC193YBdOtebvS9EYtM66yxLtOgmtl7bRINRMbfcrWaqg2XzxwLZ8G02QhlanxU9tOoIYnFAq
UdnWxr4YrJdlhOOtItD7flLr4ypBjToy5wIK1en8e/nI35GMTnrMPbt5iCFJAomsnQsiHCJayEOw
FbYy9l0zRHdDZiaHsBDgnBU8YBD0+r40qQNXtpTh2gumYOtSDTM5ytzwaKMy85n+sYA5y3VdJyQN
5xzPEjvpv6bl3H1tK1Jyaf43PBiYC++yED+8ngXpkZM8vj6t7LY9UucblywsGE/CCDY54qONyd55
3QIP59SGrnBXZTWwoRFTZLDuFO17EldD1KSx/nWp/iDfDrF9Y2Z8ziNSVPaGpYIfATA8SC+mFlyb
g4coKo3QYK4sowAphDLlZoqUuZmIol1DsbGOU6Xqy1pbpnH5DLHaq+RtoAmiQqpI3DpGHl4Olv0Q
5DUNfSdqMJ/avY5ckIn5oVZkiXfdmI1rqqfgR4tkFjLoUILO1DptX6Jf/G0lqfsbPUa7brBPXiji
HX9EhOtsw662sGwDE8JX2XoImLzlfgR6KjdAOX9liAuTddOPGYlHiGsp3yc/h4twCSDEOjHsmrcB
/GQYQ6C890SVqL09WMOTawb994Jjzx0lk8552czkxupG5lBO3KMsQpbz04CteqzzLr+GOTQ8U84V
VwV9mpvRmMWJqRUiyKZhJgo/0L4YzHC6FT2TzLBS7i2okeKZemugrwFtdUyi9npsanlpjMx/mtqz
L9KKsaFR2/0ah778WgHE2rS4GfBFIy1Z02pmgdpYNq+MRNg7BQG2IF8+IKq1kJJcVBJ8d30w6L+t
WLb5KsrKCLJVn/yyZ9kQGccmlGp5Q6ScgdqWbjMsAPKq2nLAA95UcQOBL7K2nW7VFxlNE4CuZR2d
ZkYUIeG5UBN4aSK5STwnQFOJSpO/NjyZRjkfp3SqLxC7TevMDshKTWhoYEfNE+/gUjHsyiSRSFhD
72A3HkM9hl9buF3aXsHrzLkAwTOBrIW5rKe3WyzD6vCvMWhUu9MuiAJt6wRQxLemnnlrIEjch7Gc
sRAz1rstMlX/GOq2ZRvr0zuOQyi0En1at+wC30EskZTTO46Pa7R/cXSmhSY2iYvXId9A6hkNZVwB
z01aGj9ap0AhmzFs+t14SLqnBm8vLhcmtMtM0Cyk/RVCGGPwEQ3varadZWyLBQ+6UrulKcr8hGf4
lbTgbiwjXKSEy5KIVZECIBvo191kMmwS2aIESdvm0RnbZsOwhv+qpYS2jWMmWK/zZ7MJzS/ImJjV
WFH50Md5vgfEXuwZIQfbeDb0xbGbr4ca3Y0+LtOpsnt2PdEeaKe6KYzbxN64Qar7yZCmbJ6qv/bo
KzBejWyNDpMXX8l07JkqtjCfkHeOfokYzVy5FYcnhaGaE7/b58ekIVYcKjiu2EXUNfvkPfEH66Oc
fS9mtm2Mjf70Ki2OrUVK8Oo/tCu32DvD0s2bq45l4yVTYJw5eXJ26NFK1NoJEBoeJG3kp3fFjD/Q
YW7fZSL69TrCTJfxaq6kfREYJT5C2eC7q0OgOHWguXuqUXUQlZY+DNDE90VRMzivpba14Qcg2mMU
Hr4KHpaPXeMh2dPAT98OEnkCERneuvTQD0aIIG4FiLtng37btqh4wKGWpEfCLeM1rqN2i+CxeEn4
hh8QKjcnWPDzAw9SeCsj4hTapPPoiKA7BFrP6FZVxd5VQj61FKQtjBQzAPBZhNO/RpVmACabUPb5
btb0/qUvAu0+X+hgc9smxsbV5L9/p7Qdg9+Tzh87WmLY6VZlXDPA105hkLLJiEUKR8TKVrPH+FvR
Ne6dV/ZgBfXOfhTdZD32SgOCznn4mi+V3EV1pG2mONY2DMMRvYCtvJpDTX2B01RsTVXkW/An4/Xr
XW9tpORL4//GXJz+BRmmHg2dC1sh+q3LCPwC7Kh1yYO4G7GfXziI/raFl7SHfGrFtoJFgb5Bh5ZJ
tNF07Bj83gSuER7QqKMTfH2WZ9fAlqJZLnWFa13MeK+vnaYItujuSLy2QGesGFSmN3qd5AcAcPLJ
C4J+3wZ4wXDk8zGElcrPP+OwTZuSEXmNYiMcPJGvcdZEbIHGMkdHo59O4zWbwnQwq6C4cdQ8b+LS
xueNRHt6AFhpAzOdh2Q7d1ODSiSFBOaRlNSlTnKDAx9eskCtYXU5opeBeArDGRDCqGq8oVHHpxvO
V7t36pJZ+jjnDk0RQwVwugygZnyb+oOn0NWuAoINrsgyLYx14RTliTjpYtex4VADoWC8MCyzvanR
uaDTAXJOLhj5fQPIpxrTww5/qjZBbym0U6PrjIRBxlAxEzWzynpkK3rY8Gq2dpWs5lczodszl6ur
nrG5UZDwhDZomwP5PjIFMH68qvetHEW2NQz6D0gKTPzHuBQrzVpMLsict0T3mccZFfGdgjV/lIM1
bV2GV3AsTGb7YupxduSe7Ee6eFhPVgX8vTtdot8Ds0PHEaC5HE8EuIQtCL2ov+xaLVkH/Fdv6aGD
NSnnOvAbyCL7WBfzIXEDuR8YvyxXRMrLSI+YXIRrY47NZt3F+VdzTNUWsXWxnatI27d22UKpsyfz
O8kvbsK3of4qeoG7i0jjCySet101ORDPEc4Nifbi1q2zg9n9JDq0mxmUvUsuI91kesnOaYeN2rmu
GrYluoF9ECB0BHvXXuBWUfiZat3ZUiFGKCttKAokjpgMz9dpI/OfTqH9RKRyM5qN2JkjCa/UbfXB
jSAhOHN8GspoXitXC312qz03Ypm7gSsPEZ4j3HSftAKbdpssbc24IVHKHWD/pQKFnO62iMLtCuSQ
U3G9RWWTJ9MxXWLHRtNaBVdE+YTrFA7JVsYZVsQS4v1+npPoe9j1tp+OBt6UqRt70p3m8muFkXsG
5qLXuD/M6CJKZHVbFGn1pIVpseKrnn/DeoR6tHewNBnKGjeZW6WHrp/moxl76R4OSudrUWqjZA1r
69Zy1XybhFJ9rcI43SJZdxCsjirfyFnK7eioYB2oKNqTwJXs+jrlSK5n8TFMjAlFWAvBWM35heFp
AiFSZnukcZShGNA0Eg6UEhbwg/Le+DbKwr0yvK6lnWva5V1fJ/TnTXrHt8E8lYd2QhZFSG+za4n9
2ph5Dr0tpb8cohLkV9yMgf0DJHo9rPtonm4so03uCpsErI6AvW+SFIt0NRqReT25XvstzSLnmMLg
eQwmh051XXTiQV++kNLIKzRabuSPRdFdRLFrXUV50z4WrbD9kcA1Em/C/mKgxfuzJXmElrHBj1t2
bXDbO1X+K28cfd1Lw3pG/VeavCKVczRSk05xi/4L3DtDD2igFmfdxurIrmute1E4+RZBOgEG4Gui
61KbXtLecZ9M8mlQoc/wicNs3uEuStZJn08rarwZ7V+UIzHuwJZs5KTYyZIs8WH2wkiWjs7Py9f2
OHGqwPco5tVguFCuq3nTxPlJyxBSkncNtAvZIY0byP3MZlapUT0qkQhwegiRkDk79H1tKuN96UnC
ZdOcxvucmQelkBxTz+cI+gUi38rtAPc2g5b7HJek9jK1sFdXg7IPRifdh5boNuDVqHA5xSyRJDG5
F0JrL/kowntVKnkeDVHeJ3VaP1VdNTr7SrNRVcYQ9dN9Xy4MEbg/JoeptrizhEGCz6uoJlUSYlmn
huTYm91LOLiITmnvXI6kdV8IKtufRQUrhFA2zOBaej2XfQaJW2jZvsUjs0bGWF6mPYBYpgFVe43s
PLxOKIZWiZUlzdZ17RqHisRQpRLzC+//rxaWK5mJmApXnWOmyHvb+eiVTXeb4v5nDpVFD6NqBB8u
x9gaBEzdNZUofwit+s6wbPiOjefr3GFA2jkIhTYaGqE9zEl29koTgHAXLKvnDO0aQ5MCf036xZqR
0k5Gnb6b+x4sLU+8r7mltY8i6YBkBgO1SlXnHCKoKT4EofAHminmB+yEK9j/ISrp0Tlx1OF7gt7h
e5DD1qGn/miN1nBBYKS5518xcXnX7Vcrtn45matu+rKdwDAEPbhs3Brctym58kDE7nvayyuPYMt9
HSbwXDWPmyIC59HpI+sU96VCBRzzwiovWg0FNdUUQd22QYC2IjJvOYM8sCGnN2M1y2ONJwqIeCu3
VVYEz6WXzusMJRdwYpFck+6K8tzWOMWYiup2bMB+hv1QfCnmBgyrqd3led4eWnciuybW5K0Dg3Uj
E2leG1EvfhthUazLZKi2qotJHC+i7oY8meiSmHf7K6EGXoH1bg607huqDmSWBO8SQJ9s4btXm7kd
9bsg6KSfDcxImXqXe2Jksq8tO+6qIyBm63m9vldZdwo7+D+jo8ujWDLF2kF9j7zC8ZMw4otFIQhg
1tH8XHj9JaWccxwsXAZNWKfUv2Xxu2uTPt5kbfVD4Fb91rgtiNhViDXyR6mTiH5hVF1w4Q5BsqFb
QgZk2JinztTGaa2B5veu4wy++7os6npcCVVW9q4uRiZ0bqTQgzMePBU58T25PXmkhS72c1pYJ3x7
L+OIK06fKVVULdSROcxPx+bUYJMIxKTZ5pBUI4GfDfSeeewZW44TvoaT4sj7bz85uXzIsYAQP8LI
kqowIy/L/dmYMdJjfQK1T3KnOQ2D343y2eEIMkI6tpV+Rw0l6ZzRJtI61/hpedlwYZWkksta0EhJ
C3UTBobfe1rwO2KIc2uT3XnXjN7verS0h5BX7940HRVt7IYAQhSIY7BpXGNB9dnlXvdGRnxxTZQI
ucZwUekAfNwIfdsFhTjj2CTaLhHV5jl4Qo6ZWfSaq/yB+ceKwFRsyFXJM0mCb4Sb8ePV3nR23WU1
z0BHBTZHnlMZnNEeqZMc5U8l2H4dY+8qzp1xm4VVtvnnS8FHgSRmmzYjp3PZUSMr2o8GFxa54YmY
Kj4ZSW9c6S2I9o+XWuQWf8sxUDeZcGYsiBOseNavJhJGnzLBUoUquss0axFAqISSk4cXIcOY78ue
h+vjRd+7laYhDEEfjmT180UJgDBMDSiePwFvX5HjxFda0bLjTGp9cn3n3AkooR4vtEveIXwb61zB
lbL5z1WlKR8ytAhIiNASNjc3OaQmHU3gWfVtNRl0ELM5uiLtZfxk/WVwcX5/TYHID3TSMqM5G2xM
oVVFjJob3801GvAFFyjr4f7j+/lG6MdFCpMHcwGxwBAw/55rjAafi9ZDy9G2tG6dIaKKCB0RXGcm
w+J5MsdV33kEbCqK5I+Xfu/5Eaa0YUMxvDGWmdafIxXPtkYjNIVamiQTpim7hS6+NIIdTYfXhznE
Xk0R/N2Pl33v1UeLRW3OL2sicft7WdF4snRilnXqJDsaeX8vsUj4oeSp9Rye34+Xe++BhWwFDAJZ
KDDXsxscqlo3MLCwXNPaJ+DOew7/IzhhR/9kl3lDgVgeWOJUSKBnuCf5Qf++Mm+e//1byrkbfjav
z+YUdL/GlmdTgyyKwR+DhnRn/TkCZ+y3A634jy/3vYcW4Y1EtSmAJr15aRzRzpjXFUbyEFURPM6r
isTVT1Z576byEy7jK9Spb3BQFhCFzsrZel53gR4SIXbYaVwZFrqgf35BFkp3NL105aHq/H1T07Er
iIsc2FCHOtugrvgu3fL7/9saZzspkGlT8qFWPq5fsL1qbxFi9vES7z4cPH8GPw6PB4Tiv6/D8xJ3
UGarfPI+eRA63TyaJUq+uR/ip0hjh8FTo0MjZcxCRI5+gDjz2Y729tUTULQYofD+IYw9nz1adoXf
rfRqPzRQJLZlSwCXkdZg3xOsKpVXfPIxfPswsh7sZo86CnjY+btXc6xyJygVfl6MFChyukNg4XxS
Srx9FhH9uJAjae0uWUtnL7gXGi1Qyqz24xZ8ZFOVJPxW/aWTMMv4+Dd8ZyUuwrUdSxqAOJyzx8Rr
4nieJrf02dqw2WjNBXjjU6WSh4/XeednMpAu62jVl+roFUn9x6xbVnkqPOWU/hzrW5U9a8iok7RY
HELHj1cy335jxV9LnZUr9KjkghqAbYHciJA6ixyGwfkXyhaGSF/M95NNPQaMO1Cb2mrdja4wUUiO
rFvkP+02Yfq7NxvaaLkSNMBzC4eS7SbVsRVQs8Mhmq8Coqy/WHUhcDcyLeJc1W4zE7by0emz8Xoo
OzrYE6CpNW22ZDXIeP7kQi1MA2cfc77gzPV0XgAkrOcfO0IKNeEVHfe0idpHj3CRa6N3v0xSxs/5
3DlHggyZn2ZYZ4Cz7Rwwy8ys5UGiQYttJrNGXaW4X+9JvSvW6LrwpefkBrhXc0BjKS9JcG/SgX5j
TDhIoBKBcXAoMRX1pnPUEq1bo0G3fGbbw6ZtXRMpHmHDtPCcy9RCy5CkHjo69usNKdXr2QnHDZzj
zONumRrnRpL4fjgB/pqPn4B3njUTAB0KDr5ZlPxLkfDHsxbkfU31MXFfEq257A1CsfnVRz9MSGaE
mSOGT2TEbwseIWBqIQvD1rpgEv9eEBN93w9VXvqe21ogp8p8Sxp8SzRx1e4DN2wvI1qvJwvMzsXH
l/rO60s1p0sJpgk40vnrq4hl0KJOFuBupumph4X7vWbec4Kslrx8vNQ7F4nAg92IXgf/d146Mhfl
vDl1hZ/3iqkIBAJFu5Y0DtgI6kB4IhlaDQP2aTWYNO0/Xvyd66SuEvgFMGlRQZ99aRzkbLSdisJv
iJjf10NxChc4mZtM6h+XAejreZ8gTnG8ss95l/SAmhDSUebDyHicJgLiTXfseIuE+MePKeUGgimE
UZw+3gDOqqYsu7DvMnQFHRlhksarSG6GwZY7Gk+//ukNtHTBhZkGFhzkHGePaBhnhC9nNZdl58KH
P1WUzBCZ6TTZEofx8WJvX0AWo7ShNLAZaJ9/vmq0IQSH5lyZZp0ioT3CU/mVjOIUDvKTGmR5l/8+
0LAUx1LJpfF5ecWH/fGu5yKKp0JDiAFHZyvolXqEYJIN088kXoKfyMzPqtH3V/QoRb1FAHfuK9Gs
yiHAiRVrg4Qer3ouJ+MkVIqQFZcRuHjzn1o+kOZReANBo+pgxeVu/3GJNnhQcFFO6mtdd0QX6ltW
ehNL/ZNl3hY2yzIcDfHnUH2cNxR6Vx9jsn1Sv9fMhWBWWIeKNOztx4/G212EVQydYgP2oHxDlQPp
MBJKZ6S+EnS06PRggux+O4W8S2rktB2ZEAQffLJLmm+/lKzKxoEhG+uUPAf0BfmMZT2imeDZgNeG
DAntuqhSfNEeU/q5YIjdTB6+eAgvwLmdGVZB0ejOvh3r8JAxR94NlEXzZNdfcI6Cw6sqioOlLKgX
1zyyOHnvmVAJQdjYn/z17/4wkCp54gwgF+c/DJKEKGOyQYYQSYbbZPKSozbS5/z4h3m7w3KL0FXS
UvLwwpy/s7lV8xkJy8wvWocAuLL39dQ4uU77WdXyzgtrQxpHVSml5Ax79jQ7mSgqvCS+OVYCIUsQ
HUapj7uPr+a9HQhDJW04d7FjnWtEZzi7Y9hpKeIhEAy9w2cKYg0m8Cb7gcH8n1fRnBmRifLJWKC+
5ydUYG2yR3CVcnYMfi33TsXyLlfB48dX9d7L4/K2O0hyORicP8ZjkxZkcfLyZLHt3qaTwYgtsH8x
bCl3KrTdn0MGEpZuYfPJp+q9PQ9FrEVd7b1z6KF1qkfC6lM/DM2bttCw/Ie7Knmokvkr2/Unq733
wHPsIQ2WgGYoSMtt+GPDg96HhBTWll+FVbrPpe3cDSYYoY9v5hvAKAZEnZvomHyOBDLns33V68yx
s2m5+2436A9xpJc7DcXxKkhEnzGbc4b7xHDLdVe2/U09Fem1TVLrPnLRdM5TJRksJxWODqBoAAXQ
Y3Rd8tnp1nj3zjucsHkzgW+fFz4qaHQbFxlfm9FiTNDWz0brlWtUZQ22T/exG+lOOFXEEKMQ8QMu
i+YQeOX3CEXHLBdc0IBBlC6St5KTVq28iOv4+Ea+864x06YExUAMDO/8g5g5/A3xSLk9FPOvajba
nV4hpgwy9CvT88drvXM7jFeNsb00aqm6/340THCJugW+y58D45dOw2GDf/e5mbLCd0iGgSoi208q
jHdeOtII8Gazms5Fnj0mvcoIKgxLLi+xnwiVBR+Jaoc5hppXApzQfa2GeoMao/f/+bUC1faWjhQF
4vlOaWkeckO3KX3OatdAaQj3Udmd3sgQFFP4QP5v+M/rNhZc2gAmFmO2srO7K5k2NlZd+poe1msy
blAlFKK9G6D0+bnkIP3xFb7zzWE9aqgljopi8ezWkotqRZgaS3/sQyYXFn4ivS7rjUAR+58s5YFr
c4mMps+/7Dl/7CkVwSFtTnKnb3hlcWtnNXghp5UXcWcYn2xf7z2jghdq8SEsnf6zZ7RHElfMdAb8
Ju9OYChf8MGesobfLw7rOxLR2398OGIDw3Rh4glnfHL+AhojszazmQt/Nmc0fs7wRXVqU9EH+GSh
dzZmWuq6LQSdZ2wcy+/5502cwcvoAUfALLQfw3Hcu3N9+uSREPwbZwX9X2ucPROelqSJZbEGgn5j
RRhedYSpan8xOwn1NMOZGYc6LI9BVeCxk/C+HJSDWIhZbeeqlOZfhxqyiJn0WiMKOGEYEAbBd8Wi
VcfZsqI7k4BL4gtBimCPK/Z5gziL0+20RgYbHCLbZUihj9B1jAW/SwK38WX2csRWhQEAsswbtdf7
OiCdC+noTZLpVIflQjNLY3UTjU60N1QzHTIbiWYvovyq11Tvu6l3inEUr7nD6S6nV7T4MZ3KR5yI
63OYK0KFIxuxcDpclpaIwfJiM/749r73bPIVdwyeE8Gc4uzZhNVZt5Pk2UQm/FyP7bMbVTeW0HYi
L6FADeV/8NpRc1Ps0b5nIHS2nh1NBZlbU+G3dbT0nK5JbzkMbfFJ8fq25bdEdDDYopdJm847WwZC
ZiTU6BU+IvK7qooVmkH3Z53eM4S+QpCy7mzze6iKT45M4v116dJyRzlcnxdkXgW3uRpseiLlND9F
o45LSFnaHUYXYqfRzHDGqe0cgF7a15sM7AXD7YKNvDb7g43K304G7SD0jvjg1irWAcJQHrhqz7yT
CbaX/LCNnoP6iBQQhmq48VqDpLzemTehEXzFMtus3dmuV6B6LKIuZ3gyCX8PrMLqBc+HcZu4S2rV
CDMGRxf//3y211HTJlsH2N5DLezPfor39nQJ54NYFtoMwlhu2R97RKw3dl6kfeFDvJ6YLq2mQd+n
Rtt/8mS9txf9sc55YdRXfZ6VcJp91870dUG/YQ24ZPvx67JsNuebkQQvz1yBeRsxGn9fjF6bVVnD
GfYZOpGIuzB2dPOxTCM09c30iens3cXoV3Jm8XC3nZe9UrEZFRnvihbJnJPovO+taocCFC01rsuP
r+y9jUDS9udrgWXvTfGLNVnIBBWVrxJ1B8GbHKVgeiwz9dLGaBYi+cmdNN57LpaZNwdYJATO+Zxm
bqBDuBZ1WjJm4C9n0yArVQ0Hk178phRa5FtVDaKs8sSXWA8ifwoxNYRlXFy5oZvuvNKa7h0sQdgz
ghDG8sf3490/jw2RNhL92zf0DsIIG4244twf6upFeOFDZPZfM4GO5D9YB0gIRhdEG2+Kg6bXpqhC
j+dzEq3o5rTPxaQNm/K/2DuPLcmRa8v+S89RC8KgBj1xuHYPrTJighWpoAGDNuDr34YX+ZgVmV3Z
5JgTklmsDA8HDIZr5567T9/85kX6q7J1yWJBYln+w/3wHFqjzwQH3st9x8xI3GJxHcu7prKPqWfc
5FX9WOT+b4SKXy3gHz7yY8GaziLHo6cXe21Uu6ivvvkix9zuHJtq+M2Zw/rV+l2So9CiAXegJf31
yexGD5CFcgu2GXN662L5HYj9MrJseAHybRQsQLugYEfeJPUya6AZizOzwfQHi/dFIKq8hPWSe20y
scBUG3NGcdc8RLNPXk0JzYHQPm+r3NF79mx2TQjMLYYprVXrOVukzcr8ro8m4ywA/JTU39Kqv8aK
IzcdJV8CvYD0byvZEBhoPkhM17zsTfs3q+lXV8FfJnWROFi3HxuweS7btmQ+YT/L+TB3s7HqdPEC
7eyEZvrSJdP4mw/81S1eJrMwyriIrR8vu0yNaKophvZJDSRvkH0jtxecnhVBg121iyf97x+Yi3fi
wx6MY8bkC/K4cMz8cKcjMkbpkubF3ilmP4jH3nkQsTEEpTXZp7jK8+cL1SAVOCcv4wJeDDuw6Gdo
ylj6dtoIC/43l+EX151iYxmBJs2M48SHg5LvTB7gTivfk3UgNjGQm6sypmyc0qp9SYFF7fFFfv7N
hfiFiIkrAdVn2bVhdZl/XfKRsmdJ2iZbxxxiZbUiscWQam3bsGl3hARZK1YKzkkbbn/UxIQsthmT
F+J32TnWL/bKZS58IZZxzBEfpUIda4RTdEnB3HIK9/My15BYsBrxVpf2iSvjHroUNzIjVmC1c0Rk
QyPlkLjteLgdrVHfTlMIH/ESiNbN+ifK4nIXjywpJqayLaY+e4cl/9uEGZste9gIJ403eIXFutHK
bh87tbtRce+uvehkVpn1kFmluuGxZQiNtMf5JfZ6/5jr7qsOxfo3B/NffX86YMygu0uH/qNwhNyW
5m1n8f3zTD2Qq4EX1VHJS0I8+fbvb/qvPgrjNV4DptF5bXwoQGg6EaC1vJZIzYjXsvaWaT4ls6Mf
59HL33/W5b59fNIW9RcMHCojNsa/LrBSc/J+LBIOBwOEl1VHw5hhrxlQSgjvg1CQ3DgZEFVuO2WO
16apRXdmpwHatHK5kyX80csv9F/e4G95g9YiWP8vSmD93r3/I2v8+r349n//zzO59EmZoJ39iYNY
Eshpty1/6Z/AQfsPU1B/O4ibFNkXOf8fBAfP+oPjikDJpRsCGM3iNv8zV9EH4YAaiqHAWlrKOkXD
PyPInT/4aYhQnHWoUU3H+XcQDgiYrKW/rDU+3kIwpLqmRfhTCpU3OOg+U2TsPW8qc97A1NfElsD3
LKf6nIzWhnQcxn+o7sGLRvETqBoMWbpVnZI46q/B8i8W34FsDjc0wk3joojH1IynhmzZR1xI8KXY
vg4QaB8JuVCU7339rlsya5J1wwV+atlKnk1GWG+X2fB8NZha89UOy+pUxXDbsOfb76Ve53PA9I/9
bkmgXaul2/DcOZX2LVOueoJXVKhvS4SVmx4Z5xiv48rdNAXHskilJz3FFL1zhrB8HC0RLTxVrRfX
fYcNDcgOqSsAlmW3muNy2EgPJpMLd2zVFkkt1px31bXRqHw91r322WFwdzi1AAi5LAwA7g01RudU
EklLDlENlAe64ib0aCBvjVrHvtpmn0Uxlyd4P8DvvUvEucg+NWlbbmwjJDbadewgxw/xjH97ui8q
m3k+0YIeqmQhb0NSMtydCmNx0OFnvULdgcBEbsBTTKLMOgNGLMClD7X7LNtk6ALXUZq/mZs5hhGb
hnq9Df0oZ+hyFp15g4tkrrcardzHpvbEe8/U4rxixkS+ikh4Z6CBxqMareUqw6pB5ax849HHEswh
0hyNRyJ6YSHl0ubHd9aFblt1xnXLq7IP3K6VjOLKMi82HvA/5l5jvywCranLbDtikzlhEDOt4PI/
GZ7nvobSaZxV3QPuYy6h4O/Y1pS5Z1kq+Qr+oygCuyvC55TEgiSwmWEB/i2YgM3jaDbWvJH9Z4+3
Tx+UXeg/ozxhN2088jJZmsJ4RGXlaxT9kBB3UfXzTnV4Uay4s9+lYsx9h/eIIIpGtWCTy4nPpyMP
4y0CnR1Q0PCFaNfxc+pGpCdGTPP4iO+TX2A0ahVt3Cjl6sLGla85TYJwxWhcVkAEYnxn7Sk3F2uP
OV/zOhzyMdy2zFlGh04OybyKqrT7mqaVFiTZzJ9h8fBjGRRvSLdI064OKg3+9rBytIWOjDmMH6+c
5ct7oCHprpt4lINmVPyTuYbdKRwaDUrFMP7mFoCnQ/8tEBqNUqJtTP0WcrBzvnyi4zL/sx00B5JS
brA26wFkXkDwUfg8NlnnBZawSaEXoznMOzhj4l0Ho+YFIlKQOvRGvtYmmC2kFdXsoyS1xV3E0O4m
IzyqOiRW0rREjfSWFdQmAuIqskBJ7ybAXcSl586L6NJJe778lsgjfbTPJ2bBAsuw+WVt6bDKNNMy
rv0mZ5wxz1qLg78zcp8zvEXzQzdmMESrfLmlpr5cH4woenvdTX518p22Ok1NxZ/9KYnSledHrbOc
55NdVmksCDiACbZoRlyglkBNgfxhTNuklvn3ebZZkamjLWvKMJlRimzNw/XeD2N1Asug+oBoSRWA
uegwXfnQpdrZGe/1kfH5AenolUTmnqGjqjc81mlJvA7xevLM3BweQtubVrYJkGTVYtLhcFIyuTU1
rXvt6G54Sv3Jf+ZmOvEa25Fxn8ZTx0Rh08rXTvRtuHVTUz0MrOJdSiL2FmCLGehDZINe69ovKWqr
tcp56Tznfq4ePEcrAlIoWNhmM3L2irgAZ9ImcY6VRcZY6lzZZRswH5Nba3JnWroOScQELAWgux8N
3/1SyxSiqUEojrUR4UjEFjRqcYiiVByscrm+k4rD58Z12UHIS4fIbBYMqRi22IghMoEBdohqxHaQ
1FBAUD1YiiCBKvfwADS8Me5KQ5b3nFwXzDiz0kz+QuN78skg22rQ0L4Jt7COYdMl+3TwjK+57c7P
XtQrd6uzBZ5r4DTfrFqNj71tTwdJl2EzQYQNqkR7alKtQUoQRKrVWVeBI/DgkBkaM62QVsBGEKOR
EwS31b1iIjtFn78lE1lGgTXm7cmzR6yDQ+pO0E3m0HqdsrQ9dSPcr4AmvgFnsMmuCuwxa4KTFgCY
wvVLVu7snulsXjdOU3zDEQENYibGF9TqVE/HslPeNQzRe6PAjbHBrsGIauYNrXHOM3bzO+CF8QE8
764bHMWkGe7dts6Ycu4xDWVaH94SgsZuwghumTBPem+UjN5GowECzW/naDf0iXWWWambTyEjb89j
nDcP+ShuY3uo7yczi1Zj1BpABg33oXRBxOc9EMObmrp0n7g5ULoo1j9F5qgY0vUe58h0Xvp2MncV
s+kL7aOsfJ4Pmcv9gO7Lgz/uUY6KoJfmbYuBa+UUMrY3uR7rZ7ISidgK606/a+Oq2iiTWI+cU9qK
7IJGreIB+YAWrl7q6ziMRwJQVJEzrt7b6VYv+p5xxjrPiXE3iGqDkVYFntK7R7PMvNeEKR3yrxJL
v+lT0cNQJ/RoIDqgDUYrfVO83k8jcTDXnam/kaJXX8l2nhi3HJV0ArcEmNOC6FgPNN4fJmbnT5NK
jbvMcLrvg1DN2+RHVf2uOj0f7hKnCaNT18zZISKCKJB188lkYO0ujoHJZE4G3dIz1HnoDCvIW0oa
12mOPWOON03DVF1rosWvJrf4lhNBcq7nJIXRM5l3aULalJc44TpC+rv1pc/Icz9G7ioryXtfcSSV
164WErIZ1ma5ZgJRuxMkT8IC6ccNl8tdDcJRRwm9/Q2AsAjsSj6FvdSPmd48M0g+bOKUddqm+qth
RgSVpO1ZQ/v7NI6RVfDMTQRKha1BFyKOCW2EwGfBjrzqGXGiQd+tMhfWUKwb0BEBEClxHuNO8A09
8HwxRxA8OWbf8fLTrsn2MYmSi8/FiLMZUs5LmAp3OYkWq8aEsQgBFHSiyvO1IQfWgckUdgxKhTeF
H6Kti9pZlQ6v8C0WBQZzTFNad14knFuijLqHqhGABppyqPg+cUf6G5gGtxuuSMq0V7KPnhy9Nk5l
oyVrw1IyiGBSbuExFQ9JWg2MYlN+bJmdTdbKXMZLpa60Vd85KPmkg8S3hWqsbWbp06PeNMNpai39
hR4SG5QTVVfsQMM+IRyLcILCv7M6feD4tcTrdKaQJ6uY6/vYLnK6WmU7biD6J0wpj5Vx7EXa33HE
hsMXOgevS71zlQHg1ds8xM9Q9M9xH8O7LIBZ0tKhoKAz+zQQKbVyW4WGX7fWES83B149YgzXj70t
sFjuQ9eko0OwDqPKAcGRTrMF12DzJBRdFkhFHJVIet6OeexHq9ot8p0chfcsfb74IFXzEKaVy8G/
DlP4mMa491LCv4h7pQFHy121ZXEP2YNw2oYQsjVhA+0JRVjA14yn/kRGYQXEyVTWlr+jyDRTsQfQ
3x6+phibvkOqBUmWOeR1xH6Xf5GuW+/9xg83+VJakcTeAFyYQH8K8hYDAL/OJtFquSEWCJB/7/VX
I8Ox6xDFNpgGgF6wE8xTBiXkem49aT3xfsuuuhLWyRAUhDndph1JY21mV/d9oSLnPmcGfg5szW9W
Q5dSFsC0+pwZph5tfacseYD0JZTMMbKbiJcsoB51LrO23Ux95qsgbT0GiCkDrkzQZey8CEBMWw6A
PGYL9m4ofDKvjOp+DsmugWQcb+usn870Tu3rumSEmMnmWlv3QDKOVpV3J2XU084rE9AXdtc+xmNx
rMf6JL1ZrTFQ1zdFW5HAxW65G7q6ORqoArsm8p4p1MYtRM314DbiDuJonq/sIcuybaqKKD+28Twa
W2A9M15g8nvSANRzlcIkcOb73tLlZ4WCGrF8zHxYyZLwLwtMlVda4XzO+kYrvkwE/NxCr5lvNOjM
ySaSid1/9joJTxgnjrtqkl6E5g491tIOoXJ2xIu5RJTmLxIEUXwq89qFAlHq75C1JAlhFHKJx1o4
ZCPj5Cv4adnGy9LYvfdNYesvDE/e+824arIyvK1kW29xeayaBYcmx5c5JqhKWI0XubeRKetb3n6H
ruAN+jsv+UeF1dctplnozi52K/FTFyjyx34yI+pat2nEYbQ4idpJbOI9dNuvfmP8Fsj+UWKi1YT9
gsEZfOSMP35s0ebxMDH3hc2kLBr/3MWU7i0b83umdSBjQDB8iXPsANfR4PVwhMDhh5BvkLqKK+Bn
OTsfD/aGnrJoyLkdjOtCc2Z5bEzDfx7iDlgKNCb2irkMKdsKp/2qR7rlc6AX3fzAzAU+ctJ1m33S
95SZMrXfK3sYu4fW8O12O3eGMbYBaCxLvM2cJ8gN9RQHtii0LWr9iLNIxo7xWLgWvPt8ar+yZMrv
3jyUDzRyqOi7mt0jwFslX/VCKHUmn9nVlr1T54AFqxVyT9u328Vv0+68qGIGjH+xuRGVpN3axIaj
Ni1WsNfLWbhwauM37YxFxvtRDcE3aDPCu1jrBQOTH5W3jAo5dFq92hNpxInOTlLOBr2Rc1z7QSe6
/fNH/sjOXCS8nz4IOyRlgGD+82OP0Ws4wdXAAPZ5DEIbcaIoNhC1uT88exArINNxXKoUh5CZt+zr
v/vpi1jOgC3Ou2WqcFn7P/SGpTZhu59InW1SaT6CigJGXCcT9WPe7Cul8alO53II0JAh5W80e+Oj
fo6OCnt0EVONxaj28btj39JCIJIVaBrJTx/GqBdXblabj2XacmzGOM+XH8RUwXeU1Kg6M8gc/MrI
zYmNUMbjf+XNsku66TfyJlPHHg2V/7e8efVOnN57+fVHefMff+lf8ibYkWXuRccts8SJ/AtQi4ZJ
OgarC9wsuifb3b/UTZfuukfLYnEm/Aiotdw/aJXiHsFLKshigV37AUj7d4Dan7dwHMDL6DN+M9bZ
R9G+1OGNFnEG1zUy7HkVDqI8M64yPRWGggAVgYD+4fL84qn+efvAHOp6NOT4zX82zBLDGnfa7Ex7
pejm69oAuswB8v33n4L4+2Hv4NlBdKSBz6vpp95fxyDCUNux+jNLYzRVfZdVzQBcUXBg08YFtI6D
T9Spdt+OiKN///G2//MDjAvTBLImPJN7/NHlQ3AIGtLkdvsqd3jvKMbwtrkbQ3pkDuysTBDmCghJ
uwPzguwhCa1dQmETGsEtb90HEm5gdVekX+IJihddiAMdctaYbTmT8u8Ct0Lys3INbUlJ2IeAEtsl
OsWbpu8Yp7J7K/UIVoa2tI8FiMfQdeojBuX6E7DEabeksScrGRkThq6a1s2K6gn8d83ewcixvG5I
FH2E5KpuOwsU7ui08p0tONHB2ABuj6mctkOZD895TzZGm6ryHBqUIIDHOOaMRAMgYOm4exOEHiPS
+YujSvxzS3zWBsNBeO8PbtGth1bq1YFLtbwnDZ2/G9JbIpwgGviaukuWB/Qq83GqJsKqFEE2NuAZ
XGcoXgCkiBGVLiEmVU52CkcsGDRpB6m8dRh8nNFP8FkBTLfCpDlmvVnftQUJZEwcqh3vRtDsTFFu
DKsbnlNyLZ/rdHYeuDvA1rHPbEqT/Owegv2XqQIKH7k0c5OxnJ6Yy69ee33mztS0k/bOQg92R3LC
rK70z46hJfu6BpY+gv96Yneenia9aV8c+DPnUEXiAJLMeOzJ/H1Ju7E8q6ryz0VBr3btp7VIV6IA
TrRy+lmHsIDM0Eo47WMJBr6qzexeOjEwH1LnobxWzRcR8scoY/45iMC+RnuyfGHpiL7+oloeZ0/r
pp2T9Pmh8ri5k0swiupTAhcRDBuwTQ6YeglzD2MWzHmXLOCdZoTZPVJJtnW8uL6mGkCB96PhW6bD
ry/hCGIN1HU2DaN6S1Q9POPmnq/8euBHAYrfyYLWnKH4xv6oyeswWx52rbZvtAjUv/D5Lo5I/VXn
x0VAUc5SHOgufDMykkWmxBQ3keBOXFD8opTTuiCNsyAvrOe6EkLw7uZ0YRRoGbKvEXdLyFFheO9w
8P/CbM18VY7x9GTygt6hycFYa6DyE23cfYVybzwm5JOt4wVVdWHgtxH3Me2XS70s0bwkInJq+PYz
GCcOgjN3QjggcoTB+m+YvnvNIzc85m32OlKUHeOkKW4i7zsBGvqwSrSC9IE2LMxD3NpvsFTrTyZM
nufIZG1ClMoSBFkMGULkbyJ0h2+dQLmgpmRRLglzKuZGwYvstmEt5I0kb/3G70b7pp9C47FMEDp7
26neYHKxWl3on41JQpUFKOeUgpt9UN6Sp66lxNhxgCM0iqQ3ppitSUPy97P15ct5MQ8BhyftXk2y
7NYqSecrTKjti8RldD/RtSBiHsdEYHQGEM08pTwd9WTfVah6gQpVsgMC2XzBM6V7rNqsd2lQePUn
I4FjCBAVSdQxrfq6c+BWmi94S43MeR0qhI0vSdOL1wTgVBbtB2suBVPks1ZumCMe+6upJivgiObS
i3uQk8AHkf6fDJinQeX0cbkyENXXdT07W9ahTQItnmPC3FXH1tSX133lmyvAZ/5RaNltp7faXaXn
95rdX4tCFlvQWPbdTAblynaJ0m7siEjukENBba11LIz7yJzjQ2FmTy2dyE2/ZMr3YvqceKSaiKH/
ivhaHLQy+jL1Ij7EM3b30ujluSqGcZPbgyKpOuq+GuD0NlHSnlRXh1tgCgYw0sxfG1MD9tm1I/Sg
KLkWsyDF1JfDFDRQEp3UO2qZrNcJeTbzSvphfaBmBMKgKeKF9cheFUmG5bLI8++RnElWwSJJFHor
CK0R5f1UusnGLDT/lAInvsKBPALk4oGFaGmckgkMR+970YHjGrqUMegHnUT0feHCTZSd5W2qkRgF
aRH0MpQLwVlnDtvUCv002om/7yPjwSpCf4t3rD0bpW/lG5Nr/6WV4+gENq4bBrNn7iFqVjfsIRW6
W8cY30oq23PfEnxckurBiLpvYAL1HfCHoVOvp7D9YlVjv4vsiHceYVjeFlDesIpN5tbT0qnvmT4x
IPZl7Zah1BhZNEOl9j315tkD8+tWpk6lWshJeZa9AmGq3MBRzrTzk4HYXtchJdO3PYbnBmFRIRKy
RXVGCnRvW+4BG6Wpryc2EVivmTRJg+K5uhJ5izw6h2B9Td08MBLWrq045qlqN+RU1qsSP9mKcG77
SKtOPc1oqkGzoFnx2O/HfG0NWnU0Gmd+l7luYyYs5keZygraaOvv1Wz7h6IPp9sks+b1EPb1MSsk
KUdmDszKyYZVPkbZpiWh785tcdBW4TJUFTWAHnXpbWttwEIOI3010hlcC99KP7lORL9Hn8atCCeg
c/6gbWsgzXAAirvc0HiXw74/JImlrBWD4etIi+iHeJGxyxNWPHlS8cEbVLjxx1BcVRgbkX2Q44tF
lzfqeTpOF7FeXIT7etHwBWI+dBX37F8EfnER+/NF9y9EnC2SsnGQmMnrIImd5pQvvYL+0jZwLy0E
c+km0OugsYD0qH+TgNLytWDsUq31lNSaua79QBZas+PUaXOM7gnbIRolPYsuar8UVuroV0YrhnmB
CJNz8mouwQUjiDQIgVXJkJ2m6LMuitvnKjWqoMvHpS6Q9R1EsXwNi6SsNt5QJCcN3TVbAV5MXZZf
ER/AgzRnv24RZmmFIluPJFrBX/TCNkiTyr6ZzDDZ0yOXn01J1GjQyClb7g05mkuJdEmMyRkbg8be
lmffJI3PK2X31UvCEfF1xCFEr6blhQPcgKyVPCfbddLCe4mpmmcgo0xwQ10if9tLemecFGTeS/tm
hq57r1VSvvpDYsXbPkuIo4owugcFRV68RvNGzZI95v146bhcYnWgPtTHP4uvOjGNR1iY7VfaWKm3
Nu2Y72cUi1lOTRORaol0HlRWU5YtBSPc3kEQTxOb+QFfcnnOAdvuhU5aYVGRm4PMSserkLSz1rHd
8nL3C0JhyiUVJ0Hdv4kKKo3SduR1NF9+C7/+ZGkLtTms62VTnovpO7qvtyKQiPIETdC4ZRssv+Jv
wOSjRZDfWsrEo4MsHy4dM15qLRk8saEhDydkxK6MWvNKIsvJ7UPQmU76kPL90SbX0YK7qyi2Xhmj
L4J2Wspf4EivbqdyaMt8BXxrzJUWavruTTLZqTmsNmWa+ORHjwC7J1KUzFWFigcTy6/v/v4Q8QsR
wCAyhKF7zCfez2SVxvSzKoq0bh9pxOyEOFSXctgtg5pOLMDxpby3am89cGPe2qmBiTmWXOy+s393
oDF+FmP+/E2wwJAP/BPsrK8wjxD72u1FQuUfQFiyby4ZTBEtvuMkKAhjnyvbRbq6dSOoEmlrw1Ht
qreIQKB72LL1sbWG6VSOsv7U90LcAL1XTyMV9/Y3F+6jYWcxLC+oKUaaGD79CZKGOS1zB81q9xq9
rtXQls7DJHnQdCONb7SeVceriAVmDKx4WOhAVXhPHbNSVe+ppG52YY1f/f0vZS7ez7/KWUtyH0rW
YmX/hVja16yRBJxZUVi1FTCStSD/+vo8jxqZRE0fr9ma582Ejy7GhkAFlcql+R5TRE8MtN6no6iP
EGNISAnt6qtMcvfOc8ji8jtyJkKtqepV3dm/Gz7FKvrTr+4y4Yp4waHaWmZj/qqF2b0GsWCCAaVg
WwaTm8h0Uxf+tK0mxe6UAJ7wkbS/D+ZEs8ezoq1mmO8waF5Aj1vM0lAuafYYrXtZVFdDY4rXQcIN
TmYrO+l6Yb2ZjLIrSFmyHE4gej0SzY1srQtCrBPywHcFW8k+8smS0A0aoI0qqFfzwj9TQJIGr6zp
xHgeIZ01eIpq2WFM0Wv3Q9Q4D5rtTt8LL9Lh5ZWC2EarZY8FeEfdO1b5oe/ZwAispmbnsMy5JMr4
l2axrJAG3D4Iz6VWV+Vc3yHVL3sKFNG1IH7gk0/c+UroCT5fotU3hMPJ6wwJ+5z2pNQPBpIDyPjh
OZq1CIiMbeZvjYUF6tjlszuc63CMuEhJEvFKaju1saMs1ukMYywCT2ulPe1ucku0Vqz5QqX5XIXk
UbQ11rCD68x5dMgoadbhvPyDkII+XOstXvQgTJhnHxj79cwTqnoLHHVp7omRmr7R47Rch+RzD6uo
9OkyswnT11aU8q6C7q9NFPmXKFJO32yxnmhfdMjKAW1AO2htDfh34ZNYrhoObl4s5Ocp7bNtk3TJ
rh+orvRsZEUSCN+t49Lpn7skf3PxvQWzMuSrN+YWxrYpGThUcu38hdR6nGcuPi8d7R5srXUweHHc
ZRZ+pJBx9TLw7C4/dLZXvWP/qd7FZFAbmrlprnhss62FPemWk6h3nmodH97Iod/Jy/aFHMj2RQHr
xRjGbtQtZ7sy9vMgLrphDMScq2EF4azfGnNUHADNc2opXYvct8S9K6ymf6aRa26IOK/e7SWbjdbE
dJIGp+d1U868AbrKaF/MFEGprnN53bkJpNlQsJt0YemtLa/jZBQKAS+0smeekVbviexRBv9np8/1
l2oxcXkFAbNEL2DrSQiEY0yoPtayRpUjPpW8FH95hcYF26VNf2WVF2b9CdKDdzZGZBayUPxzZMjm
mExueXYiLhwjFdMOZ4MdVF45PDPpwfF+nMhiXRQgBjHkdZGhD7kJx2RmLubvuDiieZN4s3zNnOJ2
UK783PUdx21SaG+MUkDrHmMGcAQ/tNSWwnn5rZXwEbE85mMb+mfLPcATcjCWR1Ut+7tOpN5aIpa8
2bUiUamhZ7lKGUnY4DdDGVkOr4nSOcDHSpB4WzbcmSqlFLm8i2UZ0WNA65lOGUOz8VL0outYEHgR
Vvl2uUsEYER+hVqyXS/LEAgohURU1vpe9dp0JSIUD6ud6ruL4lNaLB9QW3ngAMlfkRiQH+DiJ/tc
UFDljHGce4JGg4s8oEUalwHqhBsgOHLpFyFvTggJySSC0BjH3xtvnq5mHrcyUFNEMYLZLA+8CPVK
lyq7ryUTnisKYH9Jk7EZ1CcNou6xD8Vlxy2ORp1gY0JTVowl4fyLZh5BZsaQ4EjKQ/7LdML4eq3a
+ClLkJwOY9yUxOEEgEZJ2KFd/EDBozcIX8yMYGlHESSfoP40WwKhzO7G+gskVHPT6t30VEL2XoVm
kx+0JecQYBfbGif68HhRajDu6SuPUqMJyjnhJxUmYk9NXCrhFXz8Rb+5vCQVLUrEFWyXeO++6WQk
Uy67GrcvLyiW6iXo8c+lmSBdSoE0VFak7upGXp7lkvMIgcc7e11bf6oMynSjjdDUoBOU5xFizs0g
OGkFkY6DrNHM9itIrupNRRQ7RG/659Fln63GmEsY23XzRScmCWpx1hvgwAqkHIfynBa2f17Wc90s
2zBcpvaE5QRF0k9cat6s4a/zEp1OCdOCj/GielOXLG8BDmhvhseSEHPffu3rsHrHvxLduL1ENmqW
9QObHdg6OmTu8HXCRf26lLfeElgNzD67L0g23c6C16TDtOvj5d1gLCmWi1v4BgvXojshog6aLW7c
SLN5VYy+d659ypB6ysxHvF1D4BfEuGD4yw+YUYcgdlLjUToWU8Y9N9JHID5MuV6eidEqz7ZJEYvP
strElIevLTPdctvMFcX5aLCbiWh4nkbKZJmhz+lVbj5eIrRD9rFPhG/IVwhB4RH9wgkukuDQIVp6
JFgcozIe16mi/GzZTWTAMSfb0qdkhVSK4qTjsHMxknaWhQqKfY0EVX2o3nJTQ6Ae0YwtfF97gTH2
YMF0XZuIyxte9iyeyzarXK4GytF0aioRvXCqnyS+2mI5T7QKFaqx1G2DaPOEOWLea/OIZIEDlIup
s73FA89R5lu8tZxBcsazWGuaHt6rEb3MzFWRHEph18cRV9a7u2yV8KjMTZNZ2Q1BZfgoncRG9SK+
yKp93g8xkgnPZIM6DXNmurpYXa3a7b9hi1K7jl99hWuOBzfxOYRIckQ/k4ZByVG3MxnBJQ9ZIknv
JMPobRhsrtrsatbB9GIelSHjGnQ5EanlMNafqEpSserVBLCf/qdP3dLbyfVI5o6xGmvKiaoKqSCn
YVoPPTd88sADZSaS+uWPlwdzKlJeMZrRN1/skXeq5KVyIKJW3RK8NW2LOMU5PVY80AlVZeQuRmVM
E9GNkC4TZLOdzFfSmTmRje5EBl72vRdz5WzilsjTi1DstvJNEOJ1Py5VwKTwMxLaOvc7hAS+MeHU
eQo62xOvcxPF6xkhZ9chqGx62+XDsqr3jl2I0fBSaP93EuO3rUqiVn44k/w0iXFFiMP7l7hvv3Vd
+9d+5eVv/jNQ0//DNz0HO6ON2sVcBR28f4xjuNYfNrxZ22aUkVahbXFQ+GeipnnpSkJYJTrzMsbx
v+MYwvjDXDrptDgtfPHM1f47DcuPFhCPT2CYiYE23gv8dh8my3yLkPZManLvJfn3mFJ/R6hAiF8G
0MIPV+f2Z//Brz4JRzSmOeamgJp8+KS8BMe5lKt7b4mgJcTjTZaEgo9h3P+mJ/qrT+IzfFAVnBDJ
1f3r+SrqtHBuZCYBEmd9EPb6TTsUKZP38/O//ZUQEoAGL6NgOp/11w8amIryq2aW+4nnOcuz76GW
fE/57//kY2xPYF5wfm5+QueE8mkryZl09De+R3Ox5W0SZCr5Dy4da5X5L/iHtNA/YlkiifmFXBu8
taTYnJXeU35UJjVgmf7mSzkfDsEsPM+hf8B0/eJ3+jhf7w4FPTR/lPt4HDP6ctP9FKlnIpGe5TB4
67+/gh/llsuHMde0DDAhYHx0n2iGXfFsVnKP1IjIx6tkn3p1uKq05F33UKsSMttWxkRi4d9/8C+W
ItQZBrT8ywDrx8fLaSpOw6iXe6SH6qEnV2Fl+6ScQSi2fvN8fXQCXL4jkgi7gqvrPNV/XYxzn/YT
+FEJK5DBgoI+6SY19fDhP/hCP3zKom384ONZHBaDRlNvr/mK9L1GPQ/FWB7L5j+7dD980of9YsyK
GL8snxTn/YRjN32fK84A/x+Pl/7zXfof9s6rOW4kS9u/CB2wmcDlV55Fqmjk2LpBUIbwLuES+PX7
oNQzIxV7yOjvemJjNzpWrUbBZOY573kNXmO+z5chAxfX2OVb/eWmKiKp/QLdE+pHu9rU5mBkq6nm
bJ9dqPkBY/eNFShr18A8OZhKV5s0dwJqGbc8wovAbGek/yA0FMdmxSDu2xlGlmnoXC0hw7teZs8T
juBXSIeGd7VsQ7gJM8oQOwBjqmr+lSkOiy1tvs14nLQhqZviflKB/Rnuc3XlhWn4ZSgoUMZCe4dQ
ElZaTWWwh0rtw0fV5Ja2U8+AG9ANBLOhtuw6LAP7LC+3iHLL9wR1uUcouuO3JmSXtzrBbyfy6H5K
3ep69NshXcfSj6vt5Obm15SYNIzQ+D0GctGnIuSms6GrdxW8Oliqc7XpPNgi4BphmK6sHuotMHYX
7AVBarvGZBoG5dLfGKo21oXJ3c0FG1dBzAeCrdKGQMHmEiN23ArBEVAClexg41fdeoAieXQLykiM
ttBumR26/EU44weFsZa5aX+O4sG71pGVfon8Kv8kRhAlCMqog0Rhfw6593olR7CRunBR6ghkgPhz
yjro1o4zsdZ/6pkMerlP7UiOJEV3cW8YSfcl5NGQn9XUt6JPn02Ld9qTI/O58JNn3Y7h+07M1dW4
bI1xu+h98mXGoCg3I9Z2kMdEhQr9gF+3e8WO3q2hhiT7IcqdFWUAdGyC/spjEmFrvoJLnpwipw5u
UxGVz4KM4pNFlu9e9DlWLrYxgtafP/scWvyRqFBkTIJHliU8BDyDiJ1142ldNHX0wZ+JVSJtIcm+
BIS8rYpmrDZEoqaM+GHhzyT8KZHvE6aE9TsLXCnYiDgcHuOwRrrHwBKZVVllKMIEiMENsRjzZ58A
lQ9Md4pnW8bVkXtEqsLUdQUHqjm4KUTPilCEDw5R0+maLBePYCroMRluc/FABJcGVFTYPeJoY/MK
ulBDk9d2jU6DZDIDLzURfGobxbJzzdlYDy5H3Ex6HSFB9ZJzhEYw/oTvIEHzvV+mTwHGC7ugZB3h
8w2nJwmGfN+i8qRuDoZHFIjZHmP4DmMmQ9nJLq0db97OkHealWqjsV8JnVlf56Buv9sza8s1GPxt
8tFrPw4SBizqIu9aTtASC4Awb6WAa4+Q0RKGgGNirK2MN+HFUfaliezyqEMy2phd2etMpc80IAG8
HeEc+SHWjuTQaWNMLf1IDH3hRIYlQ+IoXwLNeEO9w9GHhz3gmU8HTiB4+D4dFClnca3jHyVajEOZ
CfA0EYv5xrX6x7qdhj2OTUQDBj0fwjz6JRFCyXMLDWnVGKSotVa+J6DwR9cruYlb/b5sbOgFw9c+
npJjUQpgIuSP1xyF8j7uWZQMmxEDWfnwbuhUsI0y1jlWe0hKapl99q16viZDZ1fM9OfRrOtuXYxZ
mxHJlyYrp8v5qNkV9V2cQyop+zS4dSgqGdOx6rM+p60a6hCcmODqWbG7FWM37K3l3K1d7tsu0qek
NfxbH6LmU66Jv3TQsWCpMYImuKFz1D1fFF7q4Zc+gDph5lO1GTD62nrtzDIq/CbAm7InpcJQuVqR
c2asY9Ky7y2hGgDl/Mnz2CiVYv8g6FPezwk5qLZS0wZBFWCY5/T+PTmGCvSPfBLyX/gM+0A1+xwZ
0CadUjYxu682YuTSCmDukLR+x5jfGr/FOCkhPi1JU2vJf8P6eauS/NapyaCLR8fnJRT1bdssdXVl
I4SAhMpO3sR9siosF3snnk4SBmAJAqDlvOtCUvuzy3zrhzmyWw3LN+KZs3XKwi45pZ6OdsOEFZEc
qSRWhtF5hGt7u5ZBy5rkLXvtOWgOm67S62EW1UfoRMHtLMNyo02p0GaS6tzzhlM6YoWQktPgw1BH
4dpHj3AM575AcMDeY0TsHmPAos+GgmceVP3OSdGqRIgjTk5om18Dq++ugVqoR6v+1s/a/NAKZCkp
Gt59EUTGu04lt07iDI9Gmra3aPa6d2E6fyYhcoS+Ag3Nn3D2dmfLO8xBMgMnN8UtSTnhXZ79KRsS
BxnAPlfREsvRJR9Zz5/UYEYH268McqKLZt0h7r51JzgQHIvRns39q+FV/cqWHHqLUceVkcT5J7L+
yqMq2XHMwoewZFr1YpUJ6PJzkxUEeu5w47Z29F4jggyi0zm3yzU6B90fMHFx1R6we2UDxY6rrg3S
Eqw7ZzNLafIaPpE0KNaw87KrcmzMgDhHuZjDkXazQToyozSpnaRgEIokDXrG2CwRu/bHtrCL49g4
xbGSnVmDL0NXcPK23/QWJjI5MJiupLieRlsXM4dPrtj/CjmGDw1oNt6JyBmMvZsMRXwc08AhwZPM
58E/QqupytWiiJXOmlocx47VTBrDczulMZnJiIZ/1B5EGyuJ5JUGw4ZsOAWoaJ3GMwEcNfv65KPR
Skhi7rq7Ukj0T+jdAtIp/CjFaSVWqHKc3hqY+lrtFz8zMxhFOn8/po6GT2gJgCaKa8gOtZyGY5mn
2Sapza+u3x/qFEGMMaEDcz08NGzB+mLjGO49LzXeWU5pQEZD07MyXHvas05tZ1WlTIv73O8OdoOz
L8qhJxRH2VZiMbc9k8Aq2ViPuJHoU88ZzWwgUuamdG10yUHuzCeWa/QtyiWMj8xqDSBoHVBaGsZV
oj3T38moYH9D18ymH1Gd0C25I4oWnJU2NTd8yJiIMKuZvOENqu1LK46As9OnhA88Rq54tv9ejLYz
Ge19a+YHkCn2G3sc3pEEYkrs5agTCGRPThOeWVDeZuqKLFCYFhCceY0rCewUK3irUYOfXf86aPWX
3wNCgAEwtu4vzMElOlrWAL9HFdan3gRDzNhTR5k8lXn/EE4cc6+3GC86w8DET8/mSoh8wTkuxqMw
TbwiAko8DA1FWElkOAcUx3FZxtW1AUf/DWHES3+y5YLSW8yN8JV94bZaKgocV2T4Uvskta/YJapN
0pZDvYHM/dQRMbPNWswSheePd+djB10p6pAYZ4IdfD9jHZJv+kT27bDXRI2/0di9NN3h9+HvCQtr
4b2/aMprUiWII+uzQ1wU7rEf2uK5cghdXI3d2JrFKnIptvMc7f4qTq3uNAhqTSvjF9cWhTY0yidK
mfLo27AbJpvOs02QXq3zqfeuXcJfb0qVKhB9ZOHd0DAv6JiIH6Ilb8HRNK5bdNDhe8c13SecSKDN
BPyfvW9Y8h7uJAdwOGk8MpMk/XI+FcuSjK71OGf2W+5L1uXYn68RRz4s/xEAeJDKLj6OqIedyumV
HToMQEmEbKtVp/H8wmPjsUkIVmS2DlENFs3OU7BZyeL4py7myFdwHYPwyivhM734BXhojgJTr+QQ
0G/vPSOqrmt3fGsbeIFYcBWACoIvJJZ58hKI6ZN+QPJYJQfhUjyfDRXKWnS4GgT0GWIR0E8pzQMT
sOHx9fVnv3zGlCiwK/zFgPhlMNBkZe6g8hFbvhZfBkZ4cKSMMAy+FD2lcVuN3nQbGCj9S3f6lAVT
82zU3rjtpsFDBl6VcbLst6pbNXmPdD/qaspJF5kX9TfDYChj35Hkh92VEeJo/BNx+R9e/RZeTbPN
UfHfpTW36kdUlb8B1T//yl9ANfvKHy4QiCWxk8OcZ/mw/wKqLdv9w8MBaNGoLXlfAn3Iv4Bq8Ye9
OLQBnSzambPo5i/fIIBqPmG0OsyQ8RwSWAr9A2UNCrXfDyJSHJYdEGbj8nHiUnUBcGVtjz1uHyR3
KbOoNMCzw9T0dFEmbgladt17VzQoQCpmdmrH54qGcDUOiVhn4VCN+tTgigsqkC02kl2Sdc5D7OdG
rj97PoCPyeRRUY0NZXaI5tIc7zriwb+DU49A4TC9ybhRVuybTI+sirFnFds4J8B4c6NtwUDruEyI
nh2medUqaBv/q7E4m2jhR0eZkZtZVRF2QiQsPHCMhPtoruaNE+TmbZYlWFeUjuj7VWOrIlvNea2Y
GTmu8VGaxldfY8pReHByS3DGE4nByVVCOO2NZlZ6JQev/zKmUCpcsw4E2nQRPyg4W2gRKj3dDQTS
BkySxkJtnZo7XvkY5Pmw8vN6Q2ZvfN2EzBuHhLUbjeJrMg7dx3YQcXpi6GmQF13L20SZ1D9TouNk
nYtFFyNjSpAw0AF+IiZ2g++l13XlhjcxPYYTNadhBvTvE/3xe4JHsExuqynMsKaLhyvsBuLredT6
EZdny9sLV5tXEbPmLbRlSPUwywqKcJBvbJESp/48KY2xb9SkuCsBHR+NtiTW2PB84niLcKZ1zEbZ
r5zc5ZNI0bfQGum4nTfQQlErCxgNf3b91Ig77sQ21zbtjN4A1uhNYvYOU3yFhN1I42epcgwBSDw/
tInb72DLi43XEGHbV7G8b2ZXQ0rHhH1jT111zxRcHafKBRApGuueTREawVCIY+hKdAEElIvvYw0h
W7NoTnivz/UqniokYqsIkANIsTTqGzciGvedWVLl1UecfUe/puIskY9seRBuvS7QcdR30A/wuJnL
xHJXpoNZCJHaODeoVV+0eCKERETg41Pi+5pRdENs3tCxJ85935I9TGzvIN8XdUm3IA0d1J/oISQ2
xFULOzsOsNiGyFShgdJ6Scq2o7Y6plDLUd/UUfy9aCRT1jSXKLBzfyqMm8GDfrcocqsTzXtyM5Rd
fC3CcnyC2SuYSLYjEecUGtMVCrgYphMiJnKiETZg8ZoCmx2gUuUYV1rQvCkXFm6mqQq5K6MkuSNX
wJrXcTPQ5lYqLFjZoS+BEeop6TbEefXjug4ZFtzMc9I3gGWus65i3uYGg+DBWsO+x6c/NcoguhOl
mUAeLvpCvtNzMZ7y1iOvOZM9ihWcMfjiXGNYpxKyVW7I5GRUKKB2Qxjm8cqjXFWbIvfHRztpq30X
EA1zhJn7MGv8kO6D3vhmzEHJmjIEHbfvpZN36iqnnXeYXxfdLuqn6lHDiXNX/tTHH2am4tXeDWtV
7vl/LsZAeBt2B3ai6b3LiLy6woYRJ6Ykz20BBkGpeXXGk52qVs/kbH48W1I5CQDI+yGzh/owZqTR
XylKsY1fG9a107YmaW6pfQ9TYukB3SCFRhqxm3lMuVfw7dL9rB3/mMJPyTb+aKCP1tZiNuRgY7/h
Stneh4m9za0oBA3mXVU7lBHpxsYn5p4kKXPYOX0MxTtI7etKlGDifgqYaCT1wpCONYyK2U02ppPb
vOfMjdKvqpHpU2p2xkdH5cOfLf5iagsvwWWtuRoacjo728ISRneloshd506PTYaI20hd8y9gtGJh
8AoFxxY1mefEj9Lzuq3hEVI9wTKsTWy0c3dAj0WsHeIgkzpRqMhZUdEPRO6qxSutK8aoW1VQKeHh
lwTT40EQ5h+sKXI+DeP82eUT7lZJS3reKoDzdRD+KO9hv+D91YUTdhtxc0XuBH4ysACQNxkM+2l6
R/1Qhq17gk7WD1CoUSO+w/6oeoczpUj3flM5j02nH7HQJz2+IxrQ2lhJmPvrYTC7dtUPqe7foaax
TvNktQ9FWqWQwDi/onskpKGyl1j6aZ4OhUNgtpeC5YRReGxado0TZmV/dWP/q6feqqccc2nE/ns9
dfoxPH1/+q2e+vlX/l1PuX+YKGaRKDNZOs/p/1NPUbv8q4Cy/zAXCa8UtuvBElhc0/8qoByPP/LO
emKmUihU/9Gkn+7kooASuP9zGSyu6WBsbAd+RxbwzNEDlsHOOxm2EraS611NjmUolAH5cgYwn8HO
uDoyIG6sVWU1w9ac8SAf8eDd94Ri3kDQ7+1HL56zUyVzRemgB8dd44qhvU2vaAecwR0euwy8q4vI
24rrydbrYPAHBBgkZG4oZUqQ/HGyHnqIw3+WQzjczrixsG0aJeh8Nis5r5pQjbukIJJMovlZ98gD
+5Wsp24vAn7iqo5TnVEQVG4Kvg57yZ0mSQ6P9sfogG/tTLh8ljLG6nOgonzKsu+NNJrbJCLQfjUy
RbsNoa0hQ0SKZ25Yb0vcg04yeVVNyp13BPPpeo/vFH/qtF5tL+Sy6a6BFTddRUxF0k1RTNo4+vzA
CquqmeFb1UBGv7d9ot8DNvWHOc2G2waLSxQgebcZY2jT6xC9LxZqSh6KIC8bzP4qpHGJZtyo/D4r
NwyldFe/czL7I51TJ+d6MzKC7JpDaHlJvy9CO3Lk3sfXhGRPlZizudFpoUpznZW+PjlyLkgboB0z
cHS0KgZVddTAMk0Zw5dlBh/1XPa2de62zsMApW6lzrWxTx76oE9ZgyVViH9wooIVgipV7Gq/9iNG
FcSeRBjZxGl4G1qTwQEJV3dce3jiLprOngnKTYsKPd5EjbkEsSJfsULmxHEekrfaDsuHA8Vs1qk3
7wydMgDJCgGH7dh1fV+bJ7Q1aecoZjUt+zADzdEeW+sxCmPbnv/UCS756jvsSxyVVl42z3l4f17F
/9vw3trwLCtgR/jvG9675BsZR0+/t5A//9JfW55v/4E7AKAdbSCu02RW/buFDMw/XMTmAQ2kh431
by2k/wcZQKj7BWoINt0F6/hPCymCJZlw4b6AuhCX/Q9ayMtELagRlsMnKvnOTRfD2IsNsNEGitG8
xZ4L5izV1RAViT4oj0kz7P1SsILjqahu0swyRmYm5CCilohrWMBB7T3JZChtCykjKWGa/A4xE0FK
tCYuUpHdUJKgpaJcaMqWNvSXJ/035Knll/0CwtoArBCZeLTElsEXu/zlftuPOZb+6poobf1gxaWx
9sD5b6ZBmjAZJ0arr18QZPfFJUlDXUBfiGGCt3lBbjKS3KmNvoquhQhuqk4a6TofABH2qYsmERV9
YzQHS5kI5MYmaPS6dwfpHgIBcrXzoqUYDSUGDKt5IMN1VYpwsczs8NzFeAoRc1X2TAwXgjC1YTdT
DWO/m7ZLtiykAEBGKwtpyhrVFHhnkZtOkzqWPGtDDPohn8Eyaae8p66sq3aVNj6XCphnR1slw2Vq
5YWWvRqFwVhb8EaYznRt3+9Ie5jeTSKxPyjL4SMYHbBb5YClT+RuEWzb1dZJ4e2KeW1Ek7VFLTBG
W1gB+s6M3RyFdBzZHyz48PMqkS331ipUb0Y86btIjPwMbSe+3uLDj5XsMGLoKiq7iW/12Wc2mDAv
AjWP9UeFpwZhL42BbspOY6vF0BxK2wmcQxo7ISdRP9qwj+Njp7AhllGL76rByT48zKq0P5B3bevP
tW9p44tjdzy5nwUrnSkdhFosftYDYeLY3QokRAyfBn5t3Wf8OjsdgID13KBaMcw0jRe1B5SUSpVL
6Y7oF1vWrPSe0sWbtZ8Elk4cw1TDo8VEriHlkOAV/tNm2/CQksnlLQgXruRjjK1CfXBnE4ehnx65
XuLwWBIjZxCuPeRV76e54rUOeFJZ1wQv4G47L69ELg8naBI8eUbsI6+DBuMgFNudIdfzgANaHI3z
veGbqJQ5rvVhkRT66EQSi4RHNbEIc/TwTKiEHOWmGuwc61AZbXKvsXDeHPX0QXR2d6JTZ7hXpCES
jJmIl6co7bx30xSJT8YgrdM41Pmd42TRk810/QDzyPXXiV3KpzLKBpzGzFSjcOGTjUckegOgib+O
02UoVORhNh1tLTwESJUMPhlkL3X3djIbQAmD5LMZlOTxjkkh1K3ZaQ8nf4+iguSJvnGsGX2aH88O
Y2fXsL9RrPDuQEHc8XlKJ5yy+McifSbaRz8kBf5XqcD9fl1FfCMthG98Yhf7ZIxNeD15ZuBoaIQj
7xYVERbJZ3cnngyLS6YlizKrq8UiGPvK9rENPf3AOIiFYAAe6ENi13SgGcTpaw/5fo3RaMvAeEgh
vaShTeXleM2hj+dJ47nW8+gxoeUqsCyw58LWkXYQbxqeiwwWVWnvMbACQLHVB05vw/hk9HJubjpb
Gepu0gijdznzrfEjXfoUfExcs8gewiFFLYdGuYFN4zhX87BMIeap4FkylFxwNnNxug7OntOQGNWB
lgqjGJddJT7WDd42P02GM23w4iqE3aBCw7IoOgVTfqXP5tOlW9kfkt7A9gP6Yiwede739m0aomZA
fWJl1TfpjNYpFotht58XXNPIolQfZBip9IuyFAo0+mtcCpzQ77LPih3CivF1wN33tirKUviA40YY
bGUeGWr70+7a5HM6to3knXe5sk5pNzv6s9+HTfbDk6VtQ2KYKFXxRxxs+7bg/JkbgEhEZFdhafsF
stlKmOZVbDsMmYm4hiBmkJaGj8iMoCGJ/FNJqMGjN/S4087We0ns3rjG8LD/iBOMsUW2GW+w/WrX
Th/FV04ehBuYXUm2KhLyTCzHmrxNLAvvAHVALCllaWMk8LCYVe5cJsglKE09hSWbTHVV1775aama
105hfsFNOlnhj0ipN5U01fGo/YOV2dHXvA3lDx05IT4PqrztcnHTj6qZtlmu9L2oZPTFc4ZyW3BI
bZgbOA+wNssvlhsXeGia8BWodb2V2Ul1F0RTRhxmxnjLnrP8XVJH+Uc7beUqMNtuNxsdM+RBE/+m
0GTBWqxvh3wubjxG5Nse6dI923r9JQ36+P3g5nejNHW6VzTWu2Zq9MpkcLEfkip5j6dz/pFszTba
qa5Edc4BtsmzZj7mRpDtMDFKVkMzYliZS8b/yeBUHzh06sfSw5p2k85tufMTs/ocC7E82gI5mi+8
vlxjj61PtdDOKmKUv4lC2T4nSqpNjsD3YC/RqyMSvZMXtdLdxKZXTmjJKQc2rbIHGD1FtffzZlpo
kk51JWNt7yLPuk/Dqt6bpGZsFPf4iEIH+gKmKOKqZIA3bKdC9qemc8P3QR2LvdHO2c4zCNUxUmP2
iewQ4mTEXXPNhj0dyKqarkbDCsidycbt1Cq17tBTrpt+ShFgteLDkAzzd9PM0+vAD+ZrVaogf4PT
ezGXpiRissD/nIfEDsPb37vZpirAmnL0MzRLzONBb9bm6HAIuQacIpwNquuQVX54vS66YNmer+p5
JFgvPlgEKSxV0y9UUfq8WMajFxwbNCl/YnnDxlB3NjXG69e5oKSer4NWnUgBqr2FNv/7dYa4En0b
AOy4EK3YU01V/3mWNXo6ZOv55xeTpokSnQIZBu/Fo8TuuDUiisCjn0N7qhb52ZlgfrZ3fP1SLwtZ
huwoI6nFTaJsLjGIJgpkbWhTHB0xWacSveLeI68KKklXXbcSIfA/vp5FH7LgKqbAC+xiaIRzI8s2
L7zjvFiF/zyCyhj37jX4OtVIm0w83tevuTyu34t1bm7J3sIwjZd3WaxPReR2eAW7R0SDVFcSKR+5
AQHDTrS10HLglfC31kYx8M8mpCj9jz9SmKQez9nEiZZ52cVNV6XbmDpHFt33iTqMI8qoM677+m2+
XApcRZIWS5a3h/3cxVeTh/ZYhkkrjhHau8NEasle+m/GTv3dVWgofc9biPsvBv4CYKHxDO7lTN0X
WISvUTD+f3wm3uLn7DDh9Gk3L55Y1kAvrvEbOdohekzCivgohgknuy2aAOvU1Zo4gtcf38v9iz2d
PYzbAjXhsr+v8DIZwmnMhXs0qlA8WsBL8HuXfIaecMNtiWTUXol25hN5/bovdxZsMNFcWNwt4UKX
txrAFzPn2rOxb8O8NazYJzuB4mJOEem+fqm/uUU+DrQx1OAMgC83S4k1E5cqbASGi6RtCbg4Jy/k
7sKgWjo4vXw1r1/07+4Pl1FcTsFOcXu82KEHZM8O4yzrmDMOPpQFtPvc9OM9jc6bK/1Mw/h9qWPa
Kz0icWUg/ZcrbeHtmuwn0H1bNImpVXiMV6SZP9TDrE4VjnBMXsBA7/RIXQd5dGpPQ4MF0A4Wi0tz
UcF4RaT+naA+Qiv8uYRA7meifitZ/eXGu7j9MttnRwKOti8OlDLxxgTfG77wAg4UQQGoWFNtcF4O
KXSQVRpQ1r/+JqyXaxeVGqtq4bIglLrUVUQ5eEnIGUdyiUGtq32H/qHDFOi7ryyOzLgOl+89TaxT
0+fNnyg5GYc4SaAfmtZu8n0T9eTGUCUhdcSgIN68/gP/7pmwh/GtWA7v7pJRYDaYLg4+q76YfYpu
00u/WBFs7zYnXgJpqPkWjPPi20SVtqwGoBw+UdzFfl/zTdIuRf80Hwc3xHIXEwgyLJqSz1QvhKzX
7+7vLgZu5MCUCthqLk8B5AABWd7BdNQMm+7SEvs4zCxAijyzpl18/WIvXjV3Bj/EtUzsVdnOLlZd
kRlW3YbmdBThEmPyM6+HhUiX+PqF7IX/+NuSQ0+F2o4TgZsT4GK/P0Nc1hMtajlSQai4vTPp4chn
8NuOyF+SVtrrOmVMtj3nCsVA7pqORDoKMtJyDFaNfoiTDJzAGGmWIKzizTBjuH0wDQGUBerl7Mx8
QT9GTNTn/Qj98a4jdKIq/ulGLDyL8g7ANPBQD16WQkmJnaAs2vZoz3Cgz9lEmEEk+8icgu3rD+3F
h86l+AZg4UBIh49z8d3hImR3g0Yhr9CjojpPuf+mahjU2prhRanfxA+X0+uXt+RyrKG1W3LyfAsF
6+VbKufCsRrluUfRaPcHiWPDUbkEJZ0BESFbUJ1mzr2Pldb2GweAffmJuIvKD7Wfw5UX1qS3DMJ+
LdJzSPJoNdKjhWliMeNz5kMr2U/YLDn2msBX/yt+OJm7GSoIyydiNliBDsFrB7tbwsPOkVhmX4Ai
ztmC1zRKLo1Fr/jns9BcYWaeYphmJXeym4yS/9KYeIcATQtU58x3qnsvbeGpL59XbnAY7KdOWfVx
UFPdEiXW6jtv1ET9tCEE5OvsnOGUNAPZR34EjfmdZxqZ2phWVtwzf0sJdOmMvXYTcVdNljHvK8nY
BhQbK0NT4rB3AyxtlutWen2wirHev2HcjhEhkSozHj5Ed9JAz8kRaxhrjW+E1+PqYsUNBo99k5B1
tcKxB1dLZ04XWe7PlKy+tnLr+6j8DFDcwEZmzfRtAUPxk4vvhokYsi1jNfRQogKiRHYSEN8rhoyu
qGxm/nRuyIc6F59DFoK8BPlS1zQ1ay0ucw9v3bLFQzCzIkXjDs0nIODEN/RDDU0jvkPpklc3WdQM
3X2LgKTYIElhdVdWUWcP1WxyXqi+s5odHA39kJloVSMhquwBInv7XcOjnkF4GTb9cETJrF811gJF
nROYcEjhL3Lr3hOxMoCSNcpYuL526t4MizceiAYWhju4YoRWwTbg8uAgIFfdjDH83i8m4WwRwPFf
hGsQoioanfKq0WlvvNdVwqWbJbgLlhXU82YV505r35bj4HUPVmIQ2pHxucR39KsYvViTxLEOCZp7
NQzEMmUbnB+M9VyXOK0Imy3cmyO+oJJsLpSDckzkjTuE1ngV440Scq5aSDIqlYNpQYtqiRzL6WFX
8HtBGWGQa/XBKj3SsPzE4wMjtZR4MCNRnA3nOgDMnq8P3xeghlhA4zziYYYTVAgQ4hObMFX6Oejm
8M6fcTH+CcF5ec+PcRaih5va3lMSxnG4bft2RGt7XlZikX2ZiznDKLFQfirJVlCA85P1wdJWDI2W
U7FZ27iuIp4UHl9R44tFMJV7PFe7LbgHUi76r6hbx2GnEdfBDVpGMxZJciQBLIVE5FLb+ZVEqWil
CxKrgOcZu9L+4MC0RKotx58UPSBjDHZFSJJkHrHKzESnO6zfzPYarQrLtKgNJg2kgvFgXfy7nV0a
2FFy356t8i1i/dSuzu32oZytRn8hC8ox8JKUXpY9+FUAecPTufVBpGnpMrcOk+mHbzDJ2CI4tt37
yapBgeOJ2thh/Y3Eoaw8xgCQBmPgCr4Vl2kO0kK3c+RnCvOMXDlPdbjirfJkqCEBhiHE/zVbuJce
yecCrZ9yQEnsU8qZVCIXxdSxME0N1AZC3vkAZDO0kvHnif+/Oekbc1KL0+yX0/eFL8T/y5/a7Dde
yM+/8S9aiI0hhMQRAj8oDArEglv9pNlCvP2DqaSFCYNHmc449N8kEWn9gfM5/zr5EN7i1cAB/9eI
1OOPaPX5U2LZFt62+09GpIvlxC/n9vJzLBsrCJwSGZGa/iV2AbkSH/TedH/EdG7pc75kj5mbEdFl
0226LrWnT2lOdbdrJwcj1RaPdO8b5UNd3liVVzX2rjZcetaMeVyVrUrE09iuYBy7jLtMGJaY8boY
oQgEb1jKIvh0hgYfHgeRN+h3kvZskfBYaomMz6yZA8SIERShXWDquMRNQcJOOvem5+8dvI0a1KSk
AAZqnY/a8MNdOaRtnazJUsIn8Y0i90J9QAdLK2Njhsj/wkZ+gexUrbCqrp29H3U7DgGOV5GMgbWV
y6ToXRARY0dekZWUxXMjVDJ9YJgX8NPsGCkmo2JrjN5ykjy3DP8ptPhJuEcSRQy0tTC0g3OH+kut
s6TyFVWrou9Ehnj4wbpJlB1nt29ajHsMgU3UqsCQjOEXghAffk1KhrDELayusqdK4+DVrGQPuZjI
5KE14+0cRrBnsHHjVWw7Trr5U6xEaOitmLNGnOY5s/jXisBt0QGaUdvL4I3K+PdmghQGHjJEAfAr
ylbY5RfNRBjjbGGgXEf8aEzivUfUXPXAWK2a735ZmXc/H9OvmSisqF+/di5ElLdLgrqHSsXner8X
ilNeNMEsdPgd1oBtOdua0Z0Lw9tkhWsH8eDt2FaeEyPA9XKjW9dWJIeHLPHetMP4vVlbbhlOO/Wy
RQIQtfPltN2Cg4rENhXfUWErcfIoNrpuhV4VzPbIwGH2xD99yN5inWmdTWnwf1k2tV+LZINOV+L0
5nzL8Yuopk0z1QYq28GfwaXeuNbv/cdyd2xcyLkQkwD8sv39fi07YfhDjJP9XVsRtOofNsHucXwV
4sCWHqOqWR5xPkGAf6vxefElgW8tfBNB4YcC8zL4BYZpq4I0a79pM+h92MAy94eHEKE8T/f1b+lC
RrbcJL4ENmQ/ApXYvC/77bSqrGwc7OI7dt2xNA8hebLPud2xR0GXR71a3+pgDs3ipkog6ZtbbyAp
5FPayprDHbZVqIGDSWAL7tOUystdx+An+U2G7aY/HfrRdZlrvv6jX7wYj/YMjca5c0eWvvz5L7uH
FWS+rW2z/FbSnvArFAOs9HmA2uU9VlUhKmcTFkOFFPz1615AQzws9FPg8pAbgaJoSi8uHGKYpxE5
GF9njwZ+XgcSalu7lj7iSnNtQWxAR8wyyeTTRN457hONUiqACm8wt/qQFPOoFvq7nruvEW7qwc5B
2D5de8XkovR+/deyLngOv+yykh+IEdOyTAKfAKXLd+uhR4Q8rqqvEO5hZq9STPPnu1b8H3tnsls3
sq3pVynUnAmSwXZQE+5e0lZjS0rLE0KWbPZkkMH+6e8XlrMqLZ+ycecXODgJp5ViF7FiNX8zI1RI
ZmwmsPJDJRVjMqwx2E0KaVQOg9pbFoJlCPJ5eWEBMrb3lAZ9cvw5BTpIo+U0+be3AAwenOgC1CXx
PsGUCpFUGSvMXvtoLHvF16m73uMYRmxx5IukVaxDtIFrIBe0oeBBYU9lPz+ti04hohaBZd6FjUg2
QR5zDa/N97bTuuzvNp1wf5P4RVRfvWmwMgsif6xWkvs4dD/BrWdpor6Rc4+WzENM2qx6sD4VqpE5
uiI4KK6PKznqeD92rTd+QI675GfTOieCRCkFBN/MTueJSyM8mBXLJgdQxEaPA34HJF4NOkkQPqm9
2o3UlNv8pAcWmh/J6BBU3gHF/7S/60mSOcyYweaEYNWBrETahkHSeG9kU8iPr2LSVzOSRXrXIiyy
9qmlyBmPsQOd8Vw6dNMPk6Xm+jIFUDJcDPMAA2IzB3hCLVskX63lMhhVymFp0jvgH20Q2+w2GbQ9
0g4NdhlFcfzxAG7epzwq2O/Qy7emGRu8UNesWX4KCRiCWFnB26lgT4O7qXYZwNUq3yhZgGL48Tta
2dIRRbcPh7cNSw6AN2XU6vIOBqgdXHqWKcFxAfDvXSdvb9VB95M3p1kv/MA09WkBmbobEAdAdVNf
URg+WRvqzB6vRS5+y+MR6PVyacKeU0sU4K7ULo+9vPqAVCZozH0u6KR4kXRzmz011mHIqklQs+Sb
idnkF9LbtWJ/3ydIEogLw5mz5aWtQLBDVYcgrsUJCIxW/DEo6Ubm29UfGCWiOlyPNNKgU+ncLbdm
wd8teKnrh8hDBt3nVsRjnewa2P7csW+PRIFdtyLuX+3Qz9Trt0Nnhz8lgWjFeBGq0eG3NJBu2ApD
DvkMCHDS+5xdGHz23NLC0/MvJ2Rb+IeDlrLjMVr32YJL0BasFLF6nnMcveA7yqnKAp23xSNjwWvl
BKx/LAb1jBB5NJ/byh0oHuWmHSve4DBPA69zxV6b31SSAjrHvJ9BGe0T09NLVKfW470Mav6/tYKS
DeznPbGB1HEly6A1xT5f6APr4IEEffGMHFSnt7QT6l8K2YpiLnIVeWMdgUcT4z2yLnhF7PCYRwLk
OM4mzZDzSIXPL2w7DO3LDVjtQa9qkWVdv5VFqBUV5qDUrh65eR+m2EyMW6pmX0emtEyRkvVMY++i
kCDFvi+WxDG3rG3K0GQ05XrrLotWNgmUnofvwgqPvZpEYWq8a89F5aXDlVXT5DZenIvspqGej0E9
aNcXohWOTSgb2exlkMgZrZgMtEKHKIXazKVSxnSJ8xIDRnTN8NR5aR0Ub93nWlk1D1PH+ZI0HzHM
jp36ulGU1uD4TPp65Y5ATLjZ9TgALu0mkRiTaPMeL0BaknlDnyJmmw9uQkugIMx6L+vkGk6qg+3C
M4dgx1c0S7p0TtPkqmjSwfKvexSB9eLJkE9gJSLF2cp9scR6XZrDrFhDscjaIrlsoO7xd60NIA6a
hisIlaqteUvbquB71NFMV3por0HK2ITcvG4HvlJtMRBIdxhNTfyusDV1FEQ9PWTlmpmM+3Fv9nLi
JylhWv6u78BYX9KbgKt2F6K6ykJKkQwiPEln9nh/fWoQHTB28tkLlt0rFtTYdgKOPF+/XdA1AtHm
HIMSREdySaNo4NKOVc7cP+GS42hcpM8pX8WI5qhdAL6RlwAWu2U5zvBdGhSXgm4hPixBajg3s7l0
EtmdpXIdVM36mkeifdV00QrlheubxlQsL1XQUo38qEOI+vrlTBhjoQkC+AS9ll0CWg4DzyFfEeuL
AmTOt+h31zE0RnBPH+N25uGzhsN/2elRLHfs55PBW4I+57Ox82ElnT4GeFDyBn8s6yqb9N+BRqTX
tkHmRSfOXqMJbxtYahxalsGqFDvhd2GHOfhSJib700gydq4TxK6PKGhqoeVsZ4TdrQqLrjcif7UW
DyTThJ21Wc3lfQjPImcNdW3WXng1yMo9JgqDfIH51BqXKJ0bzjnmTiGl1TJrP2fE3HVf+HVTvjp5
uXYfqgb24PO0WuV0s4ZGaUZ4nAODkMKdZA2JvQ5duWkh8imIiBPksOuuTeNZW1yjXXolSo7VHTCz
0dq0fKOOIE+nbkUGAJduZ0bLGIsoUvq1m5YygpFY2gD6O2Ppn3BKHJyPXtkvTrLBIAtcXASOaYnh
VoQ8f8w6xWvn1JPJshv9tZzWdct4ZDUh16Lg2FzObA7UlPriPIEtkfsx9BOs3EnQ1ntMs1ASy7A0
8C/UskCvEk5vW5uFiUizwGfvVbg1sDzKNxrDALfTLZMjgIp+2zbmtALdqU3zYE0WRH5MuS2aWVBn
12yTxsI1bmXRVM7DgHBU3hxMVEVkuwsbc57v4VGI/mwoJKM+OIZDD76vWdX00Dyve1jBveFkXvae
38lDMLvJCrJr9KW3DWf0cg9x1tOlXhsHQbgIwwhhY2vTrZrPa1V5UL+mtmzGeVt4/dJ+DXNXDOiD
+bLxIxueSG8e0Chv3WA7FKZbeoe4ArtwDenaKIrD6EnS2vRrGtQopVnIvBQDgnN48C6rt/NEL4zk
urN5mPz2R/ZtLtgzWx+mpGqYQExNpg9UvKsq6T5Miyuls5UxPmn0qk0zIUcBEQ48mFHcxIbp5kXn
mhAhsVQ+oPI76mMlJJCwudtAp48dBzjbIXU8HeEqBEsJJRk9SCvew6ObklI/GOYpl2sLbrHfuFAy
OXpcpNM5ZfraRQzusPg+v3M/uI3O/jxV6MrBzy18ZCDljRWKV0NbZd4nUDc0/A90Qf0iPMD4pNcg
h9YlTLoKdfz7oGAOZx8QRCcLRuhGZ9HhMkliWR6gEjVdos0Uo2wmKoVAzWjV3iqg/GDrwxAH50di
CjRPLOIi8pKAfpPr4lZCQKxKmzN6Ap5HagK2tOcFydrXJye6HzN3iq6uz7UBpPoNtErHBdS/aSA5
88uA/8XsJYUJPfeP8o+Ok0xYoNJs7NwKuaM6lsrqnhmC6Hw1jIEXPtr90Hlfpqmtm71n50jJJ00+
cixC7dG5VC19nbLgTK3fEeIJXm99Gwy14Gc1ldbIlIbzkL5BhEgUfgqAGTuX108MX3SK9L3d46lK
n1I/TjDHaniPBdZcRDQvnPTdWyI2eJEywb2rwQuuougoB1yWJ8JMru8ACFjK8vnnTawtWygapMAe
KPLrlN/YVL1XOdvCYnDJ7Mgo9VLMTPKAD241x+4nkKv0nt4+IwemZT1S/g39PZjNmScW8OP5RoMC
X91daxj1lN6uU27G4dNYQGVE4ER6SUXfnXR0vF+Bx/FUTNB086nrwIqlJ2nWOqkw+zwjBZ9suMA9
4MmWxVLRr7Nm/ATNzu+3TmGTpSTYB3FcjnBZO6QbZaLG4HbtU7vJrjwGG9zPsjp6HwiBAHoboR1N
slUqgOwxMvatbnjVCBkqbPMcnagh90J62Fp6gYl4yFr70No+9pHb5O10Tccx4dAcGFawoYSQZIGe
6HS+2TPIWzYxQi1k1iZvIP+Gs1PNH/j3+qfJSrr1dioDn+PSSrkve5Omvk4NC29IdDIvpL7bt+1R
9C7fpRwmptOHThH4qisxizH5PMKDY/YBELjw2dVYOLBMs4WcIN87naPXbllj7nZGvTwZ+21SYnOB
OTisKkFSOzUL33bAAotr1WvHI5gSbBLNCkun1uHYUPIlfph1z+jVZag3qWKQPcEFWqG4cibcxAC+
uDbrrDJtXQTm0qViM61ZfxDlhKSXFJ58537BxOFSTDb1k+eHy4yKji3a4nlMrZmXEr9lPioxR3IN
1QQdT5sxKCQx+FERA5sJSQzmJDGpvuqkxYByj7skjePFMIz5RYwYiIAVGE1zAwglpRwZ0y5RxjHw
pBju8f4QaEMZk8X7N9JQF92+F+gsrJstXeSDiNeJfCIb1keMjjtfTZOISdfnAPY3MjujW5OjhG6z
PvLWdcRlRETNe2p9WWNkTf3AcvJcLk9rL151qJTEZO8ofXfu0x0amCz9oxVYKaVKgTbay9vWq0eU
VNaoNKqwrkCMNKVqt/04Kr0wcADiNo0YXUuWJDi9qb4x8bquW17IqituJGd7XuRk+XqLUy0n8uwh
tK85xlOeQH6q5+EOtbNVnYJhtspjoGxqCg42A7IPRWA/Ejq9smj4NaHTd1rBsK11JgrfgCiOk+b3
qhG6dMEubfMR4YIzCf/gbeAuEZ13TNd0FfhWWJTxqm+6QadySTbsskWrDgUrFa8zBjkLnSLJZPVP
aV3zSTNr0Lc+1Eycqx1AZiQ+d9iOOcXZlzRH+MF1YUXBedABq+czGqDusSjL6ggLLLUyGUhFXTyL
ZtYV+vIWOcJZ6US3wiKTZ/l91+g/9IzwvMZ4iIGOD9TjXYMVXQR0PsJy+jLHva4zx9QoU3eLglVb
ooYxdDzvHy75vt1JmwoFXhctWya7AYnTz+08xBbqwOy9/ovrTXp687Y0StBXHF2/f7pfL+VbgeYS
64GRxrv+fCkbC8R1pDvxJXNiHZ8azxFACWeCNbHr99d6B7MDpkDr2AejBeIaiuAvUyllWqqcykJ8
mUUFxeRySCublej2OIAsDHsri7MQnUOCxoATgaKJMpZtUG40NNu7pguhJxshJa+OPW+R+cfsQ7MB
dIrku4ozwWfyzJ9+f/u/vCogUehHhGCjKMexs/75Vc2IV6Cs4kNVy6yZ++CA0mUhhysl1O8v9cua
EzSGQ0ZBTIIwx3rf7yaNgqNEAvUcpoEYFnrQQT49Wquvt4gXJ9Mfl9z7EQqgcbyzQRlzTdf+RQ6r
a5UIEvr3z9JJdYzqZzbbLfpV+oCwwQAgsRmS75NMLPz5awmSuLsh2lXu6ffP/v41MzV1XYTc9JgU
Jv37FTnV/TxOYSI+05OgdFww6lheghrM959UyN6/ZRu8Fk8LaIur0Rx717wuSAwDYeXW56Fu/OLc
y1KX5llOpXYcU1tnjb9/tJ+BtAxNAFnTdmbIizU2SdO7FYRp30owWbrPXc2cKN11ItZhjqCI5uUm
7tpytiLIu+i4bPwCcdpl9/sb+G5c/u8GOKmWsMG6unjnAXQV7yMLKojIluK20aYmwjM7Zlkr7pkt
apioiHxPW8Yu1akx8BEdv380xQ231y2vyutrzgUgd/rlVLmrWzy0/hd2cYO3JtXCiq8JR4IqpiZQ
20D0RjBFmVX0RGt/cvVhOS4DcOUtPths/EgQnchFen+geWRN3TxBuylo0e3wTsns/pQxWg6APRWG
zq3UqHTahSiwTxWjslYf5yi5kdv4SugjXspOclv+W4NekdoTNYvC1klTHvTfMz7b0sky/FLNXDfR
E+b9o4KJj+WFPc4gjC/TuqAt+/vX/8uCA7gH2BFJNuC7vy7tgcoiNcx1eWpSREK7YyJ7XQKFa68z
gB8t699fUsfvnz44oRbxRWY0GAL8StRgULb0rQqmpzBBklDsBmBEoNIgPRTGtalM7iByynCgiJot
vKNowpaVvpvf38b7JxcICppETiDL/F/wHjGLO2098S3Tp6Kh/XmRVV1fPdiIAnRXtuqvf3+x9xFE
aNcDQafIEwDInfcgVlQHkyyVSn0eW5mvj27u62WR51JnVr+/lP1uS/PbwUPDQ/f875hZ8112kEyz
WZbYjz/UqjeDbUz7sk/2CW1UKt0snzgdsF5YK/7h07BhXc64DDxSrLldEEnaurRgKHn0/F7CYSYP
tVZHJ+oZjkefYCmxK9IGWVjaWrOh2wBB7zVswjHwdJu4qJiO3EOBFDycUbicRbhj6kmRNVY6XlMQ
FHN7MgziaLmvGzNx/mDi+O598w5C4orJPnVQnPtlYuq6SR8ieTw/ALXUJ3PcMKqAuDg1VM6/f9/i
3XrW35TgBaUKGQH6+u/Rtljz0FO1nPg+wOBCX2twaZ0WY6tT/YFQTwh6m72XgHR4C/Vc6y7pjz91
46A7BMZk8nJdx9f9TGpBSaSzKxXTUTAKYH/rlWKrYqmGAFIxHRYxUDDtIKdRHmdIVVOW/Bj8MS3S
QySjzG32zhqYK383NpX+4KubcxXj+3Tcf2tNjEDFaMzgZaW/ZG6RtaBKNxL4EeLvMt1Y/jFCY0ey
dnNmHpx7cUyXA1ylBZn2T7qpwc+fDy0Zh0m+aQNYwtoGP/B3S7jlCcYA69yXchT+p7yrXXtvMx49
ekWA0/JcpihfOXN4uWAuEyPwHtdH3L/LxzHJAFfWwVAzNEWYKTQWXEI9CIYPMfWrukUDfEw3aTDa
xyzM7ypGbS+jdJSMvA6e/YZZjneDvRLsa3S9zpxIKSDdKh2LraFy8ffKHHm8QEMmdyNZQozY0jXE
dWM1eoqDck6njQq7W4dTqdg7AMPP/tKN214u7Y6ZePmIVa9zgfYWU4Jc4pLIITIxwuut8jOoCfdy
gcObRZATTPgKsvPvbc7nZ5k2lhuhWpDSwkiUOth5Xd+De8ShV2BuHQWm4SDwQt/uqRhC9QoyuPuI
6rQiLYqHI9JP+Z4xwSKxxWK4vJmnMDOiAS+EixIP5X4K4eIGaZ7/PQQeEmtBjFZ8j77U/ZojWkv6
aaR0+wxnY3rmndMv5hdk6tRn+MDOQzq4MMNnr7osfJXhD7Zkl7/fZD8HaxYEY2WSXJdUQYuWvofT
IMdf+K2b1K98r/kWwX/EZryy6fHeAXj+8PuL/byh3y7mA5TTxzw53PuMJMYAjpo8rF8906/ACM0m
8Fb6q1FVFefRQZdsM2Oce8eI0C/+kI/9svK/PyZYHUY2BPH3sInBVWFTOF312tY1hasoJQBhEO9/
JGt9/03/7xj+/pTakYS8DwkpEb4vIqELFvYIVuYVXTb2jLA5LtBoqKxsO6el/6GGT/ghU7EhI7N0
Q7kVI0a28JRdbzuXPbAvwHreTed14UVttP4D5y2+3fQV+8eqInmx+7qSkd1bzh1ezvW3ahDBVU17
9g77WfvvMKdOjazGQpU8KZIbUWHsEBl+5dG9KZjFWRMmBWYXLq95k/SMEoYO2wPXfMYeVGzgoIg/
5ELvQHi8Ep0GkAbxXgRn9PuUwDJ8NTvBsr7i4MrLTzORHgRMKzzf5+faCssngTnNdoC4AcuhM7yj
Uy+4afx++bk6uv30ZXAd1lUdYECAY7Dcfq7qUCfBioWG8SscpbKgndYVGN66fgintFz77ehUyAJU
/TwgfCErpj1NdWzoW51H6Y09kOHEuFmtxDmKdaFx1mmB3Yx++qYrjHO21D62n/iNikrc0wMtbxp8
d8hYGYwtm7WfGbvkjYIBL0P/A2kjbhvaB2Lx8gwJKOy1CzrFxyxp5E2F12u/bWINoi7T4cEE/31n
1NCxMMOwpr2w+wnxzC5L7qcyxFQkbU0eAFR3GI19wgjAz9ucQQhn4kfHNYIrHE6dvy262jFWmoU7
/yE70u/u/buFI0W571HN+u/JagMtYb67H7+2meNeG9gkP8pMLMu2aGskoiZqiT9c0foZ+Mqq8imz
QN2CR8J5Bbjau89p2mWHjUr+NZd4BtA2Q88rHhbjkkZlvmcQ0RPp3aR7lcIsH7Nk7q+yLDTvMPwU
+98vLe/XpUWqSfi0AxvlZ+s9GLCbsEEOkrr+mswMGKjbm/gzPmPpuG2rBQ9E0y7ocFQNyPrepVeI
abznHlFIzLb0ScIQvRkDWHjXeP6nrC9H3fqlhV4bKj0XXqaOrRDztTekySlx/cSJUCmxpwhSDoLd
CfIZQ9TBnN5gRuvKg8Fr2edFb5xhVY78AOI0V55KF+Q6Jo6z3M0k0jyc3psGvs1VxZiXjFJUaL7h
71wDKZlw/hgZej66I6UpuYj62NtzfUqrUiD15QOXYSUyLtp4dP1uRZjVjFxB1M1MNJkr9Qic4HAE
9uE8yVCpqMmkB64WFU3rBDhl6g6ml9h/912TfRrqqf/mZDbaFZgagaX//df5Nf6wUkJAc0DXUNH7
pa8nbCahxTwVXwOMuFCXmML8CyiPhakhn0wb972uaohPXm18WcDdYxHhjfJP7LH/tGADDUHm6IOy
T2/g5wULUkpVCkeWr3HlLcP2+weB4JSWV1np9XtzHcP7tquHPYq78U6isPcEWxVhHmRxrfs/vJP/
sGHxr6K3TOgAa/kesbtWwzQ2KL58TXzT+9h6lvpg46aw9WnsXnIuDtfwO/sL6dTVqZyFde5rn4MM
VTzIHH4aAEiGF3OVGYP4BnK+daMAEaCPf7jLX1IGH6a6cNniYKYpKt+9Muj2SxW2zvCVrnebPJBZ
uArPDgczCWWO1zZsC2ZKavWwJOnc5lu6mj5qzLEtp4OAAfbohmVyZfpT8WB3zsCEhFNgj3Z+yetO
cuyMW8a9b+vtf3gW94v8+n/+9/NrhQ91pihSXvqf1DQ1e+9fH/gXosU5U0r/T8rsP/x3/0jSIS5n
sjuI6m/ECX7lD1Xz0PqLXpT7pln+Q41TkNL+o75p/oXmHLoRIXBeQEpu8N8hVlBk/nSmARx1dQ5H
q5xClDzufXMh88EBF1IVJyRd17Of4NFt2ArSEzU+3k99ah771sXRihaT9kvBqNhhcGnXaO00y8Ma
DxSlaDyhs9gUHh7UobVAGyu0BlOX4ZKL4DRUVll0qx2pPBsAUWT+MuxqJe2dQGLtDEDDPHKXsMWW
1JmLa2Slx69+Tqt402bZuu9SEaKlRhP+AzhJf9Pl8XwIpmm+XbWnuBTpcvDhLl807kz945EPXHGb
LqO+qZbPIqzXPfofGO9imnVakIOxKOscAwPEcpHJ0H208BZCNJMKzIoWAw2N1xH9ZW8/hb5hP5pj
nGS7akjmTvMVDPcpNUPMgXSQRVy6YY4SiGjiQJpumboO4LQSJp3XoGfSYN8Ui5UAlTA9GLxF1TpR
llSYudhq7M2tkVK5nCxH/2QCXNL/NHeFrA9ea8JXNgD1R96SdsUmthSCYRatchHg9uVZSQbTw4tN
H0htnXyp1iW5Gf2l2TX4c2eR8kGKRVbSBp/WYe4NgF7TvINQ6B8Gb932/ElzKzEOztvx2g9yU20K
MxHHEgYrTlQgQKY4Hj915R1iOeWh6irzbCk0V4NwLzvGYZsRLYPLrpr2rdNKREgLmwUjOTT7IWs2
xhLGd6O3zA+FdItPZroURNY63QiEzTZI3btfjXrOP8CRxqMP8eptHRrhHqXw7NQHoXhCJL0A9JRi
e+J39SkL6/7CifFDsazyQ4pbz904I3SkUVL+BmOjg2FN3oVq6tMcLvfYmo/IejP/++JqL/KqSP3t
jFf1qUg8TA2nvrpEEUHtFLJlGwTvyodmxAS9Naz0wPw0fPGSoi2ZiHb57YhY2nMyUmduZrmY1+ES
rCAbcsu4qJFL4iw1a/OuUxJAb9uuj8Iu73ND2k+el8hkYzvFS4Z9CMgDNpUzCWcfl7FzSopqxAB2
rk6dmL5qWOnzig3cLpSNuURjmvTPgHx2KMd3RyudnKiQ0+XopO5NiaHVXowrI24PR5RjB9XwhLya
d44b33qawbxdW349wRqe+hNcAxzZYSltBvTw7hX6iTdicptjQRp/OSEReI0u2XqsEuneYSRkXQ+j
zD/RRs+f+KLlYZ4HcTk0a8mss5bXxeqULzLpvZguf+JfZJ1Yb1u3H6+qHvkM9McsII8y8D/AF4FK
aBiCsCLm7BwsnbgLVxCp0cSWOJaMoYxIBll2UXuJuBmCQV2Nncj+hiQLblIsk3mWxZidQRW390Mx
TB+zzJMXaODVjFqz8KkBPfnYjV5/CW44NHbz4OcX5uqv9t6q0urWNcP4JBnpHvrVTGBdh8G+a0f3
mwtE/ABlfPl7zvF0T0LjVBeyOvVufEZYrqb7mQJ+CxHMs+rkZIfycnFNkBKhiGThDK+kdJBAi7o8
mmgZRLUr6XZaajx0We3v7dSct+vstV9k7A6XZjtltO0wrPJqZ7rLG7fFJgUGRdMN4g5yy/JpwNvw
BX3I8Y4XEt/M8HzpGS3WZnSmass+oVqq5vw4oe15kE7ugWEfmuJBZtBn+ezsFmNq96FfyFdheP1h
DapZRXNsit3szQ69qK6/9S34G0D4F6R3bRLnQLn2t9VOQyMyUcNkKeN1BRDvXoLTO2MAeivHPry2
Gzv5ZAfs/9UNmeGLBYIpPuzm2csK8xz2RYg8fWXfgZQYOCjUgj5no03/yvmmbAdZopDOWhmGBF8u
J4RFG0/9fMogWV/IJq+3aD0BdhpEfQbmGeEGQqjBvw5lTSildutYHz3gnfbG7I14oxjOv4DVnDse
Oujoeqk8P6pFtV8Kz9/NMGIvOEuQkmkb+3MOSudUKhftDqwd7i2AZ+BEev8aZj36a6AwgA4tRfug
GOtfz66/nkcljWfZDCYnmjV9KLOmTSJ2j39VT9PyuhgNoBko4Hgh1u50YSTVeIiVNV5jVigu7NLW
ampt+zjh8Xc7u0sM+hMir8Cs4o6TTT554dB8Ccg4vy1QuUsgiwg/IxX4OhVzTh9sDaMYx0PmTgON
PeVusfHuN0bDfW5CQxmnwCryiWlPOT7LKrBKdCvpuG88DVcoU6d9jIe631GdNKfArbJ443p58a12
YJercGz/ppbzvJ3TJNUXkSTBoW7n+DxYcXA5gjyPynntTmkY4ChU4GC32JxvUen05XXPbOQmDyp1
LvBI2A0wJy7axsA/r4dFnDuFez2VPgKeYz38TbsdXrgMR7VRjjEHkRLTcAfkKbhaQXp9NcVQDto1
kuMa39nkspx64z5NXe8JjydCT2E0lILKgN9B0JYYxa1xvGM60dz4RS2uM5MG7lDjQltQ7lhRHkPC
9Pvm+5qYMvzlQgOVVSttNrjVBc8FFNK9mYlnZ1DN2Uhq92OQJCqC+iOupj50CIOLfYs0gblJ4vqs
PyC6asI6rP2wGZc624Z5a58xKsxPiY3lUZfWzW2T2OLBB/W6m32j3Ldt4x4ML6+Rf4SOj9KDjRhf
poCXConQqqnufDdxXvoUAE9k9XLdUqyEHy03l/u6VfbehC1+j8Vu6sAuks5tEbdwVhnnhXdlUvsH
RDmazWSKK+giE5+9cswzjd8zmJr5IuxtXDoyo/2KnaPdY2U3hUe67v4RxVwwx+iPg2Vf1K3E1eW2
ANt5xJzKPs7CrZmAYig6TWu4HmKr8/8mF7DvZxHmVCQQ974FlTE8VU3g7uNCfnLb0t8ZeXgnAOcw
b2uAi0fkKepoE/KSKO9z3P/A91J62gr5WscDEqz1GV4y6Eu4hmfxdGEP89ZtON4AGCUsTUftq7xw
bwEvFnsr47AegAbR8gg6P9+KdiX/wGhmuBYJLhsgbh9rs6tuUDzFmCReTefAeVfvRwzK8Jk1lr2R
Wf7RbsrgBuQAqgWmnz2RoHkKNcGABGSJj4PM402SFqEdgQW0ihPoXzDMqKzeMqih9Q96mda9bzak
r6NCD9Iopg9e16XRBHzp5JkLapFFO7FPkIFhcYT+K4lvusNnyqbzRVihrUQyPZOpQqGwzenjaJbJ
g1k05YNjkwM6iVqdjRu37Y0s+vByLTyylcSNT7iwDLiqIfOMynHDCYZNYnzCkatbt4hV5hcAJsMW
XUcro7eXhM2xarFL+SowNwYuHhVoFQV0hdvgKh7dYgsHv7twy7S9Q4xYnB2nW67DtrO2MJW06U47
X6T1tO4SEv9PFJ+XuePdJx5GLYOdXaPcZPGUzkVV+NbnjElx1OE5uWljD+0OGrGfrHW0T4vh60ZL
KrYt8NEdwM3nLl2+YIl2xzAG3Gg6etsS2eFItZm5afp6OpiCSUGBc+dMiXCZlVYFzzp54LOI/YDp
3wZGxLAVJcmNUWY3o5OJs3KdJ0s54IfHftDNv3JbFEEHJrnkxVRTGJXVwmQC4CNtJQyyE0bW+3oI
9mlSLxdBNt7QO7QfmTrSNQUkVTGrwLAJdjx4fbDjmOlh4bI2C31up0JSDkO9NcvF04JYzQHYJxzA
MABe6/o3uAkUG+nVqFmw/J4N5e+AYsX3KD0DqsPY98K1lXmmzZRtx2RyNmvQccypFAMl6SNsqfp1
g26RC0h5QKa/6ZNrkAmc7EW+3LgmD5cH5S5b+4o6QXbgaaWv/tBQ+rkroQtDD0CJYOAM8xeegy4c
/8XBTGNnKbMhyE55pSjrjNmPL7oVeX90ZAvvo2PW7QsMvKDmyDaLP7Wxf6lKPd2wARcNqANjh3cX
X7O685ZVZidrbrqXlSHeFfODFD+lsPjwr+r89q19+2+ytfPrpZitU9Po6vdXREHWZrmHBDaXknZb
79gj9OdrSD5ff3+dXxw0eaEQjR2aYpp05r0HQRXNsjhY+ySnQcbLnqaXc/KGGY+WOutv265ACWQM
GRzy0atnqQ0uiSpJemPgMUBxHafc3e9v6ddPTG+Z6RtGfloX8j0ubzD7IO2pMtCGqdczqOPlIOCy
ZBpBgRKSmaTdCx7HfGeri9/mJf/TP/pT/4jlTJP//+9ngBZOn/6vzXPXlFn9k2CHBorzn/5oIfnu
X4yZwGkEAHBsG1uD/9tCCpy/BFoQDvwWhzmgo1EH/3SSvL8Qq0ROFQY6jUTb47/6p7Mk/uJH8TzA
b5dmJOpf/53OEtTp9xuLURg9JV9jdRi/+uLnAOKD0qgguudHDhoE9hhgU4CvKkFExx47rL37UeKW
hlpoily0DcvvVNs1Dp0efep6Y08elBexzlWxQ8IjaY9G2YCnivDCq8zITIWih+cGV0uMMCwxEmdu
t3ROvTNYNtlq3j6VElkxWLQMJCZcdMuoKIna1RoGV0jy4/KiAvkkzRU8Ntw2hnZTbQVXcHucZ5oH
1nUVVkYNTwrppmhoMFA52AgEdDtVGPo/+a6wVOTZcmu3ffg4AJFC2V9qWVUob/OHZMaMsgJc+aFD
o+oUFxWDWCFnH90juy4a2lVdE1ygpaFeFW39+7Ku0Av6bqNAwYkYnnQQ71/oTA8bBvM8hgwdZOxs
O0EYzhLWPT1GBPi1ClPDHO4oxlQ8rFMw39ai6Y5KmLBzvEpZMA5AuEVElfjxTZYdbXoUv/wwBw8g
w1W95l3GG3iTGlclau5xy2R3Fh0/5sxoZFaN6z4viTZiHRJuwLUm7hZWwH+xd2bLkRvZlv2Vtn6H
DA53TG3d/QDEHGSQjGQyyXyBMZlKzPOMr+8FqlRXotRKq/dbZiXTkBwCcDj8nLP32tO9LokeSIKI
t2YvLUQPxOHwqdUKtHNSCWss0fnsxBTDR+85s14sFefw1u3oIlMtueEkI7wG7/dtEsTDET8eUdUx
8a6cE9frCQwDvHAOa93asK75N7/d0AxzUbMJSSl/Mvr1DqPFwz+uL237TGQz8PeRzZacO+hZ+YZS
KY0ftNzgI5Rkp4NiQv0cUwFnQLGARnHJR9DSg/cbu2oEdG/6tkbgwp5kF5zbVZpH+pcGU5LcAaHR
Ss42y48IvUPo6ViUn+ZsvHZLa+5m+kKkhAVx8LQYbfJAf9JV1FQ1dheRG4+FYgGu/UZWbc5CTyfV
Bzu6kXwnWvv81Y4CfrdoXUSdTpZQ9B7iYHcDq4GTNnfWlZ0tt+/JDSivwYgB9l7Bz2HL4tMM/LLB
YPDoQfDqvvNmAnzG2RxOPD0q4vbciRtcwkSHzOWGALPSpOIsVCQcAP3UzcDlDyxRyxM8ljclKY7q
8J72piUDzLV5lPze8dJDn8vTYLpKPWTwWow5KyYQPZyzSfEjC+pRsLXrOpndqXrp11uE5kgec5My
2BEt36yrdbxJ6Cq2HM5w1Q+Du62UqF4azuRP70s41ggtmNOWYOn1YU/WRRqsoRuj7Lkk70TEd6Zk
vhjQAyPYWjtkEi7NOJcLubKqpF9lDgum5wh/zgprXQHrI4ExGIVojLTQn6mX9vRe5ZEw3fo3BmNt
rrlxVm+JRzWWwZOW6ANNq5YseY+JDZHFZHtQwJcQEhfDifcI6sfBI0iBj4M3GJfxGthW62sgiqMz
A2MOie+pxWsUboOGsJEBIMd+hhtneNhxJYx00m0RnLk3S22teNJ3IHRZCdILMvodDiaINpL39G6h
o2lNO7Ofklix0cFKHuCV6TSbSWIxSZfZyDEiTmtCcRp7cmrCcbe05P1tXR4KGoRNzi9EV3m65kY5
Rte5narbMEHgGs91vJczzzJebHV0ipTYhByvEUcE6s1jmkLoTTqqQ3AD4rHDrMsVzNV0rVjosWfQ
s3tJ9aA+uKLF0IHD6dEGCnYh1ppEBSRDzfKpBUSpDlPPFikXPvBE8uhC49bgRmWGJh4DfVkqeCy4
UbayyAnlADER7xPQEfteYa3whxFSJqQS4KUxqOStgG0ryYBULHDwitzWpiVORQfpTSZDIcQjTHgC
KrAF0TVocgbDOQ0/Cs22gzQO9vQFTRNPRG7V4hKvsRU5Zgz86nlF3MHgrivHFtirTgq7IZy4MGi/
hynJ1HFksrppGT0iaXGfGsqk5KyqHoeZsPV6977mkdXyRXrHZ/YNan3J3bRousaD+4SYHL6z1Ndt
bxhF3T0MTGgmOhYt+1vTYlbJIrmuR3eGMVfVDlEecgUy/7alJa2I801ljywlM3Ca/pg4bU1+OE3E
ZlsJTSAw4+nKstRN/H7k8iLT3L0/cfngqKdVsU6buzabaPe+s0JeBys4Rk79JGJZFE9jSKjBF/M9
jCVT6y4lBli4KurMV5dJ/zbBVfkgon4VISO7iib32FSImBmfMgX1sPCyA7uUfZdxMdnIMs4Pve+U
TiU8zO+FiO5Q8cETgHKUj6Aieo4QHjnCpUBEsLjnHL0RvRAbWBeXJHazhyXJfk30OLMdn3I/fOJV
ivGyA7xyUoXOU5PiILqAwyQDLmKLIaZ1NMgplHVjfS+L/KkMRXNiHN3rJMo6ZEH42OMeDeXQVl9f
RK1VZI8E71Rn3jHOvUBMFvDsDpJmsiQtR4juYuqEw7Q9ooDBCaPPMbIzGmdF8LUmi1EzypoUMtK/
m872dZue/IhcQuTaeOi6+QhWoTrbidvkwZroU/qu233Bo7+r0IjuNDxo95j2vCS3IQUpU/8yW1ml
rcEmTIGOQpQ5u2rCE64sa7NIvTc2lV6BprSMpUA+3pnEUtYq8avSyA9C1KQFx6pyfE2lcpcWBsmP
UEV3UAXGk5lgbPI1e5wHvFRVNDOvh450cFmW2KLbHnGNYUfuuZNquXMIED61CZpIslnqQzxpVefl
o/isxECLjUr6Ll5S52QbAatXEG5jRU4JOyOpoBhUE5xnMk/PzTTotzZZUujtNXN6JeI7+Tzb+WfI
iHV2k9WteqjTiL5/146Or5bG3TmQ2n60c+PCwKGJ2o40bzDgG9vatGPm5XOzm2lOHfShHjbz1OXb
3KmmyMcOkHo97M5bp4mS+ZbrZX2H0VjsFsLceY/HOoFP42fXpR+XMoDa28H4dSAQ0IwT+xvdkfka
mXAnRAZdTqY2MT5ooB9aqiaOP4W1Nad8ekt641FLyIcVY9veOnG0PDCoM/3S7vMdCSdqH7iDfVO5
sdqGdftYg/RIvAZSE8rZvC5vIVuyRYGL9c0xqrYh54YTmBVxMoBrMDUtW5gKvbopJe1KLlqxxStq
fpqsssRLXTtbzSV0JWHHQi6Xp/eqTghUcU4avLQ7XgIzR76h2AE3tY5ZI+eHsJS+LGRxMLS22Tvr
G0LOFbmlodsfGBXTqUG289IGDOySqnFvl8R86OPcwHRd6Ne0SZybcs66zxCctJs5r7La0xybrxs5
u37rBqRcm4DUvFOHF5DOSVc+J2uLg1lGTiJLghb30WgC52CPEk0/g1CfN69Nd1ftetucd2T85McR
g/6rlubPk1anjBbsbA2VatqdZrNsPKilujfTsN3rQRr5ppPWPpt/uFno6e2DMOqOQ2F+r0B0bg1m
ob6odAzXMJuOM7aJ16DRq3oTlO30TPgO4RNaw0kw1ovNnOrptqvpha0siAs7fwNLB4kRyTaGfdDb
Se7zKIO1ZMy4vHFLjzdRr8FvwNFJjAsbidNw7TpTv5LClQmae1kzcxaviR+8xoFAmrfmK2cHjI9D
+J3NP9xFiVEjxxbVJqCrjugxCkjUKcmo2RNHrbExNbF1wLg/Pmlpazi89kCOeDEs3U1TdVQgUb21
raZEvsBzEctufKoI0DwuTJc9t5nT3UIW7JaJF/+Y2PHOImPyM0ZShyUO71Zpp9hcD35spCTDvGEw
DG/COr9EQ9d+wZvan/PGubXSgqweTgOf8t7Qn92xXYOgqV26U1rXc/yltapeP+ap5XYnrRaL0R/Y
tdyddGVfj9uEiLsBsZcliXLsiHDzq6GkDIH44bwEdcamHiQJvnu2b9B0AaFCYHn2doJ6wfSNTGm6
h39WH0PYDYQuvzhRzluXTCLGXU4MzmNnj4GZn2sdY/UOOzqoXt3MgbMOjUG8lNlzBo3ekxYwx3IQ
sVbRrh/XVTafdLFM19kYxSNnUQxDiODvmZtxPvtDxf83Pam/NGaEMinsDQroVcq1Zt7/sffWR0EW
V12cHIKSrJgNGk1ylxa19O2zmhfY8yqH/wE52SROw0Pw+rO0gr82q1ZXFzJSgWcAOddHqeMYgZRc
jC48mJNLxGZQrCq+3hWBcRE0KkMOm0G1j2UcheeuCpZiW1ltABGqE4+468UFVzqnyv/4srioIBHg
WPQ1/tKvKmQflFGiwkOhcfRjWjWF2wkUjMuJjJydDnFdvulzCM0bbQirl3/+6R/snnREuR5wm9b/
cwT/i8KumO2UMROpqOZMQMYhQQvDUBMGR457PY9mU1uRX458TO1AO4r1+P1bDOOAPMK4U9Y8pIBo
QOdGB+SrYLxqUC4/3rPNRgS1PzMp/c1NxBcnTJtADV1nqmH8eRkNLvQYCV3mUARD3nh42GHZRVYK
KKcxXRMYdpUXWwuz8SuZtvO17uhVvMcIxuUECIYY2J9cwrXn818K2vUSQvyHWrl2QqXgNfzn30gD
XbH0nBsOTQJSGgs0dOyOltQTPEvOgQ6gcloKBsETdC3lsRqoL4gJZ7wtmC7EfttWaw3Glf3nX0z+
3S9GEI9LW1YAZvzonbThSjU5GJsDqAdOqGFJ7cVUchwbe+JURPL4pyrKHHWcMQHRT5Blm54GZQzX
Xg2Ik6JhdJ90faZaRt5B/SxwFu7fk4pChS5zF4ctZ+6AWZLXrL2ewtV5srU8oFuS2g2AZmRT3fff
itI4J0OvX9YuQDFXRAMEMdqrIVmm+/Uc9woGj7W1tE6aEutRUQH98+X4YAN7v0/2KnPGdEYLEVHp
n+9TJLQ6Btmi7WVksgca5QJ320Fzz5qZ+O3Z+N2b2XAG7VNhLDRPpjzi15qRd32aXIurFUq0Qr65
4BBLMsXfcrH464SBL9y+t4ekUa03u0no0vRjD+a+DOmA+XDpSMsMAUYdfovSQxZO88ZK54EVQkHw
/f3D/ncn+medaNRKPH///070qmQsCQ/4IGNcv+h3GaP7C/UKNrm1/WzQAP5dw2j+Av939bQRjft7
61npv9C/5uky1lcKGyjf5/fWs0WkOH0Nilzkr2jr/yNatPnBVYegh3cD+7NJq5u+s/lRUdsIC8MH
9c1pMfWp9lBpr9YGRTDk7AGXHF70MLcJ2zTLa1zNxWUZEb+wj+vCL9w+2QpOep+SLl3mbWNM6R2l
BdWCpZEm6FIJTG4sTx3cSY8DK8dE05nQ/0Hkwf4bpKO9myMzOg9YIW/00BW2V8JLhSCa3mPnc/a5
7kb7wA7svUrRU/gwuYJNy1Dt3bF8TNk+b/sWwciytJFG8iEQVKopxzhDyrK+xMCZet/ODQbg5DsC
DulJ7taM7jAUZXAta6VwKGvjdOz1b2m6lK92mjm3SyqDFRvidEyjaTuNg0XXMZisuxGCD+EJlpvp
cKxK/SjmQB3SxtDe2HrrH7g23DswOVTCQd6g/jeC2o/yStxjS+33HYyaq2rVeKKIo3SbGVLmvkwM
6vFS9xOT4ruCvEcZAPXtEkKYObfVor0h+FpNPJSjF22pi+Mc188DOsBrMq7ZnvjsPsMN7T5RB085
Xa+l+baGpj43QKtQspkIpJHXJb0HZoW8HqcgUYlcDM/QY4QrppvavmFAPqoxBNAyVeMXho4GV7rI
vmUAeg7uAjFcIAh6W/QegToEAG0JzVPadNUJEspyroJs8AvTbnf2BHxk09AkpGKde4PDtxGmz27s
1hHOp7rnu+Vai6pTZudZ2IHfUJfzQSc3gZUU9DeC8/MhMfVoP9VB9kgcWvQl7WJGxYhUJV2RqSxx
pJuJ2BCIpGMhMmRKSiYL8Fg3qr/tFX16CD66TLFOEmccLbxDAdHprT+2RcQcXaItIEJ2/BEnRs/0
e1oTgwowe/sqiYr7mPBXT9WzfRM25bIBcNPT/nPy26qjCW9oUiBpggOoMeOe7dlDkBE+BSjpLAQ6
ofpW46yoECGa1t7OGv4UpozDUi20IAdbhZvSKYC35Kb7EAZz5I+Otq2ifPCjedhYjXmJM3d4K2yZ
HvWGdAV67VqEvbWf94om0ZkKxGoJNuiKz26ZBM9aboXaKajBUmzdwhbf61Fvey/Sx/46wHqjEzen
4qVDOVz4Ia2SB9EX9deGLA/frUbxmjayGZDsdPO1JUrTOSiZji0vYMQRsUHN5eYSWRx9yQgBWSDk
kwTmQ20QqW89hSeEKnIPQh/UWnaowsL5muCtuMVZNOuITFP3cRlSqEozFX7uqQhPy4bue0lns8hf
sWG5n9FAf6McqTZW1chb0Vvzr2bVzKhe6NgUYPKC4jkJ+1bQRE46m5tVNC+drXA/z3ZSHZ2g7Da5
NiD96JBy30TGBESzax54vTJQqGOe50bnLDczUN46xKpgHUASvAx9u5lUFW8Utdl2Gbv6lJbCPpl6
S2ixjBKH64COsOx7tjUqf9vX3ErfA++Mr8agmfsy1tNpo7ldoLbKbvQXI41ocCt21MHQq9mH+hMn
SK2q7BjOsr6kKgAM5paSetOJFRfWzpMvaZzUM/2xTo7saEF/DMKpcHxHG6uv6JVJyVTkJB1qnVxJ
eLVze6dobbyVps2ZtRXJgBRrZhmEbuh6Cc18TrI4yneaE9VfrXEef60BqLzMqhC3Ei1RjiG1dWZP
mqAHfTeQNdION0g3jkE3jOplOPV254Jz1qtPYdpWG1QF47kBje/n5KVurMI+qWrGalYUiJ8x3aLS
iINjkrJtlkLV+0nPH9GN9fu2QYQSM2IfvLYhEhXH+lz4QJ+sba1Py3eIsRNTFGHVm1L2qI7LiAqa
4LcEYqXIhv6sstoq8MI3YxV/WTROQIeZEUiqPztzimjMixopuu657+c2uYPFrXkQHq07kdBAh9HY
XK080680SMJ7tsUJZUq6HFGVPJmqKK418VjXXrSBAcyTScpI+OOzJNqlhy1TjKeIyJwnB0Y1m9TI
Y+XEVXFPBzC/d9dudRvmUMLjVJFGlLd+OSzGNjGbkG2bVx6nvjm+UDD3u9qxaSzJNs8viavz61qp
Rjc9i7gw2Il51F1DeaJprRsSr627ZeqMW9MsApKSly74pJzGOiZxOj6GvUasSzQE0a9y0ea7Qgv7
fN9pdUmW0Bxc3LKqPgH1tI8hH/wNhuUCNq8x91NHr3QK6uUrOrGp9BdqjUMIkG6XqNnwJtH1W6hK
PaHCJvtRH4vlbHSLfYxipIH5mNzXWU9KcW3IuwCUlWKTTYPruATH0kqM22Yqw9IvFmXzrPXlfUgQ
9X69no/ACsWNmyyItJVmg6BqtDtGI4PcGsZoPmTuEn0POvK6aYyOmtfUMMZZ6d18mpH3PjDoGPfu
7LrHganZUxPQyR0E00aeJ4v+XA/FVFa2C81sDOmQLcC7N11SYBfvpVs/jFLP0fsn0vWJyBZbjuz6
IakzdddDU7hdGPQdW16MDLuM8cKE/U0v6eCIVhqlZ7ZmDVc4i77qY5Ae21KrMHdGmoOQjK2G5Rfx
klaZNNe2jr2LhyS9D9xy/FrZ9rhJO2G9gK1zaNgXPHlYNAsk01jU98s4mguAPMMoPxWz+wwCaJ2d
RIgBznULexbWnAPHksxj9yXWgvQTsQttfW/R0G8PQDEYWizwwEzALKLWbwyri3mPuaLQa2/uorjy
efFz5UtjmT81dbiZKN3nnYwse8ew0vaBdKFQT8LxgblamZwBhLX5oe+06NmspBm/Yq0qCh86l25u
m3FpQmag1lQv1q0QE0qyfQk3TO9PLFmjSU/2wMiwfa2D5YWz7/QlTbXiLRkm48ntevuRjnp1Yq7+
WBc2dkJZ50e7bivf7geyncrpamXLCxsgLsDoNemsF5uy5xuVJCcI1dCdb83+xXa15GDZTnZfi2w7
qly74eYwoW0qRuIkWP2Qizms+OWa4m+spUOUcx9nB5Dh3YM0odz6fa8i8BuNG4aPUDWaLRPR5SFC
z7mOQUdYqN5/l1BFF3fzz0ooGyD3P5VQ16j8/uv/OLbZa0FV+uv79zx+/z//kzfw+oW/S3nEL2jC
UOxgm0QsQyTwvyspInZ4ja+sGftDNWX8wlfQpVsbFkp/r77+VU0pvh3zn1XBIyjK/u//fpv+V/gr
CmRKa9LIP/zzH7VxPMEfGjaEJ64BP1jDAIwj4qFm+2Mnsm5wR+UuxyXs7aBL5wj2dcqsmtmNS9vb
MJ/HfBhu2eLp3PfVcxaa2lEfEdaXPULKHI74pmpV/uBCKb/Pev3JDMDZUBBALyrVSMDr6slq6N/7
CrEocFckOk5rXypAnp4xCWLARuilMr+1xuxWaiNj5CqALmJSA2BJ9niLOt7QxD96vY8vOdfRX8mG
HhSs2tM1UDmTiY2YeNlz6er3mEBBezQjKTM4oMwUFqPCmdR08Y8WT9EmJ/Nky4TkYstpDxK9Qk9R
/HBThOCCjI7J5GGN+x1z51uyge5VMp/1kD9FR4vZZfw6V125KRE3m116ygbxVtrWcz23uzKjR9nk
kfwS1OoQNw6dW52mEG75BToGfp1OPqdD9mrTk97p4XjVm/R2vQJd3uMaSrMf6DNQDYRdspMZJg2Z
Q4zpQxuE+Dg8hnK8OsVEm9uwwiMsxDc2dHcvopWgM59TysbjktFE08aWCwNyUpnxiRAgAyH19GhF
83Ws1HMk01M4Za9NnbzSU7/YkaSpBZ5hq/hAq5e/7OZ76CSUubLb1W5FYafew31Q3wJQ80AvMgwr
uVBGhNI7MHmB0KGMtnHqdiu+k2jfKp63AIG4llH+2guAr/rMnKoD8emvP6tS/AEk4vdjq993xrjv
o+UsHLQWwDLPsMGJaEqjHxKW49YU8W2aTmeDm3NwShcQTcwnpIR5WgLQT2CVs03sSm2TtvygIXaS
TeSq5QZk7amcl6dG1UDuzekx183NNBcjGHogwkEZvxb09baZMb055XIeSFzzk6iJL2mNhX3Svzm1
vHNHogstks5mSvDFZNJfT2BiMYYgqAJF3MgD3QboFDrkv7SjEdFjgkQsAnJv5H4SiixPaMDcLakh
nVcbOfaiVn8qQvHmypFB6orK7cLsJOwB73T/qKYMfCn2E92iOOjz6VEGKKjTGLtIZhDTvFhgJkmB
JCpgve7AiC/EPT+XdZHs6IJeKlBBu279uvXlHk3UC6O0nplyzgekVqgvxHSpDK36mgQa7LYEM3+j
BcODRFS1yaYw8OdaIU/mpHuo7XnA/mEOR8IxnOM0aJx+ojnb1oQsc3yrZqwM2XACQN76hpbJt060
X+ehsW6EQy+aVVPGtdo0JEHBcM1rEM1kkLwGdkmJGVYGvOpE1cUTvKKnfNIsYqBU68YeOi6f+PQL
p+Wv1C+Dn04ZEE4LDoWMqZHmZlurKSKK0SJxwYtRvpycd+yLXV8yLbovsLBuR009lcQOAQQ1ze3Q
m69TMTdvRWFwRNaSaIvJ0XPsOfGqxbV2eZz3G2Mug3vRmYBXC5b/khhvpSgrZgFAS6KB4IHJgCxs
l9y3lX/ec8T16kDomwlBwZ3S7R6YLIuOLJ5nW7M4Q9fkUgzND21szsr6GahtlUv/se0OfRNvuYMW
FMEoqPj1v/9By43CWfWQ4cqDGjCCM2jrEMdMl9isb5dA/Aws+VH4uf40OI/4VglYRVr9AcDkqrEn
YMYuDmCzwE+LFDfUyvSQP6V9fpyT8ZPWgCqbH4a7335/e/3hc422PckkqMqD0aWvbsBuuG7HiRhJ
CGkhah75O333hxf438zm3L9eS9AGvMBBjEJZ+QhYCWUBxLLFcjR3ZrQ1WwjUUM98DcjiqGFaWD8v
csJz07K7/fOP/suU4v3zuoxQ1rGO+AsNhH75uCSzUxzavJGbpMyde1JFiFRp9XNSQqomrOttbKdh
l47DcErwqGxgEa0OJcxyFlSUYjn34RqrLs2Di7zVB6SzNZzxPFp94DH4WunhrNUyuS2sBrXScJ3y
8Ek3Izrwk7oQoEImSUleAs3T6iWEv+krh+3hnz/p3ywhimbdYBAj8KR/hOkYWezmpaGKQ2S0O1Xq
97q73OdLU//kir5n7n54MvhBRI5hpFcspQ+DDncUzsR/ZK26aIdbhLSzQIqhZ2zCheUStOBA0gxF
/pAN873d6flDtCpz1RL+qFds/XpUAeBI0oMxnUOtReU69o+aa11oPe3pYXaeWcW5H4aRxcjSmJ5D
05j3eWhUzC7BUPS0wq5FOj1NDa99rDXq1MVOvh0tMhcQKv0IYgx0RZq9N2/L/aSB54bl7IT9DtAi
L+9KHhg+HtBNEWpDMuKqMQamxeTF6Jd7bOASxTDf23W0r41JfWALzlj/fMP+ZodhpLeWlxgJDMTl
f95hSB+m74yo8bCMaMc4TkzsbGZF41Ab5eGffxYH5Y+7GT193lMOngXX/DibJokgRuMxF6hRBhrP
8Skvf7Zhvg+4PqwLhhGGwv4r4Ia8Q+b+sLPEEQC+TNeLQ+kO1a6NJ8NXwYITxXiLF/hHhKCcUkMR
rWxcwClHW7vITtoUfMGF+s2hrPSMHPu5kyXyAGyFl6zL7kTgEpVl+GOxRrm1gzg94BMD5WhKlGCI
lm+y2NoOTvUZJuKaV+CERwzDs08iMXlXQnZ+7UK9MRqAOFT+ZAJMCK10I/5hFixB2CS3w5SeUjOE
3W4lHFDFyOlXAG4rIlDPenctCwM7mlx+wlhTf/PE/gs/wz4Mv+JDoVAYVTeRIVMcREahMGCo8eOu
5wSPRucW7zogWo5bm2x2LrlpYdFrG91bRH7XgQV0ghRRF0nIuzFYRq9DfLBBifI8JpXcYBBgRDpY
lwCRpN8H5iVCuLohMhgpNXNaAh3mJ90Y35ZW9+BZfGI4y6mq5gM32sQcQX+aOYh5FSlke1xje1rD
19C0ei9pWJ+qYuNrLQh2rqYSEmeAiBvm8uRWzfATsOTfPCS8M9b/CelSvX24RmNYQ5YZh+IwIqrh
iMNkeeTXUXqPWT78yR1htPbX5wQkGdN2sMPkDH58JmslZ4QdfXFojLZgvtOWGydITgFvKldwf5aS
JblAMqCdyzZFut9zHGZIeDgA9mVgeWUBkDPOB0JMrCX34gw2DikL39pU3GiDc5eRKEFGBKf9qYBT
Kav2LU+W65TN5xwajbcus1Cmr/i8OaWOhp8sWFR72ExTafgcV7cDDOFdxy19Ly9pLZO1avIHXbot
ltbxFRXhylXQAyYjH+E4ISJ/L4KCAsLk2GGiKJCwxh2FpJOGUEtqSj1zGR8b0uW9WbmI5IdHIxX3
6JFPUnJaE3a/YYBOaAF/o+X8m2BYF2TVDwyDmna7PkbtZF5Ke3wEEU0BYaYaz1Ol+VnNaUkPktup
Tp2NXfGnG5iYdUIiTtEF9Q2wgLcGn/6ISIrBd3wbS2oWd+IorjL1nEQDcnWwv7I0GdflJ21ITgt5
Dl6DpNbruuxEUbzPA94scTiwMHk6rLG7zYT5NWrH4pQK8zK0wwazLaR/CiNc2rQhyco847S+ZJ16
Nsh4/cn72Pqbx5uzDgMGOJ6sqI8T1WyWWJ6VmR/AirwV7XBtdd57A2VWYPJYr+ev91KbpDNCRFxO
eu/PfAFrcx5bgv0SvqzOJQ1DSMhMTjbO0Egba26Ietpwii0Z1fMhE61GgQYlxQtVvK2LLHzDuOLe
0syKCAHnvUj0K9oH9nJ/seXF0Nhjkm5+GiTHLb2R1ZrG1cNY7FIvczhZhxSGvA8jWXJDMB8d7aR/
7PBFeI2xzikoSd0+ux36/qpMtP9lZk3buElxrBL4k0cjxpYcpgXp9szD5jerxT7eIKkjriw5pDFB
V7xEKDL7R2mhz+A039m/v1//W6Twsw6b4FDxh+PBX3FLZdG9fvDJ/fY1/2quCV3RKeOERwmEIY6m
2L+ba4gRftEVgF/o/ZDtIDf+l1gBZYOu858MiOrmGkD9b7GCwl23SoVsRAwcby0l/pMWGw67P2/T
PFC6xQlUvEftOtj1/nx0qpYyJVFwju7siua2T5oGCmCQ5KZv1oheDnaZymKHwyhC3B1LrBkGbz60
rNH3NoDADmwo59ju6FE9HaOlzgtoCTbpcg1KxryIHeWpvJpviCFosi/xouqbsl3074kMJxdYe4re
FEWUPa9jxkHuY80qP9tdZxvHtnYpIyYZN+NtU1nFNupSfOuzkc1eOgPernDV+oLYC8+ctRu9n2kD
kqMW+iIpFmNTw4YfmJUzB4myoxom6Clz4ohfKXF605tlqDiV4m/dAmoyEWVbUXybDeV4hAlhH7Sm
b47Ah5PKg6gyPQy1BrsWXXtpuF/GAqEt2RVd7udhuf5W85J8mUwa7viBqk2PrChyBeScZMHMLzZj
KgLeQ2WWwESxZUP1LmhV0anKmtZfGEAswuPOc5X1pUfcYMQm9o6lvW+rMbHOo7DNN64IrTRyloLm
cbGq5dg1qtXU2W7CKd0mDSpfNVpTtW+IjM22aKDH2zJRWbzKeaFTCL3YWWBZBuGPKoo6eUgAgpT1
hBmoGnr7vPRT0biLL5gPG/CaorTnpeG5YUPA7FGQ5OcOIDLcJLY6ZlpQ6dIj4m3brjaVgQl+wBl6
bbED3We1q03fmZsTueEmov0xB5yS2DKL1szFJzwNYsdIBYCcVyFGea7GrF8RMe5wM2KgJz2uXx2C
TRpE/pz1yTFWlJJb8jcfGF03Wx0rhUco9njXzhkomDhOWJZTWm5mClVfo3t9cpIUmX+oL7sljtM9
mYZ3IkbQ1lm9ipEyZwaNOfAZvFg7mjMOg29fSa424VVOcACqNHTbTM7mMZ9IeGOC0b6WRpW9GV0t
JH741jKZp60sJicg/onWaEPh1rri1CJx5gRC2yxhSi2grfZfEY8OHeceZd5rXEGTHmEVfg0bpZ/D
ROU70KnafpDQI21+3C0krGovFjE9FDjO9vC5mdsqIke9vHZAk6aGnp7BOdQjmkXeyU5qFcdh1BE6
dEHCyLHL1I3lJMuJOSen3URHyt8z+2lkApAsp9zLwosVof3Z9MoC4We3z9GUBl+ZurkECi4Dug2p
tmmdFqee9L/PSbtcTFJBHtaVfQcTTN+guUHEWQuE+Eg2GIt1viMrE/pMhUpFyUr/UYpZvyvNNHwO
q5jWRK3Gm3JIs0ObgWueYyvcJ8mwxsxRvwZ11X43xhRfKHjeTyEeSHo3jnHjpPbTYuh3BWcBXJGB
dYPE18SYX6NrSdrxi1ljH8PKMY03UyyNl9zEOgZXZylXn6gurxbHUbqRrfyh2Qiz/Y6rsUuXpDv2
XfZmOcr1G6I6nY3Wz7W7HvrVp0qO2DUMeyjfwOuGjyYCYB3WXGN+63IMV4XbtnwP8oxAWBk+Rzyk
XOSs4BCwytNqQibGKkkIylrtxEXoHCaTTshYFYPj9eA9dxhjBAu97+KzcCMOBytuLeP6PLZT/cCy
Lq+OMd+QP6j5Zhq4zELIrIclUdsnp9Hi/8feeWxHbmxZ9IugBRMBM0V6Q+85wWKRVfA24L++Nyjz
VKXXpVaPNdJAq4hMJBBx495z9qHGFJn7MdpFdO1lbrzvg7L4QELmrTOd4aJf5bpub4iGpSLVDfJn
k9sWsfxhQh2wTnm67wytBMVJt8qEtmMFq6GdH1wdJdAEzNfxHaeOL5OMUyU8Iuu1zEJszJgK1uNg
cGYZyWh4ke7grS2jmm9L9Gkr4TTDUxpxFpNWUl6YsKCV3zvjO/FE/Qb/ZvstTAcNzkY9b8osUrsR
NfqzWcw5+F8EXz2xbtdTIcutkYXttdk01ZJxp9+BRpnTFcSVtN6S/heSfVXrb4T/NmsxduVtIrSy
xR0aWSuiwjRfwA/5Ns7Avoq+cF6g+s7aeubR2swsOauonXpCAMJoWBclK7870PV13N6+MOs5JF5A
s4CiGOZDyKjh5A4yOpZeU13XBuBZbKNILSYvmr7igGjvALnWyao2g2it9AnnSWQoOFNjjYnVAEcy
N9PUrYRZf83z2NpAl/DQiZjlxQhflx5e3ZznohxuMkfbwFnyLurelFj9pjgKDpatpReRbtRkmtbJ
a6Z6TM+4UMl6cqc7fTAUKCk78m6FNyLGc4FblWMQAy8KxLDqo1i/AnSaPuVgjp5Ct2iuiy4LHqs0
oAs01qMfAfd7MBoxbSK9THaw36dNgCnV1+1CRWs8gzoMo9bU20ORzX3lh073wPAQVlwsFAR3GEor
W9LURsGkX9cAA2kzoCA6FnS52xXsf6LIUeelxIJhkXJLYXEf2+FZjI70CX63d9OYA7pJmHEfSd+2
32mR6Bppg0V8HbYoDuxE956mWaq9LmY2erdAOuerUOEYiVP77ADGvA+cvgl9De9w6ocBUqA1hrpz
V5fNVlWcSH+VK/9bHP9dccwbSaPtf1fwXoGA+m7s/Os/+F29q/8isTToOsJbpBVMi/+ojCFIuAb5
VhKpLhknzJf/Uxkbv8B0MLFBLAFL9mc9/buM1/0F3oOOaNwyERwZFM0/DJt/Nnw2fjxzOvRJXFMy
r1jSvP5SGAeDFkIClfJA3cjE10zmFOxjFRwl8q8Vy6Z68iyCk6sG16IxjMGRUOvqxQMc+CALt3oh
kVs9sTuqp3DUzc2f7uR/mQP8OHvg05k6X58PyOmCLuH3ZbvXueQgD544JCQwvslIjNe8dcW5+GSQ
1nE20WjS+5WqYPL7P782DpzvDw2Yc2hWI83n8OAw1/lUQP+pP0nJDNyCmEfEdMEzYdQ4iAeycC5S
D7w2WkPpnKHQFDQaJts5jcKLHwwID6/jXMwfTqcwQ1bzZB3DLFSb1O6yXUtie7pp6tK+cSIXdR8c
RXkIhrw9G5VVbYVeCX9uaJYlY845RfQqv4rMCQI/REHEPC7+Lp8i2Vkz38wn3+0irfat1h5xLtjm
CyteysmEdGKMC+XJUQJ1EC6L24jwVbyQosAW31puumWl9yKUeyDfrVjoT1rTaBuqj/uOZgc6gZm4
a9+xq+KyEViAtGjxjDUkIO4JHw1WqTZbfoL3b/JnZ+hpJTAjWVUR6NHcHKfnAnSd9DWKxLMckgBl
6tQ+EYoHQinWM3yDuhEt6Enp2nui2KftEDGCHD3GjZow0Y+ixqhvF6PmjU6Sn7GmraC/ZKVu48hy
9GbtYnjeDB3k+m1vjUgRY16l2zFww5HqqrYzf8YrfW90JeGKrTN0h4WwGq7Bn7S3I9AlhrfWQCkW
Mx3ZYjwPXL8IWkAaPq1TQ9uIcLZOxdjogx+GMR0vhJlLO3MW/KyJJvayN00IfpDW/EHKZzqkLrIw
u7hOi2ZE1VdTGXYS64loEJIBFRtRHCRJs23aQUIcMbUdIIPwo45MZkl6vGXQ2695U70D8PH8djan
niTwsqN7lTBOd2XrvEUoQfdzrs8bL6va/RSjMd62mMiIqUxM/Hd1L8Z21deF2iGoNygnXEh1rhE8
ohbHBzhECznNkdFXMej9FfEOo/Tjwsm/4lVJS9+cGWXUMiZs0qPqjv2pn6Xl205DVg3v3l0Uaol1
2aVxJys4gLk93BlNHo+VXxNw3ZOUHtTkSo9BYfhu1aYfRYK1xvXbJtmZejl8oNrLDeK6EC0zVSM+
W7/gxNfEb32cZdXeK3CxXClF83/uZgu9uZX0z/YIbe08UUa8AeiHERh43djwVtRa+14EXZIxhGvr
aMVEh6YW0buFtikDd7roJ1JrV7TSWmPT9Zja7ogunCbSkmsIzFpQLK7+osnDdQMVv3oF4QGKC9XZ
wkokPAIn9pDqeyKQI7aCtjg30RBX6xob+psqMVAtrike9VEvD5Az0luOsMtiiMPeJ2u+uErmDqlO
V9Ye5zWPqzXLd5uiQN6hfzcGXNQqWNxNQj21sZ0IDuI9n34MnXlfl+O8j8uhwgwsy5ehNzFCebLH
LEy/33I3CiEpOTH62H3Rk6bTLxJmAMBzgwFHZUVi9RtYBk+uIQPM28+l3OOb0wbgjL+hM4y6PSVZ
/XKMzfkxU5YG8DAdSHijWA3MIEPBLoQxvcmua/Tq6Paxzn/SEK0DzxHUZZH4pTEP/XOBoiVWcGhl
8YadArnk1MzqRHqBfVkrg0+My7TUtgOHgMQXGinctWtmV1Bc+hGwR2wyTjaSEaNziJOvLHmxYg6c
V43MOGBACCrl2p36/gBiskVr2yOEOecarEKWRKTqjIMq+EaAuPtLUTdjglVQBt26UI3ziqN3mBCt
NNgasnAuDIT09qT7uLPdxo9qZ3gpOSFcIm3w4MDaSekHrg4+mPbCJh1U+UUZ7YM1Dvahx68udwbO
2ZvOzqxsrTHO7Xcu8Abkty7NfPodXoD0Jwm2BuC2i8jqAxQ82lSco2xo6JV3ow18ppPv6AzRTfSW
EW0ZFWwSs9TmFZ3o8SyypDwFUR+dSaVulN+SankguruSG3dsjJNFX+ZAWMbsIDANtPuUfWbmK3sk
qHp1VsIRzx2iH6VSHMJKE/nx1DrFtCsGC+OA0dtJs2YdD1cylAJVLwu+yi319LmP/ls4/n3h6FFR
/KRwTLM3aE1vPxSPyz/6rXj0xC+0MlkviLxZRBgebcvf3F/AOmie2ovSZFE1fhZuv+PHnOX/MCn+
zS/2e+FoYQ2T2LVoAHwqVP5R4QgR5fvqiOgv5MEm5SOfAAzWj1P9pk8XIZxRH0WrjeRPZdsWm/rW
wuZ9I6kDyoP0Qg1xjopmuUkbu9MegJckHxklL/2wkQUAZkaee3Gw0xAoNvc0JLKTG3pxct0ChnxF
cOi8yNkujpERZqd2SMy1p2HKBmQU50eTR3Zrpx5HVOKLzklVa/DGoqpkze+qeZdPxg4xR78K58is
tnk/NMSNx5Pl7mnk4s9t68l+7ocR1MhkSgdmQxydeQNbsbE+VcteCCT6rV/EzN2nrrlsyjTcVouR
7AxcICK3j+xDXax4y+NoxEGG/X24hAyM4GHr1tlcXZY4AFneR1YhYnSmRAR7GJVWM26IS9FJNiwk
Y3jyikyibyTNK7qGl66JiHnwg4z7CW90ImWjXgWMjiCD9qSor4wIqdP7MGQKfGgaMdGDWErXEWJB
QV49stCOIGTcWx2cCQLXiFDkWOvBdvcjdwb0vAaCK+ZVavfoq1YNGrDISYmEh0CefADEmJRMibkO
J4kzo+SETVZPH+7MdAyaS8KNFgkqx2udHqIP4xU2fy8aP1ER2S6EDu9ClAl3KUoyaClKZ/5pFMON
kQ1ya3vV9EbHNN3QDc1WUzpF6xiF9rZ38/RMs8falchZDyCoul1a9ICq66Jk/EMU9sHtR8TeUbrN
8wJ1ph2FV9L0Co7+2bi2RZhyhKdeSeyw3KsZOn6TD/lTUGgAc9Mgc/1Z66urLLEf0jIPbyyAINdD
1Ds3NG/6lyh3RyDlBhjOKhpveB5KqD1lzM44Btfo/ib6PZVG5nTXUerAWlkPRuyg/EuDxwgr2B5t
nHaFSAFZPw4bb9s7jXUO7CDbaYkWzwxEm3R6hCgE4zbI7IfaNoo7WskpRscgCkGfJLVFlH2OKXqF
cHI+FEzQ8Ya1Kt9gI2oPAwX6jkjk8NEikfzkzXTKcPjJ4R5ruOJMUDVBsu4YRHwzBkEhbDkzljRk
y8UmxWXsk/UjyY3AldEM8j6pnbVKOmHRxhydswEeDZ5wPGckOzRdfwWHzjyh1EfYJiiA22Tit+4y
1dxQsRePjRqLHRHh1ZfBjJ6MGi9Ym7nukV8630yVJVaTqnBGQti7CUiqORZibO5Dw5qfO4hK+dYb
RvM9KRv9pM0FW3ldW85xyEZvK5Lqa+/Vwd6Qer2hZ4tEIXASxNFu9wzdPnuaKLCekG/GyxzHTZ9q
rfCYQfCGMdgmGAhR28ZzhnZLZtBpKGl55+QR7ugN43nxCnkcRuUNzNuhsvn8Ww3LT8y8Xs6coDgW
xtdFkIxHUDvUmvgULJ5iJvERZtTMj1tNrYVWT5ty6HDfBPRluS9E2zhZtAo1fVVJNRxL3SvWHKTN
R+Fo1lWrNQ/x3Nwl5Kx9jJK5lK97vY7HfLAc6BpETt07TSJOOUacs95SZXHCDtZOHB48oZyLaWhq
Xo1O3RGbmyHR0Mt3u9MJBh3m8toKvPlLvVhKIcFnI+a7oaLvHoqHMEJMatcZFiFSNEjpnb3wQphG
99JKjbYgQCXoifoKZg1hTMnYHLu4Ct+UFcVfs4FSWfX12eyCYSPtYVxHfUcnk8p+b2kOLJRxGKaz
OS7RC6nN+a1tkbb6qYgI7YKPtm2orqCe6G55kyYKY2LVGqh+F2BUr2KYdmD8dKCAeITGvRm14205
LJZ25HjWXd8G7pd0yDH2Ey8NyosIVKjzAXJqoQWwcODMvHWQHk+eTQYjdc7Co6SNO16HBgm6GFcj
RUoD9G5nwYZNONQuHWA7kx92WObIH8/wwZGQitwP908Fofas4We5xCaT8ohKwjT08R1BQnFrDPZ0
CLVArfijIFCSQB1g9ng7gDXjGUEFimC3ct9F2chvpSY+4qo2z+iKFR1bUrz8zEs2NVJ2XnKanXTe
3QvPStMzDUlKwWR+j3SzhmRHCSfG8aHUmzv8MvrKNZoIoDgnCCK2o21Ma2mng7C/qY2mRNpj0g0W
alBoQqPLLO3DLUFFwbopGuOJBBqxS8C1bHnf35O5cG9rUw3EvWXlfegYrCBRUx2HJM03TRPI7IJA
DypDVfQXZaGHe7zOEzCJnMQDwWjqhic3Xxe6N1zHQBU+6hEgjG9WRnaF39p9DO1AHPmEZKQyBViV
suK0mKUyv84DTaKgJpPUKBCf6HSS1pPS47NGyoVvF0W5a7uxWwsCVV7oiGO5ddH49k762irjS1JX
KSxncz73Qx52vq2G6Fq4NZJ4VQLcziNzNVmj+mYghd2geu/uElr3ZJBBZitDOh8CBtraQmp9F/eG
uqT50+4Gz6r5FIx7enJ4DdJAPJqrwswhdzWRdhgAZ8UCxlExfGl0kb3i0u224eCmHznS2c000x9m
2XuN3OxrA4L+gP9vAZCl6RrIm8PW7Xj+xKh738etftDhNayhppKaSjL8mclK8u4lLj7ALNJ2LRnZ
viBa9iZpMwsKVRJvqzapDx0FyaarM29vkZKAX5rKi8hcuUvNqD/FOfYH8Je45VuDBC7U/i3KxbLf
WBhL3ls5xCs++33chcaqmyJ7P/RWvYrlxSyGal+InFzryjO3RJm+13p10+H39ou4SDgtzjuWaI1x
svaMeJMZWGTH2xj3vm9nDF5SvbxEqnPj6Ipg1xpjGklyOs3wpWdw62rYGqAHhduCybVfI9zy7biA
wxhFRzVn4TYQ+E5yTbv1FCEimd15eyJHQElZ+Y2WFteglyLU9DrOvBJerJ1NuF06Y53GabZTLaEg
7VwVaxGWri+jztgVvTWzCDvWldbCPmNtd+5bYcb7OQnAvknjKxR1bSOnBNEVVCwfYKlkI0sj9gOr
uxlMw3uPc1JhkV0u034N1X5fwHFnpOUhkPF7udjrvKo7jHnj7ZMiRElP0u8xb6ebLJavGOkf/j1L
/V88YJaFTPlnZ6n7r+TrkZX79c+Hqd/+1e+deDK/FlQPRyU20j8OUp7+i2VIizMHzXgmrC7nnN8P
UvYvGL+IHoeagVDaWOjPvx+mxC/e0rUnfhbR3z+FacDl+f4whWfAI0ERFSIiFd3DL/x9o5sIYkuL
BlkcCMGmVbLrgU4k/YZZIOk3PPau4RsEXA/ndgGe5Yr9m0kYTK4wcPZ1LmIkYgEFIqcY41It4LRx
QagRqUjkS2gruRoaa5OH9vicj2PNWkdm2pu3oNjMBcrWeXJYQSUSKGYdMncq0G0WNFH6gOHaXsBu
xoJ4Ax7QwY3VdZ9YXghwszeqrYzozmSFCyEumcpnQW0L2lnlh24MIR3G9rZTNKz1Fs9Gn8ThFaBz
d19McXbPjsVu2ysBmY5xR/kcGV29wxg/H9Unwy6k9P0SfJLtxk/KXd6E4UVJM/khTVr3PKJ2vO2G
xlwXmXPDguBdkN1Qr908DF8ZuFJxWGm/n7GHslRgBgkSvdlBkkUfGhOAQCF4U1YllTB94S2zR9rZ
XW9cFY53DIuUtIwxvdZcDOEOvGAfD5W7oZtf+t0CAGwWVcBQC32lz0LgTh7VoVOztg+02TgKUsyO
CHUrqu56XkVaMlNo6+UFsFnIg7WrLRokhOyoNQDkcc4+h0EudwJ28dasMQOjVp5vqt5UFw7eXaBw
5r29AA+ntLM3aqBGDZxU3cxpwB+a7GxrdyUbQjVSFi0AxQ6SIrThV6zLaseAIdl3fWjusPcHj70b
l9skCewPN0YBhYzZTC5CyRaQfbIbxxGMo5tn/TqOXHcPYq7Z1rYZr5muM9VkYOOHCwwS+KP3hWiF
4Vs4TN521guonnUA84r3RtwIlInZeUoqMqiN5IHQh+lNo+OOgARuzIVWpv3J1dgOylwHXxh78Ber
0AVeaYKxjBagZcBk9spaIJcZtEuo0eiMcYLUewzi6c1Y1oTKFVZ/ZbIKn0QdMwupCG9qVrGh5c6+
07p42jZqQaUBcYS4ifxnONrMs5JPHuc8NtY2WiCd5ievs17QnVNH9kkxeziG0VPoiGfMLl9bdBPM
NThijkyoe/3RnPNrGp57T9apHwHGuGhs863Maic41yBfoxMV0ZMNtYAQYLmjGW9oBxV3IjB3WWsB
c/F7byi891mAAd5A9Jiv5n5EDtWZbv6OFiiYz6hqOMC33YPkgHkNViBquk3GqEYECp1n04E3zArv
OJSOSdc+UIARSaKvbqtRy5OBBNg+3FfCSZsHMxsEvAmpp0UbrQvbKZ0jTQNXaetcJuhOWCi573lf
zVskFNhTqJkC/WWO6qFd6aBQLyGb5M4TMQ9mDaVdTsZNMXpd8JEEWM8AWXk+KxyaAKFh8ejKO55c
SV/Bo4OBJVQY6WrsIe/5euslX1C4TNreLXqa57LMMO6TxIRSp+8aupHBGHXiYghzEO9TJd9S5qE8
KTpd54MRtRwXiho6IOMd8TEJq0132BOJOcWO4RTrHtUIcl8jCLxNIVMuSaHB4QCVk3FvhTMgdQLe
OM5BDol3rH1csU0DDg702MHb5SHRIwhlvYIQJHcyS3s1dXVktSegslJflyWA6tAZHYjfUWFfjT2w
H7lgf3Q968F9SO7xyoaTfJ8tYKEGX3vzmSrDISv3Bgx3QIgKT9SHNPZ470cZrOUnrcjsLBIEieTd
FU7v7soFa1TAN5ppTTh+Y8jyPC74o6CqHNrGLUwkim6Hl+qTldQt2KSWeeDRhaQkF6QS7yp0JYNo
mU0DfVTbEs2DzCSrko1tqtlYWQNoPehLBWZUBCZu76Cxtev+hSY2RCfT8k40zixifUmvAaQeYs8A
wk5QVJfpPnG003s91V/Yo5pLmpPEOgLoW8WMC1zf1Gv9LpyNYEtkmPsgyd+5ERzc2ByK7JCFjroq
W1fbZtqkH/tCD96h4TAiC4y1cvDZsnQGezBQ+nPqkH6uCIF56TlVln4bmBW8n3o8OYTRXQjJSTSs
R/zQw5S8RvRVjwimGAeE47bVCoFcTJ+TVWtFnHgSVGibZArma0xIyYZMop3Kiuphdsr2QHBvtzOa
Yt7JPpe1nxjDsJqV1q+GDIUdpHck2c1ouidwzRWYb4sZS0OrDQfCCJ9NSN80yKoO0clcV1OIOAWf
9kYkXriz+QI0EfEhI0cSEUvjLJ4thDHshdKr3nrXbC8MZza+9hiKt7KdrQ3CSmNvq9p6QlxUbUyv
DNcVwO9tghhk0xREhqX6UD92vIcXQOSaa1q63pnDCVlTUZGc02iE52hF/WVaSki3WD73CFxea1fE
54lC/ClA+HQZBAYxC4myqQTyJbHNhS9V5pZ+qUhwaVcxb/61TJxx55l284ata1UrO11bGGtv8ONB
kRK5ax9yAoRuUnIKTgb6xC8D81C/GnN9k07QryI9fEJ/b68MciYoHhyoLtpkYXZPG5fZsPY8FoGO
MrOsL8YCOailEa3us/vX61FDeSqwXGOJYCSjmR247g51DBkKUL09DkS+6kfbW9WY/FYkUXBwLUIT
Y0++eA2hQ/4a7Kn/mvM5dU2/RKTH8s0cXWoKsPZMU/WElaBhXMTJkoTNyLmzmsQN2fLCHF3wvbIR
4t78W9//n+p7kJDMNv73WclTrN7BKsTFd/X9r//q9/re/sVFFCAN1CIugvY/AR488xfyWGxqbEQc
n3ORP2p8wbAEUp5w0b8I03EsPsbviAfzF1ikDvA9mwOA+w+Bed/7kgA7eNKRHGNY02mqQaH4vsI3
DR2VsYzskxeSGtLkxngtjWLBL9LEXLW8OQyK/rhB/0U7898u6JjstcST6K5t/CB5Jy3XZPybyxPa
O3dtLPD4mZn5tZ259T6cyCv5+fU4Qv3JMfjrF4Rmyf0CS+xiivr+C8JLmhX2AGTaZWS/JR4XsJLE
uFey/zty7veyoM9L8VPzW9Mv0Rcn3PeXYgAfhV1qiBMcNYiYTtLsWSPZ4G0zNC5bOpuPTpoYl/Sx
xtt//C15kiRPg4vP4S8u76FO+0nXGnFSZsKs2a0oSBh4LyVTCFfz5xf7wV32+UV5Ag3GPlBC8Uf8
8EVHCEm5M8aC3jXiKJ8GCzXPkOiYY/vWIfEDmXAVHTnS0SmdmqiHXWwgNF0ziddW+hIp8vNP9Ncf
2dZ5mGwOnA6xSD9CkxOmTsipA4FGlDz3FSCBeKcToLz7f15rGX4y+yTOyxE/PFD04fQsIs/rZCnS
LDqhqQ8HnsJtl5h/hx1e7uN/nKjLfbaJccK7JR22L8zQ3z9QMB0aDBmdOEHE+qZMMBGdiW/7n987
FiHMiVyMVeqHH1PvE4FsIRPEDZKvkrg9Y5tPw5sxL6EhP7+YsdydH7/SArY2Kba4hT92FNyAE9Os
GdYpMbF6ra2eaxqBRt4GTgwSYepUvgl74iWNPXjbuCQOeOGsw998jO+nxL/eWaxsny4eHfPPD42N
AINmEBAqeYKJaRIoXBgoxwPCoSrSVVd6TUTtJk1NyvJp7ggR+nx5ZaWIHvFUs//5p/lvT69YODtU
X7SCfkQZpBlAqTyteHnJGLjVdaRdA+Svk6gQSv/zS9ko9vH0sLWYPz5RzEGasnFq6xSDirwlcXZh
wmDcmPE48kv8/GLfL/Us3wu8SHfgB5lc7i+PbxW1nDjrCn7ftKRwaEzWXwqL6J55ianqiyXD5OdX
NL5fgpdLolrF9WBDUwJdtLTG/ky7AIeMyACe0lEPsEYKsmwRKDMLvLUHbbzF4sDvaklYypGbmPef
YOZ8xGzvEAg/rGk51Ciq2P4+V5BWpLhgptkEgxxE9E7WsVH+3U2Sn1vsf14JcCvEd9D6kzaQJQtZ
7Q8LSuGOiRhz4jRVpudbfY7mbRnbGpHwKu04VubTGK6yLGnKYFUm1WRv0FPYNwgjSWmakozPyPCF
HzKQYQt2MG8/RupVZrPRzHtlYqKM1nqTACqUn7ldRuiJtzoi9Ae+SbPXE/5Zg3Tj4OBYaGgGEccz
mEn90vYO1tJQWMcm4QZ+4l2vyZ7Xmo1Nt+aRdrOW4AIOamNvMJdHqENG2rDOPUjjQC1jqLNhF1v2
LitqruFyp5m1Ttd17dKsEyjqmE3GxFKpqFxQsUvq04SKat5pAcSV41AtoSptSHDL1BhwqNMsaj/S
JKtfnArf+TE34unWcKlagOASSj1jP4pfjcnjJ3Nmy144acg7Hxkn8ey1qf2WUsvPDA5MAs1gzn3Q
1lx26L6Xb/mUmu8VCVz7vnbq28YmY1MODoaXOCR9hfW3lwDuJDuMMTGuwzPAS7rU5iLAJQxOlDu6
pH6RJhrvAouUus/MHq00jft2XpDeHlJTLFrh/Gj2Un38mumGVtF7NMZGfaSwIRhBWCQRzQom6cql
jfXYVQtbnJaEdfCCgr+SJ5NxP7fcN3pAzCw/d7mCnZrTG8ovf8qjJtmHKC6JoMEeNgACtRmO5MU0
O8doKUwIJmEIuaC89cQk46mcsL5mukbImiwy47KOIWtiUNHJmLOXUKYpSXAX9aUL5LLXA8c+Vst6
qfVw7nZK9HW2Q5LGh7GkswzrmEJ/2CUmPZ7gEO53Prukj2k55PPpM3MhKN0liYwjHhFXn/0No8BG
jmBY8x4VwVGLUhT4Feeq8boyFkUgxkRw6lPGvuy3hWTgWtEwgXKYoRYj+ki+9WUt3+yoIwlG4aVj
Dj0ZDUDy2dzP80B/zAxt8Vr0fXHvzvF0kdVgW2s1lmRHa5nhEjesN8cYB9AhREXIX8nGEUjvXHZr
XQX2PXiXGGCVvQiaHfwUl6Rr6qdcRCCA8tTzGFsp4JiSGNupmKf7FFf1BrFvhTiRxHQqIztFBa2r
4qatFHOsJOjyr6Vs2m+umOk2mU53CQYGo8Q0JjRKu5SVaTVnLFyDjtzdJ9C4erZJw1Bb2lz2+zg7
9CMIYMHaqTfhllxVh5ZWB/7VSEpEEGVXXnpJT9AJ2PjoNbQwddFKqC4mG9NHXUzBiShvp965arBf
AJbg2y6q+dUOh/JoCaQ2TNHF/FpkdbqhwTqvlNHzM7qBhLuUDsUrBhqnXRd9pNap3ji7pRjFVTUS
b7VumlxjrIyPkaYBNjt6CMvCRFhcqQe3XUqYeZHW1SFpIrWdZDd9DcJy2JDNp91MXpk/x2lPmN5U
QHEoEEEktcKUkzZvTit4P2IMRYGZR6uub4xtXpX8IVe7hP2ks/xbAVE4dNMBQdlOZuFNSmvMvfgG
bccNy+WXr4Yzla67pyeDpKiIgUGIADzHEoQaMO0No4NbVopkKWw4ZABrGzMvu4cqtetq1Rdq2y1Y
lSLS3zNHlc8EzZi0iw2U1lpgreE36gQDt/kNuxKQs5nl/WwLXINVqPOLEvWanEvHA7zadtU1Mg0e
as2mInubApLuNDPhlVCIbMdNWbVmcrI/4xBNa4THz2rbfoSNzoJEMhb6Aehx6Dba3ntsHMYcG7cb
Ja0NJGAI3lB19X6OumdemRJJWmDgW/hMJXSmrEH85bEfu50MAEubgqi9Jlv+mjFWagewgSWI1ZjC
rCpZbUfOUUoxll/b/Wzc95Xg1e8iWe/FCIJ1L420eqkqHttViX9Pkb9ZZNBC65B6LqLnalgl7lvG
+6rKX4mccqtvU9ULWiROG2wyp1WbIhHD19wd0G1DYZBPiCgIE4s8tSd9LYz8YgzjjgCxJPqi+vYt
qaS1kSIOUYxMLB/P2Yx+74545tLau2bkXvZNEjOjjdNNNAyknmv2vAWpRGsNxK0D310MD71s8ls7
rL6Z2fwMssu4StGxM2jIwBSaHi1u0VXmB4ao8ANj63AXdg6/HG886okeAbIvQmdAVxbFTG3qTDlH
W8bwN8Yhq/KVslnHSfRU4bBvSWFkMlBOF7VqrVt7HmMIsXlKl9TmV2C8TT/hUSt6kp1oKWUXY9OI
qxkN1FVtiO42j13S7UpDvcP2yjYl/bgvIPD6U4s7eUmAM2PbV65FoiOmUn/oYN1jX81YLsiqJtDO
Fcdp6L8ElTbcDW2IubdDqd3EoXxNBxsjb5NFHntlQcJRjWP70gNJAwxXWkfNG4DtRX2o3swYLU9O
EsmmiGV3MmydoZBAF9bsDJa8rUYxS4aUYZooRBg+j9soK6x7O60qOBjWfFfhsDvrUzfftGhNfA+C
8UuXtXW30ZUS8XGMx1GuaPhpmAUDxA2X9khzfIdhU+055WrnxJnLB9DvJlp2Moog8GiOnu47Hp7L
gR3+m9HX6qKrqn43shGeikTl4LpJglWoxDleRCxuOwRaBsGrVBbaKuyd/iY0+4HmdRIgEmHw17yk
YwuKCV09JleTZdTSweCt6goR95o5TxfQMyzNi9bBJedPXm24GzdzBAuiMXwtTThbWw+y4TasiFQU
ojY3VmbPe9U58a3KjfoBYYh6dLNJbPoRp+WcjOjgHRsbvx5FBOTh84W1MjiEjASQhfW8ZR9qdQB4
ZEPF2Vpwq677mXMKLkGnWUn6h1d4wMYHvRm0Cxm3VghIgPxzF2UryPGqkFvMgoxZSzP21K7j2f0W
ZNH4VLlW+z5I5q7gqBBV6JiO1EqhASfWo8wcDOCuVX4jOaqO1000T90eE8g3GY3htUpyqG9zrNrj
YuEt/bIs6jWdXmxCwmkaJhxFc6VlQ7IxdRtrvhcuk8158QzrUQkxUXaidQFXol/RhNM/o39fkg/C
ObnSmQXrUHOKDLFclsGlMUftJiLuZsWerQyxzzGXjt3jCBUh+M1/9a9u/G9048xGTE5Tf7T6/kLj
+B/2zmxJbuTKtl8EmWMGXgMx5zwwk8kXWJJZicExOGYHvr4Xgl1XIrtaZbrPbW2mlkoiY3K4Hz9n
77W/9O/pL23Qn3/gv9ug6LL/IWj40Z9C7m3Za3PsT824CaXDA+LnwusIMS/4/2yDQrql12JeskT+
1DisOnK4HSuXAo/if4i5vfSq/uX2JQKaqTakpFWaDrn59wZo3axi2hlDTkhYLY9cMKl53l9K8rJ0
7JPU6+14TBJ11blO92HOc3bQTHNB03NRbBE1ApnhSMyJOttdIp/pDrn3ZGR0jJPrQmMWAbw4iWFc
jmXpOfH0aPgzAXjIG0YIwF/SWIelYrfCCkHRhQ1mI4rYuAtLZyzPdZu3XcgQ2KyDT1vhRx6OExAN
TYnqDyZwerZUIwcjGjTjkxr5kp+MipnrTjmpRbRgPrVMO3zXse8CQj8iwcsyAFLCY2RgMf9InGXu
H9vSIcJ5KrJbLsnpofGtxaby9eLnqrRSrhuconwoGKDLYHyf0jJ7DnKnRTFZpjnzbve210hAFzcj
sq6Oh/c4U3809J3kJpPw9T0UEFFYj0RJAkVafKs65yDNXZ/QY4nYdjdh/GquLH8pKzMickTfpokc
jZOe6jWqVRrJ/GTM5rAI4ullvoqzFOXywYKiMSCREnXfHE2RsIkzkpFjI7n2F5wKN0p3NUKQTela
oNl+9pL+b0P4uw2BGDQ6Wf/7hvD8h37vftkRfv6JP10k9j9I62FAa8JjXycc/7IjCCRORNT79HMt
Wtpre+6f4icHULbFCIHuEk8sm8V/bwyW+4/Adl36pfSCf05a/hMLMsblX3qVKznNpZUcYiBAbbXu
Dr82k0SPX6CpGQtOeCZfR84hroPzj0Bbxe1CTBaXFOARGgThoz8FN12nxq/emDdPqjaeCBnszgNX
rA35CIyA68E4zbHtxVzI8vQeTYbxPvg+5Y5XC6rmIF5PPddKunsYH7PNJDqT6CYMbuP+CYxNYFF+
LaL+0hU4BHPiJpbaPijZK3WDtp5Q2UiQSM4JivWkL0ngiGXuEO2YCH9Ehd22zZciIBYX9BxJyuY5
DbVnbVZ7R7/zU+F01GUOPZXeocVDLGsl1yaNRtlFGjRwN/Ps1zNy8TnpUJUsUG/RhToECB0YX4Jp
GbLaFciBQDTmz+gnjGEEuMZzuE1JeHvPqzj4SLycS/hidQTP7dq0FiPMalIpxRPugVxte94Ctw0Y
cVeBsBcib7wQPUFuYpeZehyM+xGv6rhbamyt26DOjwCA1Juusp6YoMruKep1wE05cN/m0XUgdZC4
l3XZU4KJkx9ryG8aq6qPuTW95DWWjhz7zsYsw+RIxAeu2KZM0tdMZ+gl5jE7+YG+qZ32KsVZ8Uok
RhWhpb+3S41RpxpDtRkT70ev42nTDtMbeahwjnFUSk3fWssXPfbQiUIzB3DjfE8y2Dl2LIenJRg6
pEZGeUDgRIZzRRoDfZoDNzr8OVZ1YGhIzk324hXWZ01i0dXS1dzqZXKL5sXHRdO/1WV3Lse6OpIk
pBDi21tNNsammzEVKCVMwomX+zQpuQFb8kWR3rsdWqPeyXL8A5Wrd1N6S3w/hVhYEDsbtAxWGqId
b+U8yAPNubXeRL+U2952HPG3JKjXI2fC+ce0pb0J+snacayIEwalbF9pat7BSJDjdU3wHT38eChH
N/tOVgteBegbO9W4xmOiZoeaOvkDR2595xqQO/pMP1XlXByEQr1UZSo7VhJzyZBxRuGKRQJSucO+
D1znxL6Q7lsq/T35JE7kpkZ4GD2qa5dk2J6W8zZm79gABMwq6B/Z9xpFYDTStANGhHg6FGWHRsYm
UaPqCWlduFS4Yix2aO+zTWDpZ9OtxAbU0YtRxKdlqeCtdJAC3d54deEobWyp83PawKA3QJV/2gj8
vw2LH+UmIEWJkIm7QkPJPsxCXpejHK48r+eJH9qgwZC2GJ81NjIkPAyHwRDROcfjm48LfCwQ10cS
KYZHMp4m/6mgAX1P5cSFpqGffatgPO+B2QW7NUKsi0zQTAz8kT/0wlySA7gaCyhi0pZozXtejYWF
OwUG44+haOxIxON4DwzajMaRZZGEY4EZWuv5o1FsqrvEd+YzNtjqaPWE62AdYGnpyJg9oaOGd7ua
+Kf+02yaKdskU6z2nh6G9HPOu5BnbQobbOWiUdMtUMrujYIJZ/AmdWhpm2MprtIqLAHrBwqBv2Ex
nUPC3Ei4fHNOrFRas0toEJB0DJFA2+OwsQmYQvzd2DsMJMWhSWhOWAEXc+AWL/BG9G2RG+88Uq/W
kgkSlGBOlU1/7o3Guc2FJbdtQdOkMrIP2ELtNrNU9lK2OR4GQAnZDSTFEYcThu7tYpaQIsv4S1NY
Ei11aIfXyinqsxliH/Tt8XqkVf3IHMd4kk7nv1ulm20TGTarbKrNofGnPMZUMiDNyJGnTzmLGy+e
610f99026fv+tqDRDWg8A3pgiPnQrk8t106PZGjSxOOGNo9B4/XgF+M9br1sl83dcWJIb5FUhbi7
CRbyfWOvIvllfmNI5ML1LsMfrdU9+ChEpk0nYSHYQf/Vu0jIhaBhZY8nh+YmHj5IdEjPVA9G2EFk
ZPTG1cz4fx+sovVKLOGOUhaHdBKs5ZXJfhDMtxlX7rvFEOPNnJFoVs2DD0UT9bruch4t3xp2SNiT
A2B9rm+TFUToloaNMtvDbCSQcO3+JhzYtaDnzhvMm6xEAqBPvUSN5E2tu0nM6XEI6FnIoJa7elX8
89nCY6P1wQAHdWLAzPDD1Ch8vbD8Ma/uAYHhPhpWRwGaJQKpLzYDsN3dM05NeEgBnM+GLh7N0eYU
GiHOSkN96sb/UkI+2y0hVgnRqSxCILqAd4Cdk1Y63Q9Q9c+GbD6IbL0pSA3CZlbAbZhI2iosv7pb
uTh4ivhhKzHn+2l1TiyMZOhF4KZoFFdysmUyIqXRHhsBn3lgZIENXLLfNd63ZXVlVKs/I5X9N6uW
8spVMTnhc1VsYhs/uJpz85o1QGd9tXdMUn5i6Q73mrZsovhb5cUIks9ufBPTwLDomrP1yzD5Tok+
RaJAaBXDFozS1UsyOcHI4W4x5xAJfnL3U4XNH06fFfvCpWAYtfNK9wJGhuyalyLgr1paXJNq0P1n
OziwWGn1bR020Y2/Gltqt8gfQqtWJ3GxvEhiKSacMEMZU5yPPF3sUuNrQGJq5PT2U5Z5TA0SaIO5
Jvti8LLiu7XabMrVcDM4pbfPyQOLsENUe7in5TUD2mnXz4sTjfb8vUvjeTNiH2b8wnuAjCd3ImwC
5gTWci/truYLRRVLR4q+Z8UXpnj7Yy/zNx572d/0UxU8N77Ln6Vn80Sn5uQVemL2GSYPQ1dM9y7Y
tjc/957APtIMAc7mYAc+2kOQ0M9PcwXvPeaLJjHK+RK6cqLJDwlg7oOds8SehdzMp1M+jNxVADEC
/vBGUClJbX24la7c7czvvDqR6rvRXPqjWLR/9LUbfJtkJ94GbFy5ivu7Rdh0EscxHY8MXOw7t/TG
nUkjqGJnVT0zvJT0NWsMUVm7LitClI9NELqP4O47EbFrGpQYaGwibqvFZ9ciMFof1ITflNHzGo/e
egelTJdHpgJLceR2uQzRAOlmOyc23TgwWdDOr7nK5187ppbfq6Q5FxOx43Dn0yRqEvujQLz/VHmZ
9QPnIR7ehShZuSH0Vp/UtNr8MgkBbKvBwP0QqyFQXayBq0kwZvO8GZkMHcLKu8dGfRUz8iNGkONA
H2Gt5ixnb/Q/4sQvo9Tq/Luwd7NXsvMcUvQyd4t3tti58DAjVasFxEbjl7Q/7fqxtR2umoRkdbda
WgEX6bhm2tGrAc8O88dyi4oZk+Vqt0zMNt/Hqw1z1e/uFO8L8ahnHIitjEsuwEX2ym4mXznihq/F
pMUT4n7IhLmfnYQ7UfHGjXduqhHBfAb+nWhGcmpeEisjiWA0ZkTPS9qe4YTzQKQCjIIiBfGMQJlY
xFKbcqOdinTAMRE7JkLtQ0802qsIluHDVdN4DLo6vKrzvL9zkrT9Uttuy9Cpq/N+azfeVpbuKtVI
G4DVLTy8nOtDR4gaup0w4p40hNslVDaY60LN4y7LeR6ukJMxSQpWi+8EQdT7miDyWLZjAK0MbI8T
8iC2mISZODI/cKTjIZuV6dvoTx4qaH94KpYKQQR+auOmqHT2hjeg2mOdKJ1tuejihBlYbAHDJMHG
cSRhYt3qdBbE1z2gWK2OumR7JVjoCbxQRRHWDN+r1TNtMJfce/2SXLUXV3W1Gqz7ciyfwQnDPBe+
dZhWJ3a+erLnEqF4nTRFpIyl6DZuC/ZwWr3cheO2LfmWpDLm4IR3Y24O12W1DPjm8uo4+PQnLWXH
82PAILS+00mqXRqQWoBcjQIcORQLpUpD5AnEtVgWSETKzSwYElqxzeQ81X3iQZ+kwKsRMnfHPEzL
EP0TSJqrQjtG5HW5ucNjX7XE4qXso6REaEonzz72qee+WsA4SDKZEuUfW9rg5ncCoOKtQE+cXGfj
mBFyNjOx38HhmbaeNYxEMxg+npu0b+vrsTfoFsEwetRNz10A2MxhcT3iNHvCEpupVaeWNbkdeju7
VrmLMsAa/M+yrZ0fopIOuXsZ7J+DLtVzJ8M4ezMZJ0QliJmbnueRYINlcbdeFwR/1IFKjt5QUoKb
PRDEBs/Ay5JPYpd57M67sCvkHmnS8i4orK+mWZHKxP249smTJDBxOC9W0z8ohuzgLZ3ycZpM97yo
bIqs0lFbNzVBG5lpae8SiUmZoSDVQbNiXmiaR22b17c0ylEK8R6/MHiEAq11SPybme8SzjqKc6zO
2mr73VD4JwO247bm4v7YJ1m4b6Ww3l1GUsdStoqEXnYmpAABud51esgSe9y2tRtc2xl5oxvZpdP3
IoQSwADsztZp+CHoU4+8E6gMJIsqy5qPhLM1lFJDck0qTaA36MSmHeum2atQu7tmhvlFSj3yc1zb
6W6KyxQqEsd4rA35raOm39ShXx4N5BHYJDlJqsmrgEoyYowMYcxMXGx7DzkQiW/oG3e9vcyPakqP
g5YMgUiiB41S2S0VOGOfYk7TP5TynBvGlowASJY/kjXOs9ux8Q+wDeciLSLoWUzlJaE9EKrnB2wK
4e2oE9AuVeYdpZe5O6sQbJhdXZ8zYd4HAcCYrmM2Hg2r4dqvcuzYM2xtZTbBrTSaNkI4LXdmQZM9
L0L77WIDgF7FPLLM0vLNUN0btnksKLgFHFebwDvV+CE0B2tAKNdpLmEamVw8V4V5P8CST1bwAom4
uZ/AMluKdze0093Ir7WxKv1VMWxPk2A7Lw0Ap+JrlyPJwAMj6t3AKKTeaNveeQHGHWJE4jNhUNgz
YCRsykR4ETWzKSKj0nmxa7GOk2urISJjKGG1dD7jqjU3uEV4XiSJvKf/IMR2gGwZ7EYlxtuup97O
BV6bZm3/6KBTp7BpCiJW6e0meSD+mCquaHmfj8fS6YftZDQWblmfjoBqf/Sp7s8+SNqNAGl2pq+1
TdOZoFfl0QwmLuEMYGvEOJUm+yRrvnNfoxSbK5juzpKXJ6i8o2Q01c2vWM+BkY3TjW2X8Qul1HNm
NChV2t6/Sj0b15xeKBzrFIzb0sD5GIyWCf3wLTQb0sxme5Pm1ktlsOUBsXP28F6DaHLt4DXVZrlB
9F9tccWPEdZ69xlONYzIRVpX1ZxeZ0b11iu/O85d+tR65ieKA+q/meqoShQortp6Y+RenOyxcj46
POw0bAmtUUb5otFvfSpVGgzBUKxAJYAPEBlaDcyLvPIxmHuRbOoE/mmvgvjbKAY5bvQ4QgYN5+mx
gQJQ4wWLY9pO/TTt3Y6ZJMV/aXLH0ViOBzt8rNiw0AvYLuaYHArEQIZi2hPWyzPgCdmerYpScsmA
ss1JvOWnUkT7QvK/Gz2HJoEpjRU5JjMmsWTcV7sxAE+/G0SqblFRByf+Df+VrIJPK7EenRzKrQyy
9Az2T55nl8PVtKcfsVT4BqUhk532ACz7PmH2bqHPS+ZLHnXzpeVIAqsEBGSw1l6gqhKStQawr6aH
YsLtqfIy/PSkUjhR0llsCZ5ux+mY14zbxuZbEixnzYIHCq7ESSbGTRx21DqF2+yw1J+VCfxmsqW/
86VXnJVL+w+fcxdVlPr4xgk3iaGCt8n4EOYdA8WMFR/PLkz+6qFx8C7TmPFPlQMQwjf69MDdhQbi
Uhp3k+W8ZqbTXfWxobYT+djM3+zqkAqV7LK6NI+akOdt6w7dqSKSgc5FX+NycD8UsSkPgyFow8WY
v5m/fJOo3SKrn+092g7yBHv7O/IS82kKXLn1NHQJ4orq6Q+388cn9j5UUp4LaE00w7ltaEYJM2cm
ajg3BfoP+ixZZu1aIeUx9Kobpy+6KF5sh/yubCIT2SfWx9/kiN/PQOUiM1zqvcxm9d6h8IOn69jl
yqBafkhYEhq5lzTea69s73xRQDzmwCOXlQiqYyDz9tqXXJGw5OYonLPk3BpOsrPLef5OncWjlajy
HQx1cFdPNpmsfTr8MDLvM2mBmqCFMbpzQxv6YdFOjFPNn6pIZWLClOgO99DTneWW6Hb0RZNf1ge6
oCX20R6zCYJyb2/WEAa3SLT0VlkZWLhsmRVgEZR1joiNW1jRyHRcDoNjFo/Pc+J+oUJwnxpkNtAW
5/7IczDvvLYzuVwFL1MAuBVgovWUiEJFXcrUiAzh91IzFc/LOIhM38JvWXBJN64mi6LmGndSt2n6
MUUIRWD7PvHamlDEzBvOTsX+s/F6ofJDEhN7QpOoQItAL4yapvTMTcXlhvJuqpUb+V7dvrTKaa6a
JgjAbiCNgYUm6PHNKid5jn3hzQNybN9OmSueR/4Cbxs0w/I6SMRuPMYxTSMa1Ay40Jfe2IMarv2V
TYJLcAKo0FQZWAOl2i0HVrjp2yGhYprJqDGtvuw55tdKiF3mrZSe/81p04BHe8j7owqYYzeGbiha
A5Slm8QgIB6NkX5yB9XTfBJSEaY3i4BfAg1bYXXJh5tCOdmSfpvoLT21+XGWxPREa2zvbmlWdoXf
cfHWQPIjStBSbUdbfU6U1ztGBA+zQVmPilOcERz1W1cN04E86uZBJ6P1mudU4FvXYcNeWte875oa
pQaatuCxQ1FGxYup7h4ZzPhqONlwttOGvkyJ9eimnY3+VSpD3Ipymg+WIr2Gy2tnP2C79B9DVCol
jr44vCKn3fo+I5o5910wPlnWGqSirYGnlKEaupLSDUAmBF0KLsntMLj6EwmO2wGrW7exSaLNb+nw
95wnYWsXRLRZs7vvvcnlly6Bc/dtAsdadvdL0mGewr+ELII21LNY/OSMOl1GFYr7T+QzJqKljkJt
8fBW0eloyQMKs2ST5FnzOngAqyeDUzepHQ4zltSWy062E0mXH9C4BGJDa/SqjbV/GifR71BLymtl
VhXyJN8U1zWxOF+AYvZw/3RWboGLOpHXOjHbSW88KHRqt8QxBccS8NeuGxd1IKPSiWwlWSVGO/U3
AelhX+neGhxik3oW1HfXbd1M+6Gn+qed6dOlMVKU7flIZHOCMIZZRpSorrwZ+vCHMZrYZs0SVFDq
9ltjXsybcOTRsHPCm7LGPtWpGdyDONNEX7vj2TP8ZdoAcgIwxa1joGKM6De35w4u6A20D3kdeOF3
xqnmbkSIvc+D+T1BIRpZjuRmAKI+3ZhxSa+snV+AXMV7vzXTnWL8uzNY6Id0RP42trN1wiBAz6aW
FZnaYbBsU1sjrDOFTz59TS0rlvYtI54r4qqwHOdWk2Tlm91wH/g1fWATtcYW2eZYPGo3xbINFnub
u7KW9LNGeW34zXZyGd/QYzWpNOp0b0oiisIa8L1c+OcifuhsPd9NfUUfeJQvYWd9tRM2a9yku4zQ
oS2dkvewQqwG5S3bTlhytp1RiG0FL2NvmdI5Eqx8cJL8cQlgP5IH4BICAwgsSZY7oEJYSfPmVXVN
fu8lA5Z560hh1R9GAKvfDM0YxII1YgvorGKhQtaECx3UyEGtg+G9DPPmYRqaB8CGBGWIOuBoN9eL
YFoYdxAb5ogkhvTUVMK6RrX1QWj4cFNbVUsWunY2GWMwGj2h87Wf3IH5vL4eldJEujb/xz/8mbH8
d2NrDm/cIP/72Pr1vUvBR/T1r6a+n3/sTzUL6TEEedEKxHK1zpyZQv+pZrGcf/g20+uLMuXPsbWz
ZsrQF0bij21vdb78v7G14/4DkJ5pA9XGTeSYvLv/YGz9u5fEpVNghiu1m5n1CmD8dWa91EszGN3A
QGEsyiWqMj08tMhKPTS8TfftX76Yv/Dy/eq2cAJeDNDiGr4ZOhi9fneTJK52CiSoDuKrGXm9U1vP
8yo+/akW9SxBSiTZO+/hiOL8/+OlbXRAQeCRx/m70SMzpIlvw3QeYH3w0iFMu904Txht/cHDR892
xyhUtMhpyVj+Wx/Tr9aW9ZOjCrDM1X7JIOiCYPlXn4llZ0kV5oX9UMDKotNvjMhxkfAu6pzV68vp
ElvAv//I1u+mpcuLslQc+pEeVJjf7GBo9eIhAYT04FqV9Vxhez9ZzHCbvc+0+EX19DGcDFLuZjCH
tjuk/dB/eKtnqQDCZUcNLNuD8hPUuR1Qq3i3LIvz7jEwWRGOozCvRhXT2stAGeGaAfexGvYq2/4b
kw7Pxi8WsPVjeBfDC67YVXn16xINpsAetJ9aqE2pkuRA+KYuiCLaB502n0l1rq+0xBzx77+9Vazx
T53Xz18MZDtak4sdN/zNGeQZCCS025oPOcTyZ/ozuM79Kv0UuabMMhf96DoYKpjgIAKYU9LA/v3r
/88H07fNgJsw1lfWze/PCnBeZO5Sm5CaPJxI6wPDRQ8Pxtj8neXV/IuFgjuRJysQvOD/SDaNZ7+v
hBjMB2c10RlU83IP1Qvj+MWUoqXjvI/CW59OgUBb+RMPy8URkgOH+Zuf+68+uC0IWnXRmDEn/W3V
WkSChI2IxcPQNzwkDgL0+ppaGzF6Vsm/c4L+1UOywpR4Lvk/ELW/2RlNlYvMsEfr4WK9oV2B3B3M
Qn01+KK+YvTr0JbA6tY0Gas8LBbzthxDHFaM3Axk6flSXxneqB8ThrEJADEruO7lGO7MHs1fmo6Y
VqCl8pRR9gJsCVNCMPb/fq1cQpl/W6w+qly4SxwVCPd+e0RyvKxDgGzkIQYM1OxR8ragI1k3ui/V
W4ulIioQKr5BiAyvETmHOwhfOMA6NMdHkkbxCGXSwZKzTAvdFzMW3UfQir9zHf/FLrjqthBcObxZ
93fjosEtYASoZz64hMBmCN/5mk3VqjdTxOZzU7R/t7Kt3xeTJ1xWNWcu2CvEYb+/YtnjlxBy7h4u
zjC3x/IT03TlX2xsxxeyYmt79OaxYcXkVI15CvqCAe9TBhpebexq7j/sekSuKdgBUJSrt8x22DjX
NXH5ijpODSJjMqIG8SLUVzMW/WvDyJCeUBjfonP+Owsgn+C3zYnDWvA746l2LPyAvxuql0CGxPzM
yUPNKolCNS/tNveN/A5YDzd0nDXjFOX+yOQH60bhATCByroPU1gwG7JqbYFbSCESzS3m4mXv78cl
Mfpj6nXA4Cozod8H74YBHqIqBuEinYwvtOOSfiv8uiYpIJlTN3JCHwsPrlmejLybyGsqU0KiGF6D
fAxU9QDnNb0KujK/BkFY3455TMkeQOBj2k8y3Vdz9iXs/rn4IWRnbtEtcT+0oMUq3t+YfsykKHrn
fk6rbdZzfp+hHJRw/bGL3zcIv2EBp7g8NlAEBZEDkMsBLPqGehmqIp+2duz7TyHxrmLT5In0Nq01
Nnha3KTlluCFcxt5vRV8x/FIN7Mqu14eFwAgqNyGwWlPVjNnxikOTOfaSgaGZ2qMz4Ia5wkbhMnU
E5Jw+0BqsUlD28VhxlDXgi9WAuBX92TtFbS8QyeNt0GOZS/BZ0aED2vERzGVwIpHKdcQG5nsKA3C
nW/2wJ0ALLnvyGMoE6qA3YYSkI14VDzNXTbzx2a/w2oX2/RXCBcvaNqbeeGvkVty4GQ2ue8p5h2D
8NXZTkQ+33h23VwbmviEfTLXZUrDJtPBCd1eejvKsP8RIJ9C32NhPhIZOPXQLpPb1nIIeQi5tjdI
5iYhlq9mF2Rni+EfZPmAW35f13SgcN75oRXvuQHW3wCmuF8h87ibxlPpBwtF/5EMcd5vljSptmLg
54nSuK8OsJpdsjL9MWJhlQKjAUmtGrkKCJVNUPcfTkMPXqMPVs+GG2TyaqyCTjrnqiJN9tknOkuE
LIACB+i29MuAvPp+xgNDQ8pxw9ji/6MKsMhblU5mmGC5ZqRJUPGlGaqvRjp6Nm9X5ty25mYug71B
RsehWKAtMHvnm64Ipb8SSUAxxA6OBzaYfHvH9F/hjUzi4os2On6xi/OK9h1JBaMfsq9wAc0O2cyq
3KSByWHqVA1/B9AjImdAeCFuNhd+VPRXmMdFG2wnEsMU3XDGD/B02LIzB52BH0C+XGbPeY/difyO
DGPGDiwxu9FKjNB4Xl8my8KUuqTOyRs8Nh6Hfch3SqTlbUofv+EJDaCT2/z1c+Py5rhx1FeUdfHL
4JHuLueyvpKVtJ4bsc6HkWCE130PdQpZmo/KpHBCQiVMs+efJAujGFhSFD4WSiEolj638X2AffG9
tTipN4A++V+0qZnf0o9ii0FkEVwnDcbR0K/1I4gIDvXMYEe97JHUcMF17HKI+jneYkye3Qe5iXyV
K2TrueuGNf9hfbclE7ScQYOj72vKTotQkgxn8KUWkQVt+LuKmd0xSUYoCwteuNGhMpytCbeZiVCJ
4ID5cci4btgFXm5wUBzPPX6+7bxWj7PFd2+WMx+KR5JXkmAoPpCo6kdCFbsPGho0LROApychMf9e
0L1YBTDlFpy2TZg0b9jbqH511s2Pl0Jhkbglz0yPvJ9InjUB7A2VZcj8Mcg/HLvALJz5Nk2aZu2s
MSOPvDqGUYScsL5mGfHbWeu7reqGg6er2+Nq7XsUuaAIr8ni2F2Mc+grOc2xI+O0ji3c2iTPwtcd
a1wwp6ZreefoYKmgSE0j67IxWkZulwKHaUm4W2P1Pn5efgj65EvLQwYPJIk7yHFQNuVMXZhH3Ezu
HFynyCjJb7Hb4sCxwxtUFvjCTWBUuHNoucXfCyPlxavLI2TGLll6I0p/yiBOnn7bTg+BM3UfxYpW
4QYRUNzxH0PUou2uclz2tnq9qhCskh3MGd8024B98vilb4kD9E98nPoK2Yr3iPIEsZSRFrxbRHLt
cZo4cVG3UpevpmSB1ATtkzPwN6MX0gB283m4URNkYXpyMXdA06tYtUO6BPYOMwpvhnwSsM8XK39v
4qfTY+Y/5xII/q5vRHbAyM4aYUTqvkN55jvVdCW5Aqz2S1nYQCiyim+lAIZ27c2ufQIOwQPnrS9f
Tn0Q5etTX6Cqe8tXPMAFpEO53xyJZuJXzSxCDVFfrt/DRAkaVjjEjZSUTj0n3vvFFC/F6u+FM4D9
OnF54tu2451cVqKjCfC8mjK2ANfEtb0zkTRCVE4apOIhYSjk5tXrD5Q3DluTVcfNsWyhZWXISehw
cx3tdjRMKYqsAAXjxoJc9wSRwX2/gHAsI+AOQN+Ko0kH5vMEgxg4u0UTc8M+H2Ihz0L1hiWSB70x
J31/+YScRNTIHXpu4pdgLVwuvMtkQHcgluEZ7AwjSbZusZm40j4PDf+Qbj4/Sy9sfb/gyi9+VoyX
Y3NeBCtKFYZ9soOUz764iqxnKzA2+WCV23YYuMms31qrRh1u88kkA6Zd307qgfORWey8KxQPNl5c
InkKWfFYEXMFotxe7D0aLxMEb5ewHcHmzeh+BuyOaddC5U9Z8rAMMcc8plns2bsJVzshRi7jQpeE
aPdRt4QKMKd38AIZLaZ4R687C//r8KXSgmsrAaon2dToq+GoTgXKbI8/XQyp1TyZhK+yROCYI5Ra
11WWX/Y+beXGoU5MNnlKkWS9kjOpgslZ9vXV5Qv4uRetF/dxxctcNtY28TlxLmuXqQLHmoYTc9R+
Nn9vOYYeLuvTYW57yGkEHMaqceSNPwQskUAM7dFx5XhOkxmi2c8FgT4n+FQ+MoeobMeVDVCBQEfJ
8Z4QfvZ8WRWeljwUKArNW8+peJCbyrzN3bXbgIWbcB4I2SYmY7diJ5ohx0R+Y9GEaF2Y/ZCM+UDG
VLL6GEcVUQv1ujvMFEItQQWWeWvCOjmy5MxnWFQ15HNyJ4PIjxtOGN9a1RCKRTPkNbu9nZl3Lu6k
h598CwEQfYh6/A1oe3i+HNnjSq5jny+byeR6fMMYBOSKfoZmEAcQivzEnqeIri0baZ20Y7xvjCBk
uxrWd5sPPY+ZjePVxqk568dydlrcz1zVXkI9U/i59JaR/4xMFCaLoJEtRiiNRoRaaHkaydrRx34Y
q/TOXMmqp4pt9BYJK+/CDXpeASMAq13g4Wyfe3egCEkMGb6IlfhYQdPk8/rhdO8wFH4aAl3egfH7
kRoxmZ1MaY8EDyGEbdnZJ5nknwn6x41vgZG10fVLIA02D7DmeATCx4k0Z4zYe1qeIRXK7L3IFR/h
ZooftHZxjBBzktt7URFiBKWw7pFr6PKUKZXf2E5nmhGnZnniZq+PFb3sOSqUqtCd4v4MdUG94Fma
zZAicw2RslBEAn7qxblZN/8zmiYakSH21dtycGpuMDjBTxcmBrMKfrqmIO7vKcmZLEVtqfjXhoTb
ZWOvnBY6gBMC4qk9grljX2pGapxyLekuABOZ9FR49OCjYTXiXS7KsmAVTHbIoxqmDQh/0fL24sWn
2YRkFRgGyXbxRl8Okxji4tviZrXEQRCyJclQhbt8PcNN5FgvcRCzgi4Xw0SQSHIGxKLY8nr2tNrT
fkyKgW6PaNfD6yzE1Tup0LxNtAvRw+gJ013wqaCgI7GJ5WTvK8/i/GQ2ymr9L/bOrbdtZNnCfyWY
dwq8Xw4wGzi+y7Edx3Hi5EmQbYWkeBVJiZdfv78m6RlTcZxJGJxNbBzOPAxGcotsdldXrVq1KnKx
Vg0cytsdv3zY2k2HFrrXDUpm2nFbX6iGwt9spTZoG0tOapECX5WVnn4JILAeJAV2L6PM7qoIWTz+
AhKJlNDMRFTaoIIJV+6Q2M47U8m4rPSdKeeQjbfsuELI2xrBxrmQOg8DMZOtxMkcQWvQ55bVyNac
gI1+pjnxDeTAbXaaFPn2hCohON52XhhLmcbZt9QxANkZDlYJnIcpsdYSxwZsWSKJyORgMXe1eeuB
WEONtbR5ChXoKmtcYQ5al9mQo6+mq1aw7hFePHGDyLKPzbpQT/hl7xZh2epj5ZnNhQfZ4yNkzuAo
Z4dgnYl2mhMOREGZMCMoWrWeStdCNqsi4e/E9rGWadWZ6hrSwzbVjMe1s21W0Ht2lNVUOe52GZKq
M2uaiaS5fKHglJ2GgCsolslmBheCYmiaf8TrzTFNzzbnhlb5V75FQwl3bfp3UVq4H0x8fJQ6IgRu
g9yQT2vbqK8cLV189CQreEjo5wMjMZb9HE85dtzrJpaIWEPZLRVBtaV4IHN25pcWRfr/wsQfZHjQ
KhfpgO9neM6W5dL3n1cm9n/ylN0xaIGKgB9gpQFqaZhAlk/ZHVOeqbopsjTIsvEVoNe+MlFVZ2iE
ALWj3qlT+2yDQPeViYo9c0AyoJ3BUlX45OdSPHtoET4ShU7EWUhFUTUGtD0E0AEsQgrNXPUDFYcp
yEsT0V6HPkZJJnRiRNUKKIbnh9lDahEHel4g3ajOhg5rOrAzTCEaOtA4CKKnvAjLI8lUDgtHguBe
EalCeWMcU3JVMtq0GLpeZ1UKs5vTj9RzFZxQDgBZWlk7F6ok4305aB/466A+TdQ6uGnWWnPmuBaR
siJtV6KmmjZ2eqnTfMj33lVxSHGulxclKu+i3ZLmwd5yPabt0HNFkJoFWXNihTI7rZbS+63qrZcF
Gt7XiKArR4RZ9Rf692WAZC5kPY1eEisaDisHakok56qy8t71zPciugXoCHP14xYJ2ODo2Xp5IfG1
VxpKlbqG2qAN+cQh92UjMDV8BVGj62tarZgfmkxz5gY1YCTMK5wEJ4HkifcMMffAVyPnGiKsehGX
kIoPUtOmZNIP5N1p463rY8sykjnc+91lszA8ejHqyaPiB9JdvDHyG6+WKkju6/Xl1igAO2yvCD+F
Ibw3yOApDq2WvLPt7CMRunEGX/zCcksV6XqVQirncb0xN/evP7QorX2eQoEaLltiAUP8R9ySQtvh
Q6dgRIhuQ/DTk2jxRRFv300S5bOiEsMjuJHN8SOyOdrexbHuxVAXIwnrnNOo97LaVvJ9GihMA5r+
1TsXRhnK4JrxYVHzXxtNVVeU0StvXUkt33nk8C7ogVVdG/biEyxN9dSB2/opiMvdockBf+bHJUwz
KZPQ1hCFCwn830aOWNMaAtxv5UZ7jM3tRZmpCq7YwjijnSL0Yh3KrV/VwXFlULxIVxHvxPC/hKmz
Pqf+p3xACwACQAF3j25VQhANYZysIBJagPzjMFKE6JfVDZsyuLJ2IF8h6M9ZoAni3DqDhpGZaCCt
G+OtrbvRIaX/tIzx/XwDdX7tnEKQUA9VH1UrKyY+QQPA3KBk5a8vI0/bXNR2qN7VRZyubFpL0jEN
L5nqRINYUqg8ncRenp+R7/TfhkUhX9JnqLq2Y2V3yTHOw6nalpBj4zVruBfeGpK07qo3Ekjru7xQ
mFCV0nw6gTRnpSH2JhXEpInL/E738s294wbuha5nzqHsVtWPVFiHNovUAK0kTLJ9mkh0q5R4DdeO
iojjAk0V6cYrZHRenG18SvF0+KmuSvsos7bIzDhi7dA39oEKMjSmijyFCV3W3uMaMtBVivL++aaQ
N3cWtMQj4nWZPp3pZ/BYetlszehjtGGUYEd8ISS049OQd3+R0I0JRSS3QRPerY4Bx9SbSs6gaNPc
wkE5XaovAXQhISpSfbLTDVUY1CQ4z4yUzqwUfarHvkxvm4M13I+rLEia9+2yTdeU+VLXVF9mG0Oh
T3KywKOw5c+2FOV3DjH7HUnGzRW1xxzv1BOQTdW02L+HJnZKN3QJwKZyYL1q2615qhMyWccBvTrf
2fImqY9f37rqUHZTTD/sApt6elPI09qW2NrPekaXGyWX3CZb3KhZakpHBRlmSjw20gc6CvEEylqV
acKVS7fr2kccwiCZkCI3FHvVqY3bUh9o7MHtgRpu6LQNoLkMdmZGLd+mTN1DeFiLL5mOp3Yg46/O
N/5W+kFG7KUH0MXxilIp57Jq7K2fGHFSWEmuhWRhUxwDiVRXGzrC0fuBGFKU8tIYQIjuG6qJiYk9
Q4IGHqdLHFLjrVKai6/sPU3AGsmSfnLKhVlWwbmnpkjybKAT3wLdERR4ENDtg9cnvz2P/87mtZOv
Wzot1VUV3JyM3t7kR5RbNHpp3CRbg+69JXJeX1nNdBvJAAY/KSg6XdKjo3oXWrv4tAD4htwUxya8
cH93TusvShQdNZuHRpnNE2sj3RZItZ86JRV8h9lmG79r7Ny/QOO+ui4jh9r9Ii/zrzuOCV6Rr9/n
i3I7l5sGOnewIaja6mUQn1o7BIIoD2lg81EWUVD+facC9J5JtmSf5z7qRLQ4MU/ovuuepEgCfclM
dOezcreY+7WXHdMXL7YPC1WtVoqL3BMVjjpC9HmqKseNljoQfoN7JQLj9LR4Q910ms5Dfbf4Elts
dXwCgkax9RaO5D5mCwD8YyRZuT2QmPOmytQbKJT19ihaaztK3jboHaU57TFkb/GFlbdb6WEkLIiY
mrW1oDFcjNCCLOgXqNapN6mfyQc1ZZe3Mmw2+mZtTP+zFa0ftCQCRqXuZx6Uan6YkUai/jNUL7yq
zMk7hdUVigOcJa8vBJxE3vRgJTgaFCBa22OzhTu45zZgq6MtscKGXvYKlTu1zAY7aG0z5WWbU1TL
vEMLHBNkiezKCa5YujTVonnfwHoPjt0on3sSjRFBSMNz+sznJVqPsk/IL639CApbfFJQO8N2VSz5
vi7l8CPmv7hXS3232vqWLh2hLRjRJsSzwZSoSwwvd0hCHEcWXblEORrIAa2DFxSGKqRjKGCLaM7t
0s+rblJrTgHPR+RYEKYkDVGHNI72T52NKb3X2FjlUb6Vt48bqHrvWV8elTWb5KxSmvxUFypX1NMJ
l1O815Sa2bu8Cs4MCa3Aowrk89jR6jsFYOFIS2wNnfvao0R/zYYgqmaxrtUcLqZtWw8a6ZCjbLcL
zhNlTQdsJ6xpEaE1dPfaqF5ySf9V3TlMt4H3iXPA/5RLa1G+m5aafZAgZHEHfdch+go2pntGgCZX
hxEqVZTteyS4JNS1b6RdKRwcEJZz2aaRpJRH5lEGRxEYydsWxwU9B2QeN8DkhUnOROUl9bPUaG/Z
BrVHl1QhqKvriOUo8a3rFvl8IVNNd9Aoa+3e0xZ+jZyCmQZvpYIeZBuIge+BMijbadyNfB9Ro+QC
8UVUumDZRc1Ko1y4RklxAQuBZhIlSLOk1x75OkXTPitkqJDaltFQA7yDA63AdrnJ8C3P6C9Bxjen
pOsrGTR7bm8bCVwSejMyzwuFBFLWlMf6bucQ0ps+rUGyBcURGemcA1KBGjU1bnZUUPIqHVCmLB/5
WhN+tazyBkVBgFSUupLFQRnQcSEsg+jKgp9+rUYWVchqCHs7d+rmfbuR/msi2/5BhETWcdtn4P12
ldU3qxzVuvyJ3Cc+vU78uLilTrzwab72k196faA3q3bQH8TKpOdUjqNBrNzeVHszr40RLrnn7ePq
zz90eWZDq5KJgkDjuBgwTGK3/1iyLHR54GxYrQY/Mvz4hvzgs0n63jS8/oTdfL7+ncETPCTwE8R7
AF4dkDshZv6zOdgb4e850BzEjDQAAYE8PH94B+IntC/AIoMn58Lz+o88/PIx8mFV5EXmPxQD7MNR
7bFLQJPpO8fbt4VvM3h8hbWh2OCBov8CVzfR//fv/vuP367XURtAU2eWaSIsLtCAFzaATQsQndBH
ReOuu6a2BmgZqHYL86H6H3eV/GWbfsYMqDMeDlBK6Vc62/z5UlBka2ZAXhU8sYnOAtrs/9AQ7C2n
Z4aAh0SzDGIwgjkvrAXLnplYQmA7CBXiArybmj34RtbtZ08ETZ8R4bPpUeFpL9bWYCkoNL004ewA
1LaTgB88rUmAUr4PIf/0JAD60oXTQKSufUaZhxxMgiyI/5S7mp31nZBNtPEp2zfy69aAA5HjALEE
rbcGoOHPn94yZrppmzqc6G6JTHAfGKMngTwCa4AswcsmkQZQuubQrYFYsL0mNwnEqby4caejNVMN
3TQdGOnttb8PFGdGNYMK95UeNOKanDGAljJyEnRlRp8txdA0Tj9x7U2ChQvRdvlVJ7cEqHMCTRy3
BET+C1OniDZmAytg4R3TAI2ONN2rn5x7qCoc5+MfXzMpw6AIonv5DPh8FoQZsETNGMVk7dUdPRM6
EBSQ+7GzoNozQC9mU9s7CmwenyagOmFINz2TOw/ps22PdY819oChklHee3rLnBE64y45va80uadX
8F9Gu8XqzKSbOMBavwX27J+tzXRaYFHx0p+E05sFAPzupn7dKdL1GYYOoaqnk24/REIJ3UTQxsJn
nNohSE2VPdYE4BTiBdCcvg8AxVH/3BASKBMzUJ8Hh6K9JnccMAvyaF9AnpERp7IL+ev22lsFtjPj
Z8Rp8LfrPK3oiLButD3UkfanLyflXC8Hyo6QB5dFGXP/+fQORUqeR0cINmefDmkIcLS99uyiY2Mx
ABDBFru1Mjn4kIz+eLxAIRhEh9LGz3hxFpwZ3EgxST2A1m3BCTlIqoLg/Eg3UccZJj6gnv7lHSFa
aACaKBRPT88ucrqPjhKAznCQoNftG0SDY4ENAquu2wSTe3z6iOqjnQN1RhSMCwTH6qVNYIGZySQZ
qOienG8gqGFjV78xo8UM6/uZpXvuG5jODGU1RRQaT3UR6IY59jzQtRncboAxEPnuGnpI+OKA6NjJ
HqCblAmkkcfYRQBgxgag4r2Hgr61BOwOHEjhRoprck4BeIE82k0GDFIBT//y//bdZM4B8rYECT2y
PMFZoAXn2LVgYhBQstEAUF+yh44+oy+jBjAxuVjppV5ZP50+wOfhNABB72MhnvK5PVREDsUis6qa
03v9KpJiY18/iCmYsJiB7vXvPT+JdTLOwiGcKnYO2V/r0NxfRwyImHvBqJdjRUWhU5KBLKslSNlc
3QE0pWNB2Ouxa0GbmTaHK1Jb3VrA13q+F3CNDLFTWjq++MbkLALi+UKlZxyKTr4Q8jQiOv1aYFoH
swBuAAEDim+/Y6ZnFxDpHr0WQE80XjQSat1a2LMLFhAaJyeFHp2HMD3GCTTm0WA6GXbkx4ReTP+u
93YEtWkzVKaYKFGaMi30CMBA6QL4X7eLIKk6W4oSLHxBce3tBdYG1Vi0k1R6RsekLCJxzEhbAHpG
xkDVBamovfbeP+l1HETYaE8MjAnaAlNoc42yiCAmYAIaa1zrVsGeoyxWAZgBHuKTMZjaXkBEcHR2
Ff6lDocAZ7nHEPfWAvk1mJfAyVOeBVEQNGotaJyO8CxBlLsNsZ9hd0CXMIiy/GQxOgd1QnaBN/SN
MunPRg1iRwAOGBa1ie21bxdb/ECAdX0uenKngyqolCPXAmwL6m+pxO3z6YK+MfCU8BdFFaOgoLVX
t/imtBY4I8ciahpYEqpy+Am9p7RvFwRvm4QrkWQ3C5M7I2jM3PNhft1TwC7YtG7FEerjxD1/kZyj
RutX2lT29KTJxQ4EPT3E8euzgL8kI4bJP3uLAOIRJYEmqsH9ETo5/pGGIzPWXYR8AT8bqwjRor32
zKItQ0Gj3N9BtvvJnZqY00y5+WizSGjEW4bl/JR/H5pFEs+kX+DoIK/5s7PwD2znX5Uvh2gPPLY1
L/4qf6nq5XtfeKr1+Pbzvs5j/vjnH6KYY/BFUQLT/fbfJTH/GhC421qUZx8+1aa0v9P/ef+A3/70
4Leenurpf575q2yZPXh1+0Hd3+bVMqJu5n/D5f0yWg5qMdpihL/v5M8/Bvf57Fj8wcB5sDeuyM+M
HjdD+jkeDuyI5O/4gYNlnA+bhSuOoN+OHflwGfpfkyz2B3fdsVpHj52ESbZ8TJ7uUiy+jjc+fuQ4
Xj0U/sO2GAze8lDHDn60CtE/yVbPR+4I36NH7quL3iRf39AhcxvdD6e9Y5KO/ZUTZt1/HLzPnp44
duTTVZK5w1vuuW9jR/6+4sz3i/T+ioZe2+rzx6U3WIBKR1Mbe8Nz9CXjxM+fL5Ke+zR66PjRX+5Z
kY5bNnrkpBwui46mNHbYt9/apo75M3pgBtg+BPVgkjsixdihL5ItwhL709xV+o0d+3LpxwPrQRru
dxwvl8usDpfx4/Pp6Jm34285z5cP3jZfFcVgTffEjdHj+w+e7y6HRaWEVURU44fmLKCvzmBl09hD
5FfHj53nPv/SffNpsNaD6nLYv2P0hDZQe0P/lhtP4mJvcfcMrLE3fbW6z5BkHs52l84cP/RuOTy3
+gzh+IHLN2fLKM09f3isM74Axn/H+OerLF8NLBVpDJHM+R2DX64q/2FwjPU5kt8x+JckC55us13d
Wgu/jx4aRSnvzeEySzgph8uly/X9nh84Wgb7e5+AmEhw7PDvPH844x0SPXrYIMQjGUY1gNwC3h09
dLZy9+v2W8bV2IGvV3R4q8Pdci9M6MURxg5/4yWPqzfz/JuzrUM6xw7/Idl+ZyGKRNtvCPu6H/h2
IfZ5vLH3f8vsr/J8NXApeuRv/NjVMKrs2cpjx/1YLL2nBS1sSk/4GTvsp1UWcbINRu7Av9Ej+0Q2
e8sbcUuBtI8d+vV+aSPjm7tVXrz59NLNd6jg6Jv384ckzv2B56Z1WNvosWm9QSO5pxlu10mns/D6
yC8hTX/JpXyLPz3JoLz0Z0NwTXzjIVwts3/9GwAA//8=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series layoutId="waterfall" uniqueId="{CB562BAB-D029-4C58-82CF-F63CBACDB455}">
          <cx:tx>
            <cx:txData>
              <cx:f>_xlchart.v1.16</cx:f>
              <cx:v>Profit</cx:v>
            </cx:txData>
          </cx:tx>
          <cx:spPr>
            <a:gradFill>
              <a:gsLst>
                <a:gs pos="0">
                  <a:schemeClr val="bg1">
                    <a:lumMod val="85000"/>
                  </a:schemeClr>
                </a:gs>
                <a:gs pos="94000">
                  <a:srgbClr val="7030A0"/>
                </a:gs>
              </a:gsLst>
              <a:lin ang="1200000" scaled="0"/>
            </a:gradFill>
          </cx:spPr>
          <cx:dataLabels pos="outEnd">
            <cx:txPr>
              <a:bodyPr spcFirstLastPara="1" vertOverflow="ellipsis" horzOverflow="overflow" wrap="square" lIns="0" tIns="0" rIns="0" bIns="0" anchor="ctr" anchorCtr="1"/>
              <a:lstStyle/>
              <a:p>
                <a:pPr algn="ctr" rtl="0">
                  <a:defRPr>
                    <a:solidFill>
                      <a:schemeClr val="bg2">
                        <a:lumMod val="85000"/>
                      </a:schemeClr>
                    </a:solidFill>
                  </a:defRPr>
                </a:pPr>
                <a:endParaRPr lang="en-GB" sz="900" b="0" i="0" u="none" strike="noStrike" baseline="0">
                  <a:solidFill>
                    <a:schemeClr val="bg2">
                      <a:lumMod val="85000"/>
                    </a:schemeClr>
                  </a:solidFill>
                  <a:latin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a:solidFill>
                  <a:schemeClr val="bg2">
                    <a:lumMod val="85000"/>
                  </a:schemeClr>
                </a:solidFill>
              </a:defRPr>
            </a:pPr>
            <a:endParaRPr lang="en-GB" sz="900" b="0" i="0" u="none" strike="noStrike" baseline="0">
              <a:solidFill>
                <a:schemeClr val="bg2">
                  <a:lumMod val="85000"/>
                </a:schemeClr>
              </a:solidFill>
              <a:latin typeface="Calibri"/>
              <a:cs typeface="Calibri"/>
            </a:endParaRPr>
          </a:p>
        </cx:txPr>
      </cx:axis>
      <cx:axis id="1" hidden="1">
        <cx:valScaling/>
        <cx:tickLabels/>
        <cx:numFmt formatCode="[$$-en-US]#.##0" sourceLinked="0"/>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plotSurface>
          <cx:spPr>
            <a:ln>
              <a:noFill/>
            </a:ln>
          </cx:spPr>
        </cx:plotSurface>
        <cx:series layoutId="regionMap" uniqueId="{FE612246-988D-484B-9E36-09C7AA9B5AF4}">
          <cx:tx>
            <cx:txData>
              <cx:f>_xlchart.v5.13</cx:f>
              <cx:v>Sales</cx:v>
            </cx:txData>
          </cx:tx>
          <cx:spPr>
            <a:solidFill>
              <a:schemeClr val="accent6">
                <a:lumMod val="20000"/>
                <a:lumOff val="80000"/>
              </a:schemeClr>
            </a:solidFill>
          </cx:spPr>
          <cx:dataId val="0"/>
          <cx:layoutPr>
            <cx:geography cultureLanguage="en-GB" cultureRegion="DE" attribution="Powered by Bing">
              <cx:geoCache provider="{E9337A44-BEBE-4D9F-B70C-5C5E7DAFC167}">
                <cx:binary>7H1pb9vIsvZfCfL50sNm7wdnDjAktXnfEif5QiiOQza3Jtncf/1biqzEpu3cG9gXLwRczWAGCaVW
sR/W9lR16d+3/b9u07t19a7P0tz867b/+31U18W//vrL3EZ32docZOq20kZ/rw9udfaX/v5d3d79
9a1adyoP/3JsRP66jdZVfde//8+/YbXwTh/r23WtdH7R3FXD5Z1p0tr85tqzl96tv2Uq95WpK3Vb
o7/f/5Ouv66z9ft3d3mt6uF6KO7+fv/oTe/f/TVd6snXvktBsrr5Bp/FzgFnjDjMlvaPF37/LtV5
eH/ZEuxAEBtjx3bk9rX77tN1Bp+/F+i/3n3IVX337d1Vva7vzO49z8n3Q7r1t2/VnTFwfz/+//I6
j+4N3nb8/t2tbvJ6s6Uh7O7f7ydfrIz2tm/w9OYGP1z92JG/HoPyn39P/gL2aPI3D3Cbbuh/d+kJ
bP5duu7W1d3v9uUPcZMHti04czD9ictD3Dg9IEwwgpHYXqe7797itpPo1cC9uNAEOX+2l8j9U6lR
52+pcOTAkdhxBCJbYPhjhUMIHYBCUsko+6GQ6DFw9wK9GreX1pnA9s+XvYTtWDfKqPWbAmcfSIFA
6ejEREp0ICQSAKm9RZQ8RuynLK/G7OWVJqgd/7OXqO0c3Tv9/Z2n0yb7qt5S88SBtAkXCANAj2wl
P7ARcyTD97ZyAuBzYr0ay//RohNYfW8vYT3VVR2989eJrt8QTsIPCGHYBjyf9YCgquACN6YW/by+
jZq2HvChVK9G87eLTVA89fcSxX+qZJ2b9W9juz+MYQgYTilsjO5jGPFYL6VzQLBElFKxjU0nMcxO
olej9+JCE+T+udxL5Lx1qr7rKn9TY8oPHEoYk+g+b4Aw5aFNRUgeMMQdjsi9+j12ir9kejV6v1lq
gp+3n24RXKGu1t/0bgefy6r+UPPAFUpBqU2crWZN0bPpAQVXiRnEOg+N5k6U14N2f09PFppCdraX
Krf1B9660ql60yAUcMESc4rvY81J9sDlAYIAVTC2TR5s9hi/x3I92fyXWYXns/b/ZrkJlqf7Gb54
Os/vbmt129S7zXy9BhJ0QDlFFGP6rAZy4GWwgCzRmTi9B9K8Gr7frTXBzrveSz38eFdlOn9L3MiB
zakD/4BlfOjwADDGHCaZuA9HJ7jdS/JqzF5aZ4LXx/3E62RtzPo2asxdXb9hpEmcA4hFMCccP69t
wLnYFGhOAfb0ob97JM+rsfv9ahMET/YzWFnpbr3bwzcwkw6oG2GUE7IFbqJ1Eh9s7CdD9v31ib/b
SPNq2J5dZILWaj/RmkNkqb69IWCOOKCSUuRg+dg+CkjmBMfEEfcqCEg+1LR7SV4N1kvrTPCa72ch
4SxSb5gGEGBIIL3GRPJntQsw47bEVLxAoWykeTVgzy4yQetsuZfRx8la5Xe7x/wNjCE9wJByE7qr
+UyCfyYPHMQQAYv5LBH9Q5xX4/X8KhPATmZ7CdjiTlfhm9IkEBUSCOOJBDpy80ITq4iBxCQQmNj3
FNfEKt4L9GrQXlpnAttiP73YzZ2p331UAN3bclwCwHMoVAzua98TfRM2UFyYY2nfgzsB75FYr4bw
96tNgLz5uJf6d3rXvVuus8JE6i2L5QQfMEEZAle21cJJFMk3yTjU0uWuCcLZGe37UsFDsV4N5KOb
fLLaBMjT/fR8q2/r6C0DFXIAtTmbOzsyeVIpQIgcMAq8GBCaj6H7IciTTf5Tnuv5VSZQrfy91LlV
ChSlVma3b28Qp9gHCJAiwC9v45AJWgJISiIYxJW/elcepgI7iV4P2/2tPVloitx+JgOr/NsbtzjI
A6jnSA528GfJ9CHHBc1gwEgKm8l7O0p2D83WTt4L9GS7/1jdtjf2ZJ0pbKd7qXBXuoFy+P9CbQBD
fwOWxEG/wpFH6NlQboVAEzqMtuhOuJLHcj3Z/D8F8b9ZboLllbeXWB69dUlcAEtCuCP5fUY+yRek
AEdogwo+SAEfms6tPK/G7oVlJpgdXe0lZqd3X6u1Sd6Q9NoUc6DSjSGG3MaXEIQ81DwpD6BzDFCF
Zocfr0ltYCfRq3F7caEJcqf7mZ4fwaPe3CbDzuu8PlTBfIMcdqBX9jFkgoKrAyWEFqOtsZy4up0o
r4bsxYUmkB193ktlO1lXQ7rOv70hZNC7sMGMTghmzoCshEwdPOAWMUjyHprGnSSvRuzFhSaInexn
PnCibiMVrvPd7r1eyQj0eUHpTQKRskXmqa5BXQ7Czk3wuXlNApOdRK9H7v7Wniw0RW61F7p2+9uD
EA/jtUfv/NMTIhJKbJhymwIsE68GkQgmyL5P4ya108nBjJfleb63ZPLxR7ewH6c+NkTPyV2vbt+Q
CcHkAAJ8DG1196EGWLmHoCCbHSAbehAgzt9p8C8SayvNk8f/ITSPVGF7mOnJYZ1fN/ZkqUcf//v9
6cleaNIjqeGY1YmClh/ztu3KDIo3EkFD630MOI3syQGSUBuFfuXHuP2U5cle/ylsL6/06P7h9vcz
sT5Rxmz+LQq128LXO6/NATkHTlr95KomYQeQWXBSxwHi8b6V8onz+inUGwD48lpTCPczN9tAqJvq
LfGDjJlx6CAHP/XjNc3NoC+Bc2h0pfeHP57BbyPRm4D37EJT5Paz4/UE2uze9LwVnO+AhiyKJBRH
f7yeeDrQPAKdJmxznmdrC7ee7l6U1yO2vaUn60wBu95LH3f1g4Z881M5EJ9g6EGAeto2lp/UTEEJ
DxxsgydkE9QeyvNky//U1f12sQl+V/uZp53eteu37NzC8gBTRqC75PmqDUIMPB30lnOxjWCexJcb
eV6N3Pa2niwzwez0417q3M0aKtt5WOu3zK7hHBxCkKCJFzTOsQ8oAPvTA05w+yXTk03/U637zVIT
/G7+2Uv8NonP4V1l7oadx3l9gAlNeHCC0ZYUPx+gcChtQ/QJMya2BlVO7OYvmV6N32+WmuB3eriX
+J3f5bkZ0nb9pn1CgKCQDMjHzfHwzWsSqXB+ILAQm5rOFkLgvx7GKw+lejWGv11sguL5/mrhZ10l
u118Ax10DoA3dshmzsmzCNIDSPGAAdsNbZgkCRvF2Uj0avReXGiC3OnnvdS/sySFvqA3nV8DB+KA
g4QjAlvgpg2WEgo8QIfZ9i4ehfT9oe7tJHo1ci8uNEHu7Gg/kavuwjeNWqBZAY4pQhfQfX0NcHnE
Y/6IWqBXAU/ClbMfgrwerueXmYJ1uZdgXUYw+ujdyrxt4Q2q3MwRjtwRJXJSxtl0USLIDTbDa368
wA0+VLWHUr0av98uNkHxcrWXKF5DsAIzsu7e8AQBpjDNC9oQ7PsUzp6QYdDghQmGg/0vNML+FOnV
+L280gS86/3koq/v+jcdlYFglgkWBAzi1s+BVXxoLqHDBEPwAiHmfav6JMT8Ic4bgAY39WSVKWCf
9lLbPtTraGevXh9QbsgUOG8KPeX3cclE0X5M+eIwM8phk1ByI8eTLf7TRPzZRSY4fdhP2vJ/4ZgH
hIjQN2JvmiOfDf7hGAgoliC7YRmT7q2dRK9G7cWFJsh93M+07UaZW50b9ZbcF3AjcNyeYhhfuX09
NotQnIPmLjiPKp8/dPpTpFdj9/JKE/Bu9jMYuRk0TCIN385CwpF8QAwmJrww/An6JYG2RMBH2/fY
7r57W+S5F+j1wG1v7Mk6U9g+///xai8PJf051dVf1+vZj3GwD+aS/v7qbqDp5KP34fqz7m/rglbf
/n7vQLkbQvufY2Y3izwK9M+fYdkefPBubeq/31sbXlPCcQLOgLgWm1En7991cJAPLsHBOqj7QZu6
s5moAcQoeM98M0Tu7/fw2PwYsmHbDobzXD+6AKFivLkEPpcj6jAOPByWQHiTn7N4z3U6QPr6c1Pu
//wub7JzrfLawF0x+/27Yvu+jbAUTqvDyUzotLEdwqH4Acu9K27Xl6AF8Hb0X2mGzZgV9rCkPE8G
v0FaIZ+mHT51gl7LmXRihL0sU1U272pWStcxVbUiQiN7PpZVF3tRalvSK02dUj+SlFmuScLGr+Rt
0dbBWcfYcJQNyPaJanrkjpmgyM0sY2YxGog/stQpXAsbZM34OBS160QBcmZVHI0LCzn6Y2WG6nCI
y+gUwRjfGbfG8UPgWFi5JOXRrJJ2Ec+AkSmvwqTq86VdylL4qLf5eowxy70E6Sh2NaTpnWsXMvGz
pg/8JsqXio/qzkIovO1GS5308JlPdNBx40tLkuMoS4PYRdzYjQtHJE3qNjR0Ztrq6LkUYXrUYhmf
KR3VJ21nrAUK4tEL7ICkrq7bfia6IJnHPIxbj8KmeH3fNa5VMeOmWSZ7VxaB7bYpxR9EBduMLJ7A
VziRfZizsJnlnJGl45ThzJGw80QRdNiNMjuvLczmNRuzC3tM9XnciOosCiArcls7yQ8pdwovFmPg
JV3E54507NqrRHaScxTas4GzLnKrpBhjL6f2DeK8Pm40+WRoWF8hY3KxEFUgU9+x4rBws0Yki7xq
8Mc+TZx53GCxyIow7r12DIITohPlD9hOPJhSM55Q2ppLzrSIZ4wF9BBbnf3dWCyfkQxd8vY8k2nu
m46UCxLa56RplPaMdvApskzzGQ1F+KHKcH/Wmph6MmMzy4jao1liuTyqswXO+/RQplVwLIs4v6B2
TU4S4tyojjA/0XbiD6wZ5nkZBldDQ8sZs2i27OzMszWqvSSJ48ugKe2zxjLcD3rSrUKmF0mMxSwj
XedFja39YARf4cpWB8tYBnTesCz5LrvuFgXSmmtCAu1GdYou4SEPXdP35cqMKHPHVOIZjK/q/AQ6
sn2W0wsNT5uHuDzSdhC5mSiZb0Xm05gp6o49t+YROBCXDgKkNBH1wiYMXNQgdZi2kfUJOjvCVZFG
5SVNi+JkAGbikAtT+rEVDbMK9a2Xkio6xW0Jzw08tp3bs8FZFEMUuE0eKT+2SZB4BWvoTCDaXw5d
Td02VESHC0ayIUQfRJD2am4k6nDhUjQS1vhxF4WRuOxYn7LCGywpmivHSWh3RQ1MmiEuLZMIfUQE
noWZTWN1xCqbX9QiCqKbnoxZ7TYoTvE8l9pSbsrUAN/fqlMpBudG4kLbbhqjqvWqAEfVjCBt0U+9
xHm86rQTFW6qxxjuJrZHki8qbVXtVasU6a7qRDW0cMPQivFpgu02/pwkdTXm/tgmOR/diBrHGwom
R781Tg+WrVFh+DlDKky9OEIK8LF0Bo9npwd71g8jCiMXqR5uX3QDD/00zoWYlRmuk3A51IJ8bnTe
1bc8kShhn2GPZNO6aVPrQ1XnmPZuHiQ17t1OZdYylKFS8ITYTR1c50nDBs8uscM8p66cABQL9XB8
AdzPvW98ZNxvdTFUKozuZ63//ON/rnUG//74zK+/3Ixq//Un6DPeznj/7bvgKP0mAjHTN22k+bnW
r3HiG+/4U9SJv91OhX/BGf/24v/QU2PmgNd62VNv57c97gH54am3H7z31JId0M00aoqgS4pD+ylw
tfeeGubuHNhweELaDoXGALmZN7fz1JsJ5XBUEC7bDgxX4kBJ3HtqQoH8RTaGg4YwDsaBAaB/4qmh
k/yRpyZQWYMRCgw73EFUEIQhXHjoqYkUhWE9d45HUL1wXCgTDnXga8d2s8GcWDWRsyLjae22gsal
KwgeP1tOypDnKLQ0bWEdByD7bCitbB4Opfa4Hs2JDvNlVOHmUJQd90kq2RG0ZFtXZW4KmK0WWke1
EsgtSMauWlH0H2Ih69xtdAz+rii1m5m49JgxgwvroblTlioHwxngRVzKwAO5e1DHcJmo6IThrDp0
JCncqAwuurE86432OeyjS7ICLUtTYBcY9cTjKTtEJPCDJpF+FJbfGoo6v4kL42VtFXsVzoeToArD
WVfbft/at5HFlFumxpoFcYzmgz2OC6rL0M1DZ2HlNL+RQxvPTAHuakzJLO2rsyoZyMwKk3pdOTWe
pzwTXkGLaokzBt+fIePCThG/zoVcDqZRlzyMtJ8hNC6LxJEeWI/A7YqiXYZ1fFYN0oZIKBlnWakQ
eHLJXGIXeBbZFPuhsqjbQezhtjo1h4niJxGSYOpxdintrJvVAV/IrFkWpEvcIHVyd5C68ggObd8J
7IWlYuTRaPhI63bw2npzE0VS+3WDAz8dmtCrqMVmqWi+Zkb6uO+zwyJH6qio1OBhp5/pkc8tlRZz
Opa53yQQrCnocnJLypYykIf1oG1PJBCQqTGwPg4YbBi2wW8YXQgXN30/d0goXavNhpUDUdU1j4tx
ZZBofc67cm56ROeOsQbf9Dbxc4gHXSrCRd8w4paYkZlE8ZeiL8hRaYnVkAeZB2PoSr8xVefiNFxE
uOGuLIvST1NrlsTltTbso+jH49jpuBu2jMytXNkzZI/RghfZeqTxl7isySLWQeV1cZfPbBlbh6Uj
78hoxX7dSurDM3Gdmt5lHTwSogovpI71vAmTwXPCIPWSsPZagUaPmNR2UU1XJcS+XwYyIi+pzFFv
JV/HgfSzPhLFLFYxxMx5mHnjmAvXSuFZUHlc+jwsyDIaSTMj0dB7dgp/l6Dqk2XqzE84xJ0sNy0E
PEO5QAIQ1HDWZ87irJoHOP5QOSw8ye0om2PxNZTGPuxDXnq0YNZ1SlBmvIZFxOepUpdZmwgvB1fs
xkk0LAolq2s77yH05TK5HIHs8Y0ZT+B3N9K5iJNu5gQRm49Jk/nQicFneY9Ct3Ys+1yxapzZY5LN
kBGR19DE8aMaQ8zMY7ZCThV4KhQtxKLhqqatc2Qsu/EtcNEfGophF0WAfYfE3GOh7HzaZaVrU608
Q2P7wxAQ260txEBzy3FeRwX3ZDMitxqT/Cqx8HAeFI19iGrTUVcyFimvs5JoxgrR+X2dMa9J82SG
B5PMQdTmmFs5hjdax3DmP13ohJ1aJPmqWhZ54LXTVVvy0G1Ea/l8hP0sRkOXPEpjV2H7ex9Ewu87
TQ+LdnTcmNVXtlCrJm/ZoRg5ZBUVvWRBXM46G+tZJPvSHbuU+YT0kJyUEmZoppdq6M8D1JynTV67
dqzQYlDWXUbGYZ5W41FV82PVwfsNzxcdGwY3J3k+56FVeVllCn8IWuNGMB7TRUStSx12bijGKwiE
+yVvk9BNE265nWhqD45CDDNHacev8hIeqZBVJ4PD503mrGW5CVhUjL02M/QqcKLQy7icNYPl2qBq
i56Ud61JOxdyq+CUVjFe2ClCh4FIITVJnXaWDIVxhzop/E5mYhlh+0ynzhfGzHEcknhlaP9RdIa7
XLHaSwfMVo2t8msp25s0qDq/KPgdiyBwbgNVe12YXjuoOeKkrk4L4RwqXWUu1To9STlzc7s6T6Mg
9yHkE15Qlt+rqrF9JUng0rHRC0Ia5Qd0iGdlV6fHQ9pVC9JXwqU4kEuIylyDoy9yEPJ6IMNSpzk6
GlnczFtnKOe1SFu/F/CN+Thely1R5yZhxzECJ9RbQe8mnQR9RmE6rxpKXTujV0WSRT6rS3U0lGYV
VmXhti223LBuHDeNwL1EWck+p0n/qQuaZskH/k03TutGYRrNG6fuFn3eW/MwD6jHs1ae1Wl7boc8
cktCNoJ3J0VpAq+mkJdlwaWORz3rmJr3pepcMGjpCkXWTQP5jFta/TesCgdsYdOsRDtWYGtUNRuC
gC3B/qrDqCXdIrTAynXCol4DiZ0rUgcv1IjpPOQdnjtpgb2eFGgR8vimaxVdjZa4HmpzZJKycgsr
/I6tgh+meRrMLZ6OLikYmlPNxQyRzD4Uhe24moAnH8GqzitWab8Tw4jzrykzef2BqDowCTyzVinz
Zd9ZihReX5dCdx/roM04qGLJTJy6JTx9mTgLaCW7AlI4J9komY4zavCydLRqkccL5gQfcNPlmCXu
MFRGhDNqNFjvxC3HolOJmzsBvcQk46z6rNs+H/PDCreGSy/WQnDq5nGqrCh186IaqwoO7fxfeP3S
zyv9IsKE2DQnvBxd734aZ0dcbiLr7Wd2FBiF4FkS+A0DYJgYl+xXYA2/3wMNnYwKmLBObCgj/Yyr
geaCudwwlkpi6LKG2Bmi3R0DBtMDoBeU2ozRbWD9J3E10GmP4mpK5KbjaUMcwY8IbWL7DUP2gAFL
4jaKIZcrlwMbok91XOeFzwoMRE0/ZtrreZXV86IczlPtjJ2XRq0HjTjSywO7mMctOH13xCP6FKgm
i9w8T5inpN3d9TWzfAGLe+AcEzcN6/NcWJZbNekXYlXCx40q5jn4+AWQJ+Gs6iUbIGrnahlklF7F
dZcf9309nqYxrTtXNPa45GBGiBdAtHAI40ITv9Fg0kB/I7eOqtIFxrA66ssqdlmGU9fqabzoQDiw
JhUrVkB2BSvIouvLXIbksDLqS8xL65NKM+s6LHMIVss+XzTSCWdFCJF4IUxxNvZG+FlvLloRfqPg
lyHRhTtFkXNBnCGZS5lE/kDBYMZhXi/sMPleVBgMmy1r7ef2WM9ooUZIDOpiXo7w7VHrXDDc267i
9UmtSwyRsnOhkLgO2uYECJbcjfr8qitHdNx3YBTTJG9dR3Sb/2THesiOiSg+BVnteCOq+8NkCL9I
FqxYqSElx/giGZIvJW1jSEn0VR9b4+ckzW2/wFHkJ6Jo5o09tJ5SuQeP4HWPg1kAkY6bBGwjQuky
CkvLsscLPnL7DCeWNa/bRF+FRqYf9dCQj6jHOXBRaeEB0YTnDAlgAOq6hJw/+27G4hx6SMZlQKzD
mgzlWhNUXReyBq+hAgd7uEjBfjvFedrRZSBG4Qpal2dDG1WfSCKumVF6oftKLZAZwmMWJHw2comW
smRiVqXiQzoWVukS3H0ISRAekkwb7vHQZBeODJpbyy6r3OOljS9qJ8WnmSoj5HdO1AtXR+U4S6P8
Cm94CFzlVeQ7Gl+atJZzI8A7YxwxLwDNcWPVKj9KrRYijL6UiwoijmQVFgi5oRq0G0O66taiZfrU
QX1zBJxM3cy7yqIfOOnUEeSN9hcCN+6boVZepmJH+RT2Us8RsIyVi/vBPuqGktYrHdvUpTSuh++Q
sI0W0JBaB98HybuT1Klw5IY5SWYpV7hyURp6RRajq/8z9C//jt4vQ4/hRyzA9r1s6a+eHemzsff3
H90ZfJiOC0vBL+4xG0EZBaz6ruSBN6cvwHJjAlb/kb2HSRRAvcAQVgw54GYc4S97D9ORoa8fBsnD
00YdaIP8E3tP5YYneVjxkJwCUUM4rMkwgpLpY3vfKCfJq1jpZd9y1M1klODOy3MlF1FeFnOWO6Tx
8jAWF1LhESwOzGM8BQ5U+20aCeEDVYKu40DhG2ai4VwzJ79qDQu+SIL682LEXbHk3UiXYASzwIW5
ivRIWS2wHEmue6/rE5b5tdXHEP4DeYSPRWpFp1CisMBJwMGVw2Ys03JWShWObjUMHYSrkPP1wGzG
+XeTgddwuRzIPLEMOYtQ3J8nETgFS/etNbNLCx9WwZBnLkCQx76FIydatb2BoFYP7MSxqqDwaifA
qybDGOoJAq9kr+x81qdl+9nOQCi/zIL6Dr4FtW5FcoiYgyY3wMwUpYpg4XSYSbD4qz7IWeUlrNbJ
TEFRZKmgAYHP8AgmUAHgSxrQ/hw48C6cIXA+30ZGy9JNUGduitHisC5IdkMKam7yzk4uZWJDWtWr
6Kxrgvy6MEKf1aZqB/BqfUh90jh25AYR8N9QQklR4NmoBBp5jApx0ScgV8kK2MgYBUHm2liBeyRx
zy9GNRZfUCjEeZDqToNvr2zkB0C65b5MOz3nIjOQgPBVX2TFWYJKeU7hnEt0HBNJlwb2b97qUh4D
i10uxijqjiPwk/M+arPMUzTXVwiV4sIi8LRAOp55kKHQZYaAIciCCl0HOiErNQA6VqrIqm+4Pkuq
srWuRmDgZ4zH6JAYSKLKNGmIr2A4v1mOVlbDPSM8x7kqv3ZjVn6uGu3cQMWOYE+OwNt4NKTmG7Iy
8Ap1VLMNfS0v+gLo7GEg8soBJvmix2MfzmRfQaWOtvgLFPeMgazBoo5fR1a3FiNwCYlB8rgoMA/n
zWCDS+njHKIRXtbjqmkGZ1iooLGOncBqO69zeDbDdi/yCDIyGderiEJtwA27ornkSNLkOMK9PC+E
hbCLKsY+5FDvO4mAO+hCD6fEsl0Rx3qkHkPViBchOAKgw6w47orBtWAjquVAlRafyxb8ulXLrvSi
guEA8LEgGCASN2U32xzmmocVGp1mGejKqg9rBnzCKi3LQd04hZH1Ifz+Eq3cHB6fTzwIrauhq4zn
JMEJz7L2SLW1uYnK7DSQODyG32xT8jamVtw6roMzDT48zGye+9xJ7Q9wtkzN1ThELoQ24yyoIAay
IXZ0a2ynq3IMu4+qBh9nyUifmDgqgXKsL+MGRT4wbw5zeewg4SbwDH2EClkIaR2LrOs8xMFCV5C6
QJERZ4UHww8KH7xl6bOkD+dW7RiIv3KQYTnYqm/ctnEaf6j7/giKzfFKNzb1B5lf6lEc17EJVnGL
DPCvuj/sVNzMeK/SGakjSEt1v+gsYn0DGnBWQhLvlcG46AXwBYNykAtVWH5qhv6qHk0IlFa3EHVM
P6KqGty4aRp3HBp91gn7EkHDnttWI8BmZOSHBMi1Ng2AkyhYOA9y40EVLz+y88LcxQM/tUcn+FxW
SQcpY5le5awVZ3GrjTckBJLQ1LTnqIFwqtRWCpUUoLUIG09VKYZFSqCKGUUmnQ8oQZDNw6cQBHqe
qipdQFg3ftYBp96Q8rOxqE7qLgm8woF4PcG6WpRBXs1jZtknVRV0Z8ykwoXfWf0qwdoucgg+ZyoY
gjlU6KEqGlDjaeSUy1EDi5W2rXUYZwodDenQug0Pv2jlGD9EwFQlfMh9RzbaTWtd3XRx2S3tLKw/
xE1Vw4PRWYuw6r83FUsXQxQPs7rq0HWLnOALTqiVucBHkRWLSRa7lnDsVcN0lwABTehRXkKKIGUF
1bMi1GpRNAk5FIGVer1l8YumiCRk/eCa4syoRU1JBk8FG/npYMo8d9tkVPFMlKq+lKYMPsqSgsrS
LAA6t4lORynKr7lOdAJlSJV8KniazVHTVm6gHDHPTC0XemyLz0UX2DeyCq1Z3Ta5p7t8PM2Fo4Ev
6aplhjNxgeHCCdQnrDPI3D/ysMxsD8mymYdmZKdQ8kK92/R1gg5pH4fHMsmEhGCOll5aq4Z7iYM1
sPdMjT7pssGlNdFe6yB8igMomo5Z1FeuVeRqwXUggPblyaFVhalfFWEDpEljfawL29zAE5eXvmq6
4v+x92XNleLY1n/ockNCSMArnNE+HtJDTi+EnXYiEAghBgl+/V1UVndnZvdX/fV7V0SFIz0cQEhb
e69h65owu8F43Qe/juSW1UrvkhEjPTWYBpE7EB8Ouadyo9htkc1DFJwtyoB3NkTt+9Tadicka1cA
7QVwSRuJ5UrDgcHyGsnqTvCKPndymh9kqpI3n0womiA8uPRF+DVIp++oLsrP0H6gQFs0yYeIP+uI
BzdYUyoPmZqzmSLOrUtfPJc2OnpWfy3E9C0Je35cu2jM1mKdc1Ytn5d5SXcjClCA7PalbxuVzYyc
lfQKBHBo3ssinjNVB90OJXN9msNJd3kIuHq/ioLeN4OwezU49UFTcQvvpr60q532KKDIkoXlvOF2
0jqzH2i73m7EErik4W2q5dPS7TbbZR4AXqKZY3Nzimm97nhBwj5Lt+CqeL8lM32Sj5EdMo9dbi91
Ub2ESj0Foeh2zPXkqwxR23ZVEr9bah+mmX4vgBMnturzNIi/6AYaEVQB1dErEl+lS7FeDJkiKC/6
L125mgMY1yunVYHYacx+1r3aJeXMTrVf2jObzZkvQK1qQZ8rt6hLgzmf6Qq4FrVDegzrUeaG1Ec7
N+aqG/1jtMrhQFeps2YGkCbr9W1E/pmPbOoeiwTEejWsGOuiZQv4FT3vuejGbNFDe/BT12Y2SL4V
ZfiZogT8QnrO7lgaNzkULh96OmJe8W9t2NJztU7D3sjKXBs9d9dTH77HrcuRF7wNierlbsIt5VQP
7pQYKE6GyER71Gs1uDwhj8hY4gcaLCXqMFcfCLLHu1DHxb0tuiuLl9419lhJciuXIUJFC/Cvpkm5
W6QHZkxrestM/eyVEQ+Fl9MRcBqHoCXU3cMkpy6vB0grZoGnKzvwVT65BP0gdoNYP451ddySzZ7q
uy4eyzxy6XVouu+8KgHetU0mA3JXuOFubUDxg7LOLaDi2rRfbYM6fh38kxume0PHuzHQN8jWwAqI
dcG6L3y+LJNCDgjmaqmxzHkCeGXHWcWLzMcRv+g6SS6i7XUuhc3CJeZDFqh2vQ+tVjAh/Rfh+/cI
H8703TC5/3fh97eGiz9DfH/+0d/IcxzaQNHjH2jaRqGjneDfa74/yHNAeARnRm3Nq/+B8aFhOVyk
IQxSCJow/1LQ6n9ifBH5T2o8+HV+rfEANaLGo2hDBOhQcNzYrzVew6aALIWcLwjf6SxvVmUhUlcZ
i/p60Zc5rqLFtOdqLuS7nIIEJUml3BNPrICKZywemzYpVnAVLLzB+hF3oR3ExddwV2ZjE5g8HDBR
kRva4KDXavocDW17a5O4r3czcoFDOibVbegTlituyzHbmKa9oXLIOeqm27FseV7EpD+QOWnvlSL6
fnRueki1CMFSLaX6aBfnrjagEECkFfoz6V3xcSIyCDOA7OkDitH2Aaz1R7DlYGAT6o8xjct70fP1
gdDGPnhklAdk5uJuLUa/DxxDqDbpmnvHVD4LQD+RjOIhq1TfPE1V7V/iuO1PyIqKMotW4e/73gz3
IhbyU9+qCRqWrjY7Vs7hIZUxfYx5Lx+4F/V+JtFcZgHox4stXXhJ+uG5bSpIoygNY5tFMwtzwsz6
hO6XClWbf1XeY7NgsxpOJJirC2QDAPs1asGvlV6hUOvxDp8bVbe3QP4kEmC5Xtk2ApopFwaBzpzE
oPtUkmR1EVT3YTrUp6Ap7xwUXoe49mq3Sl4j2qTpibjOXbzU00UHtLqVtBVArVq3PC4jshTlU5WP
QoV3ifXDaQl7fQPozF2iQS+nBJqRlzpi3VWd0vFRJGHjc+jR1F6HZlSZlWFybk003ay0J4iVcbDT
RaM/BCNhj+MSjV9gzG2+L+FAnsIZ/BYyen0Hwi64ZVV8KKFh+4yxMksO/DW974ek/cxsNQMhM3qn
sUvvse+tR0d4sA+Y9W+9G4Y7OpruUvvR5ymbqx5Q3VKWGZSL6TfGkH7mvaW9zAKwNsgYG6n2kdDy
A/hnojKR9iNYpXbNWtLNh2SQa5ak0csczsm1nubqGDFubiNLy3zSUM8F4Trlcij9wdMg9fs5SOuL
WaPo1JQmOZFZNO81gJN7SCw15lS53ileG5PVvAi+JR0DT1WUKDGz3onGZ6BspmtszzGkulJeVco2
GRCTGrq2hn+uaEs+WV/7iwAosJfRMN1UsYHMqjP9/MEG5fqlRznFwb0bf22wHz2lkeJ3SR9lNjHl
cZ5jfV+RYXwIZxnuFWfjkk0zWG7MSR2DkuwnCMVGj1xuGGOVDU4HLqsSAMmsrotzmFKLlKKG7DPp
KcqTAiDElAlbtB8RRsz9opv1pMue7Oep5UBADLmJJdXuOM3GAHutUJPLpb9ry7a8szIKd6IX7GtT
NanKsLb9pwFYRpkheVwehVAMiKaG6mGtqTxxUbQAg2Yk8m0QuyKfA0DaB20WclcXjNI84Fq1t4Ha
Mm4K8ArITAdwJ+r7ApGkMusODMYb0iqSZNAv+hu2xsitK8UrtauXOfhYzsOQQofLIdRpgtLvWEXr
Ll9r3QPb8P3aggMw/gPqXvrJDoWe8tKE1vSHRnSc+BtAegnKyoyV0LWEBzubsk3z0i0CBJ4n00Ae
iwHIgXgu4xZl8MiQMZ+6HvoYfbUaKEXWfEzq1ptdNIfKPdral8m3qFSFxKYfN8Tx53auXR/vEwP2
4RBM01i/LbExVB1xZr21L//NA/5/AGAKfu4vJe+/nHex4b5//sWfScBm9yIRrJU4FYGBnYv+oXWn
FCcpMxyBDV8mlPA/5QB/6OdwunKIs0uQNyT/wH3hxIXpJYWujsHaggyC/Sc5AXiy33KC7ROQhQj0
HwTSjQbjv+YEihb9xONC3HKJQq8stO+vdbws4T5I6MK3VRi2iukrT1LRPK6V4ekr9q53CYTqMYoV
4znt2JPAvvkJ2ozqmrMYAo8mTJoiM1ogvKXrkHaAXNdlfIAkqAQZVDrXPxPdF0Gm56ph7bVKqwHB
qanr2ziUaZ8BCEkO1SD1uS0Wlsf11OcQzJc73TbRDtwlP8iKhuG+TqcP2MBHm9XEFZeGGXMZoD84
LmLuIauz7m2lYBfbMXmLoB36AmAzPhJTma+2VSSPeCvOgg0vzNaQ/vhELmDIQiuvgWb5EzFddMCL
Cm51DakEas35IIFCQf1jQQnOFjT9RNv5wMETTQDGXX0XSBl+mhd/iSZmdtDPmnxAJfKwDCguxgki
s3kknxpepc+e++UOQgl2NGH6yftEIGtY8oLN7YeoDvpTNNnw1ratPU8JA7IL3cOlnTt35lAE3aRB
85KOPQoXo80egih1jZwkRXEUzK+DiovzUnB2UJo278g8LIJoQt/BLCd9ngy2O6Vh9T5Nod2nrvKf
4fJ2GgxWXWa9ScocRXXyNQwntedxLTE23ae2aj/1AS6N0LpmRLr5SzEGfM+Y7vYR5HuQZcWtzmKn
oeVp2hm+Blal7WO8+khkBZHmvM3I5x78wCGhBbDzYmrUKQ6nvoL4Jx5x93O80wH0JkcyM7HsTLN5
BAQUKg+Roup+WYYV9ZUkOURlPSDVMEDCRjzHVaBOgqcvOkZ1A2CuhSPi0QHXuvDWLBe5CHYD6X99
ELJw98729qCHwX+DlLnRGZSrYz6pwHxPh6GeANtG9NjGtbsAzKtOnuvhMoKXBFQuXPkmwybIIT/n
J0lHXWbLZOJragBxZtUYk1unF4KdMV2bzOqQ6LwXMwCeZJg+gt+bHLR/S3hQTPVLDpNFtQtLOR+w
L/NcBW0ApVkbptfA0n2djcikdD73nT2kzl+qHjcVA9e/GtZlAFQSg9yYVSi/dxN0NEnSpKe4gsgH
4sc3sXKSgeWtAaYBWgXvHbgQaD9geGaYQVpI0k/VvABAsfG1KXR13yaJPDTIwV6REjcHiGXFNwU8
9Gr17SxzMUtx3OjMzNLRfU67iN0Hqoh3EAMXB8i/0zLXyi3XHRDVMU8S1OSJUM7s2iKQ+2UK1/uY
R91+hVAmF8Lr3ehZeB5CZR8awvkxadz0kUvefQBkJIGwFpvVAQLy68AwQGFtmrR5kuKRRAcoJgub
FCJYqC2zFcwIiJUZMq+xWPaVS9bnGUlKNrueHiSahsCRs+CVjFFxIxNt74Xod7RI7FOlAvEA/Pxk
NVvBthCXdz6+4hOWdQZdmD9XRQs4wgn4S9ow2FNHoZ5MTLI8qqExN+0wh09h2NdfK3Awu0AAl5mc
dedkqWRx1uiFDea9B40OnJZ5pEZtDH5Kd+4DUGJ7WWpT5wie5HaYNlCRa5nrtmIICn26K5kj57Wn
b9RxcWuiXp9DOofndphEVtGhzb02odpe8hHootwVlXkKYgM17hKy8XFN5fLeEmRhoJmW01K30Yd4
6WHpsBQQA1BrmdOKq2M8IfUATQQRX7iO15Wc/LNuCBAPo8tcgNe+IV4HWdchEKWldLtCpckX1hF5
Woxr8sA36d5G4xLs6oGLL9gE1xO6twfvtO6DzDvJ8kVE03cUKd1tBD7jYeghyoagOoP2gbyUa1vu
e9rAbtPN8zGZB2gETdHLL+FajhfbNg9D101XMoWViVlrrsNNTLJq3h2cT9Z7Qqv0bpBW9dk4Fes+
KoU9thGAlpBBDTooiHOnWEbv5QZhudh/mzYVi0LMbLICFqHcCh5cZBD1SK65+2R8WuURNeuDSByA
R9aJL1MisTaYMLsVKM2ZVsrfaNTOCFiQLjpeRV9VM2tk9X11SwutjyvsNi+uLSNIOGHYgkY5D90S
nvgsDLi5oOCPVUX9zpAV1VPaPKyEnpE9kCy1jIq9IgtesA55uour+YMzqvwERUub1xOougWVzH3d
DIsGU1S6j1BF9lcp6+OrMgEZiAgKtSDiZpAPI7kMccAe1nW6n8pqhEicNNcTBgyurGl6qpewvSoA
P2NJVEewnfoi1lKe0yR4UEuKqeZsB/UzKwB/6TI5VV4A2E7GZj+wCbaipLjUyqhjJ4bpXJA6gfiQ
VDtn2uiMBQWNYAvwHnLCOgtBsu59UrSXkluEb1e4F1kRcwxmIq5XyNm+0bhpXiERDW75YD8MDArF
NYmewfgNtyot+otzLD7bMViPyRRP+57H8/PQyumKi/alXjcmDp6zQ6+gIJmnRZ2mdVNe+qAcrqqw
gDK5KqOHodTdPQhEYKjYueasrj9Q5PZfICx0lxS7sswYLeZPtKqCU7PO/NKaqr4KK37oGBT/8EPc
KRF99IGLMpK0zb7SrMjicm6e4I0zx2lM+juTjDQHecoOpC/eE1UiBJZSHpMhNZkDmXMauma9yChy
qOFU+XlOhyqLB/DlZm36XST4+p0DnpCt1iDs6vhRFbiFkaoxx/0tmajZzYyoCnyVfi0A4mcg7ORd
jdK4ccFy44W/LAWNnpse1ri+ZtEeldd8rKxMD5VXxVc7LR4S08p+9QE0UGU6pfsOZfA5dpCVQu74
1VHEFUj06aEE7aiist03k3wJJr7sLNRbWZzU61WawgKh4Ar043XcQeaQRV0730ZNV+YyIV0uSdw8
17DCPSKpUmB3Emz1nBZxVjmV1HddN9JjCgX5bVNGh1Ywc0w8sTeOgaXWngdHCZroQGRYXuJaI+yE
9XQqixpGstnV4r7nxp9l1NADKkq7W2o46Fzkvg4UsbaLLTdH5+h6Z1xcb8gUvepWqw88cf4FGu6k
yYZ+RZKiBsEz1UASlonN/sC71X/TQN2/CsimCNLcl7ZMix1u5Hs7tf2hbuHxyhcd2PMykCRvawUP
1Gohhot7BWaLRkrfGB+qnKlI7N3c9jIPovKtgB9qFwHvwZYm7JjxlPgHePTukPfmY0WagwvFeiCF
wQ7qCoqiEUZKbMJmBzUGORUsIN/BAPNsRE+8bBod4HAxQm9QtRZUxGT3Q6M+8HhVLBvI4q+LYoBJ
Q4f1meBVf+3oUJ5CXxT7WE9QQpdQmUMaNw15KYNh17sGFEQfF/HnXhKbgiCLOdwR5ENssCFlbinr
W+pG+s2DP4NYziMgzGGTswJeyUKv0Cc/Jr6YanhZ5kR236AThOQ3a3WTtk+xlwqcXsGTSl2PPkm7
J7fMGLVufAPHt2SpRqac1VbQlUEUTuM5167mO55WKgbCX+pdMBY1XD/l4t+NMPLNQQKTIUfgn/E3
3degdMVhCUGPgN8Ei0bnxO/IkFRX05z0N73Bb8Ni0X1hWHlMLRaFfxLcqDSFK6OEkbCKuemy0nj9
ZgtCb7rKJ2cR0hUrGIDubTyJJygiTNZbLt6ixgxFtsaruS546vZ8Te2DbSHyqwVki0Fr4Fp10OEJ
1i0lpGhuOkXNmGzRYNkh6wt3XYQUJnRDC4NfpU7CwiYRNzwEjTxAtkgsUgBO2B5sgd9xsbQsgykY
jJ8y3bOv5ujTQBWQInRRb+NsoBtkShqgjhi5B8cSnlfNuHxxvLiDzgfDSprUP3qXlru5LisItaeV
3MCIGub1OAyQ/DTwAAzQsU5AsEwCkNBClYhMazrXA0WOPBjdXvm2rp/KpBm/jEg9UTMN8+2i1/Kx
5etwSLbBhnCyPgbpiOqLh628DYrZ2azTft6LyZAzwKb+EdIVMu7gKq6P05rysxqsfhjL1GZlT/uP
Vlr6mZqk/6y78mPRxuQShaB0slWT4MRCY6ZMp8QA6yLXcdqax1n6AYL7wuj4ZvIy+qBl/xKvFtSW
gS4ECKEka544gm2/WksYSElTCDSDW5pPNczVz0ntiiO6ZgEKXCYaHlEKjc/KTu5thrgDJHtUXg9t
aXa4I32obY1F6K2GfkmMfMlQeiDX6as+3BWSu9cVWR8y/gBkju38ct/HCSSkOm2qB1umyMSgEu2z
uZ7C/QD1yD6M1/TsVFSd5brWFy7n6twC/L9toNHIYi8wmUjw2iTd+iwhhuSZoAIPxxYEDcLV8gkg
MZhBOjsCbCte74KlW3fNZIrjGM7Ng97yJLZiXtkVvCtA3PKqCFUFfWEYQCaadiddFzSvUZZ1qD+3
RJZye+EMyXWlobtABIO+Bnw4RP9DVbf95250SXtHVT2wfbMIFGM9xS4AFdYA48MkxUBcBkhkfdvo
YXdP06A+CdjY8YFzsHwatTf+aXVBjf01GFHwjvcTGVgc7qcpDmOTpQCC3TWGxEL/0pU9FJtw0XeT
yv6njeZBRuAJb9fSH4sg7p+apvUff6KB/kX7AAp05mctHc5zRuMKnHAJFTc02pyDwflZO2167+Dv
pe62DAYOwUsIWTB8EbFvzwGkckX5NWzZca7DK6b4IYjsgUsKvU5xY6YVIoRxj0c9pmu9U311/Oub
A6j0z/eGhpY4RCQGwr95RH++t5bOvSZF6G6NsbexQa5YnKoZjbj+ToT9ixH4VxfZiK8YDDiObv19
AKBU9Sh6Z3cLtVu2/S+C5qDj7vDHZf7r7f3RhePbz2f8/MIybszd39/HP/Xg+O30nH9oWcPt7/6E
JYX43zSGqhSTFG0YabS5d3/oUWkc/q0pEiDGH+Djn75etPljPNpOTEDLjk3Bin1sa79BcS4XC9G3
IwXyh679YfyfgJLsV+/BdkUaAk2EmRdTlKE9yK9ztKG11dQp/g5waETWGZrIQNxDzFytHzmfjHpB
rsoHNDNYBvTKGEPPpYfUsyCvpYYyM8jhF1MQS0i+TDuVBro/wcXVDDcNQCCkD53y3LxyNdZQCQVC
NHCKlcCM6HvsIWMHi+jj5iVJuCm+sZb14raEwBHSfzjlB9wKpJm2hcqUwI2wKxuOrhFZ53jbXijK
adxy2bZ0ucYy1/X3AGk7/uanV/ovltivuC2oZIK1C1o5gvEPo05+W8cxbSsES5m8F66DwfI0tlED
ygkBzsYnyNPGyuUAa5vqe0OgWyp+LD342Mv37l9cfnOa/BRHcH0cnLEdnsdw3hA8FX/oiX/yh6CD
SDIIIqq3mgK+qvKxYxxCdEScoK8PiMClHXdWjmWEfTRCGqLvXQSrYpiDMhKOQYwoNZxSHXwOlt6i
82SPn/31GG1x9h+a5gjBlzEcNpxuhxLgfLF4e4af7tHLCl5MywB/obIh4a5cY7hGD00SjShOtB2F
+Ko4KcbzX1/3t3ezXRfWnhg6FhICV//9umZaurgLWPJWLphzIpuJaYbPMipCQISurqbqThdyHMdM
yg4MfPbXl4eq4LfHjtEsMELiEUE5jjX062OXfK4C4iV7gwMm7lnOHRH8BQspgJVgreLmtgpoR282
1HECakXgGM4g6m0wKH99J7/uA3gBaMkTgcFINlk7/Mq/vYBRVKRelC6+FSlwGXvsegMsfx8U8GEv
xwWkMt7KX1/ynx8eVY1A/ZugjyU8wr/xGTKWRVMvxL5FwmGVQxQpVqoO3LppgHgoKSKByhajjswV
CgzxtYPlxab7ueqIcf9mImxE0a+vAnUZmmpuCxWHmP8Tu1JiD+epGYNXWdkY/S/8iEQMzU58J4cu
n1wdrVFetaACTebTkOGueEXk9NgaUS85SHmrH9NWtlZDA9bZEO7mSg+vfz1mv+YrW4cjnMoRERyo
EiOGw2nw64SZHJBPJJf+1dvRYhKQSREMFoEgggOqg50weASq2G+LBoXk9qWCvvA/HSwKH1wkwJGl
aMIQIbT9ehtJHw7jgorrVSOBRQyvEb1WGEEXMi78mhUccX8oJ6teWohnEVGtaS3lpySogxl+SIlo
u0X+ReKvdLU283UEdVfX/puwsvW8+OWtojsVzhVCt6kk3I7G284P/SWuMKfB5a/sdShCEbR7VEOm
me77dayMzl2PVhIAQGF5xc9gaG+7ZQcxyhI8OmOK85DapoYdeV0JOkDJXo+Q48GBV4B44CRoHkSb
AvwESpl6hEQ0G1qoviJr2uBTVVU4WAX++v2HoCB/fiDogtCECxs4REGgAWGc/vWBeqbbtat1+JyM
0Cuawwib26acDRj6tKBesNh30SN9IfRQSPiFxzwUdMF9gPLG6wgkxWZHPd++1fUKB/A2aR1Hp8qh
QuyzfnGduC16j9+qJBvwMUvZigFejdiyg0nszCB1xqhipP7No/0Wi/FoKWXoWwLtOBRYiIq/Ptro
FYDDqVueIc9R6B8xWlAwD2uzVt23kSRq6yYBvHn9CN3fNovaoKOtPXnRNuWyX1tBx/KQsmByEO4M
FsMBkIjhhbB5xd6uK2g+5mPkGoMfoRMGWlNVKDvx4kasW1wQhmCCfyEToRgK4L4YinGMZYDmTc1U
Y6pKsFH414/xKSvfbecX/z39u/+x4/3cz+y3MJxgUSEGxSHatFC0Xfl9Q6AOfYsW0QdPcxt32AB/
bAKhhJQTwFMCc7z+N0sk/G3r3S4JHQzATqSKcPT9np4QuKMjYXz8NEzA9F7GZRwxobBCMD5RbaKO
7wsHb86QiYYtGPBmLjQWNsIURslZ34z3sYDnrj4UY5TMD9irw/nBojGuevFtwPEdjyYP4Ir/eG1l
D/U1eiI1iUaWtg5kex2l8tuLCNCGAF/SpU7nB9LBEFgduVKY07DobNncX4827BS/LyeUVrA7hDiN
HZbcf8o7EDSHoCR+eZJgG8GCQ9rFTF44UtS3IlwjCz+OhPM0ydIwTEGrWgsU4Io0E/M8M4gJwbUt
2yDagJGY5b3rfPmNVA05wWm/tfOKdde8gd9c7UPbAT96cWC43V00U+LXXQIQlMOAiSg7wHPoeDLf
2l6ic10mWsC1F0YsTXdaW1iYIJSaoPPufNKvdSb1bCOfl17NWAyw2TuU8j7gdVQfUvQviB4FMKKo
zImnk4NmNnWSFohyRTmeRxkjfuXx2rh1RfKHqWjOXi0FpOiDqcVhBorLdrwN/PoEBi2sPk5RUxY7
Fo0hzRdkcR2Q63JEl5a0Cp3KS96U4IXZuIOdya3X8MAScgTnJsMDiutEkr1RXRs9L3wuVfCcdsT7
J0i/2HiD1iI6eECPr3h64/DZ2Oc1noHuZ6brIDn8kHqImI/ozVD7A3TlSdtlqeo2Biy269Anr7St
Ew2K18BWv8NUWfr3FEAqwBLVuIHWp7HQPU/QL4bwRhyLNkDHjRQqN6WOIHM2MeQ72EU2YpQ9pBc2
ugHwOGNKr1BeG/mBCTIKstc6Qq+I85SCCW8umnuF1nb1XI5uvgCMQ8esQ9CBtxIPfISnYzNFyDI5
YK4IOKihoSSpzRsglw7UchCJftzJwq71cnblAKL+iNZbXnS5Sl2EADsbNAn73AWT4MMZk8MFRe5Y
OyALn4yv8SHjwhIv7powBoh0N/74ZlBVDX5GYE3H5dZuiPrXderTcL6qBewG4Ylu7osYkmWuphi9
H2oKHTSPgNoAOeNBhccpGcem8uKLRRA0KOBojFjeLc44E9+DCKxdc4CiJAjNGbLKNJnvQGNAJJH1
abpl7rEduVTwURRFsF5H8MVgpAL0bKLtDaJ2L/l1wAobNxdaodNQcw/PVJ0Ue1cjEJR7NHFkuHeE
rO2WIPRqSLgnpVyqfkeMquE+1yOBfOxzWEJI3h/auknT56lM+h5kYAzHF4wEU4UdJKcwJ+FDcP8M
Ar2+T7dUNgJWC24BlAsaNhxq6bYRY82o8AX41hg8amgJEKcidMeDTDN1Y4cJsGoUAccxtS1+z/x4
VDnyFcPX1zH+w14yFLhaIylSMbQu2l4PNRF0Ap9o47dx1lFao+KC48PiVQTQf4LZ7HscXtMfbAV3
QZw7CHrQNKdKJJ8CvMFo6ico2fVUaYxXINfuKKcVds2bpI63W67wps0KYWflcAWGH/WvReC3CSZg
mcOb50uA7wGx34ZmntFJEx0pRrTMwj3M6AeMZ/zzeaxlrH9FWSrxPe5NJx4Vj2As26TzKJMyA4kg
xuLP2VNAMoSPjOtge7hiXP4YjAmzxkJlHCu8nJSvfPsXG7i6gfnMBo9/DnXw49f/Nsg/fg/5dKhu
0AKyxQ1QHcj5VVXCVLAIaLbgofsQyoYmK0NWVuQRaWrZpRn/8aLg9xkx1ZCfTrY8awoXBs+okvMi
7tCaqsMozWHbbC0pDSpRC10CK6D0AFlb4nVD1wwZUt7EJelf0x8j2BmsIMS1H88kw2pa+tx0Wjh6
WkAr48/Ij1f7Y3rA6t5gfATaheILB/CPT0RHQ4mhKKndLiMjKfDNBfR5LJ/RuTOaRrQ+hFsHw/tj
Iq3TMuEu8ZDbp9DKDvg7dH5jmF3DiL5bfxvQYEVLTZt3DeuieB8QaCrr8wqLsjfHcqv7oL2tpg5r
Oq3LrT4YHN5vNcdh/0pFqTF9wAy028PbucB0HYD4bB8Y/h9zZ7Yct9Ft6VfpF4AjgcQY0dEXVagq
zqNIi7pBSKKMGUgkEuPT9wdSPm3J8cvHcW7a4TDDEsmagMyde6/1rXH7giw65Av0ge12qFdve/7N
wBB0ehqqtEpzGBAhvzfrpJ3Ks7JfAttcyvdrJS/w1wSn7295VIyapzPnsuSXsAO0PHih8pJ9frS7
1RdPVG4F437VWabJ96JPEx7cK7KWc5WpFB2AirKagw0fUzacB2263c4D+yt/Vi6DX4THkmJxXi42
3uncnmHEElhcq8hF4bRLeuz953BtB74/M13PF4pGr7qpkddVN0s9cdT0xGRzoOroeFU3Y2lg/VDq
FDy6naXt+Ow3ycyRIVngbph4iljKi+MsO4cVJtRZNYSHirkG38JENon6cy9iq5pfhD8DdD2mVduW
5dn3pkthqkwXxyGrmlZ9ZUoO8PZMQY/1xUm+3TNdG1a8YX2CI3B9hjvUTuapk1M2+Wfm/aXPUcqU
JZZqXkteUZlOvXfwUSSwyhntbm+fPavtquFUt13i712GsC8n3gF7cLbXa/Lc4QvzZNALMepfj//L
q5XuS+RiO49QiueLX19LhWy1iX2MjFzUozf0XFeCfDQkPbYH2vQ4NJ1OHGSK3crvWN8PqAlJ5Zyt
O88t6SokzLj8T3W9lG2zN1VVcXasS3+7nwzgBVpVaRkalkrpJwt7Xr+w0hRHuqTbmzfkEs/wwRnC
ko5VUTUpP66Xilf5MlGeJdbFlPRaQ+uUYKCyXTuw3V0HZSJ9cw/Rol6Sw5wU1pId/Ul5Vc/wB8YX
di30Rf4nN0V61+3YDCM+/NVyV16V39TbtlF7yXa5aUfbXHzv72RhWvo1Mhe5HDGlY1IM7st1mKxH
TTHNIX1VXeR/Yr3l+rImtfIOFEBdtstINRaL/1rr7Q2scupVKuuobifm1dGSdfYXF4RpdYP4CYHQ
0XXa3lh/TEid5+TAjiYrb9dXdImsfciEVT9zbp9K80GkXZGmYDAWmc0PCGds2b1GYz52zkufICoU
J10OI4JntPF9+Qz1zXHb3cDuMI87Y9stNWUQeNFgD1zlNf6R/cgfWpj1EA1Sf8bfX8n7Z9kp1Bve
3mOstL2st+WmwprG5RYt6baaUP1vN2/e19t3YD3hPUsKZ/szzwbDzJqYLts3JnLAW4ouvdk6gDmO
XG7llGoxuVnNYgOw40bd7krmg/zN90uWmpKVCDHu9lfvXaNtObUAC86LlgHTHS3CuwHNOh76STT0
mNxlTSLnfOqa7S5PrdXl3e/ppvLFpSwzWKIF17cr6NLh/422Z17m9OM/fX8gwFBsaR2XivX4fmJr
8mJFkF80anDvy/cFq2QOz6/syKfjarAqQAc8R8BUrhujr+/aZJd1/mA9DrmneM1motc9InhJtzIu
AyFmPQZjtT2t4e2Gs9qSfWSXeMN2kytna8bHzTRv12SQrIz/dl7WN3V9yIqKu/H4/obQLdkWvTL0
txLLZbpcXGaOrCBn/fp49dOBnn7qJokWjB+igHnlz80XrPwUp6VyHrMWyESHsiaduRsA11U3HbM0
nkQ1ltvdhfdje+6/fvitCfWXnvL28Gi4oXWQLGDz+D81qfQwg7nuA//x+9JYsDxt7z890Oofpmg/
tZm4mwQGMR4LvAX/9bdj/V/a1xMWyDChlPzzGhHl3Lb7TiWue4t1bLu6Iz/bPlRMSnzCratdPrLv
i+OvX/aPLQTGmVw/oU0CrM/QiOv8p05uMkoH92uRPoKGYBnLPXurx/s+DORhbSmd/+l9/vsDkmZD
4wC+rAMSJfqpiV1mGrNWLZIHrD9sFGnJjn8eLCXL3Pc7+9cvcIO6/OWD3V4h+BV4KiifHdx58qcH
nKvChdNUcch6XzGmDAQIsAhfLp53nN0+HI+FSlZ9P0xyKYClN9t6LjVLg9WvWJj/oStn/3il84w4
SuHUYIAQYdajof3j5w801ZqCRXYP1ftNNVHXcY/PAzym7piHY85HkLkwKZw4kmwOlBZWtj2RQklM
PGiFOdkfvVriSdnNLC3LnqW+49u5PxL7Jl+kI7v99N71Ve/L7K/f1h9vF9qJkaD9xgXDkNGlAfdT
+21asNDr1UPcjQiq3DiAdSA/+ZrP95+umL8/lCtIKHag9XMwhQH/49tVJ04N69VPz953ztHjMM/L
dmBV/9Ncw/6pYcqD2JyccGHYG7mH7v6Pj0Urv+nGZlSfAq/1tmXyvUpJkgEswd5e0VWyhMLL5hOq
3lfo4W3+oqgC+Kt5MpLPkCvpnycg7k+9N56cdMC3EaKwuUj/1kcv57Kvk6xVnxR1le4OEqmre+3Y
mVwuZU8Vhj89Gav1GXrAsgQ7JJ8TsjMmZJP/kHYQbs/wExbrs7YGOmwhPU366rM71lV0Kgdv62e3
sE1oEC1jQCdO6aJcn9cKeXfJoaXapnw57Wr6xG0TbU3Q9xZyWANuo5/sFawlu34VqQljjI2yP/oI
jvkpiB70P+HsbA+PXHI7YgPqKPgVLdNWnnluUU9Ve6Mg33+eex8TwjEatT0+YkRc0QXrEngWqg7t
4M1Lk3o+S12mkS9N2CTu8yjGrTYKwpTmLVKIlm7hr6/4Hxcuuqy+DERAEAWXPV3Azb7711VbAhlK
7UhVn1abnspmnxEB+rkJrG51voFZuIV//YjbPfSXLYlpO11R+tvbGJ9h58+PSL3VZ1Mtpxe5DtvF
OA3uNi/6fkz2x456OCnkyjY1OYPp0+s3IqH+h77nNv//4XlI2FYOYg/Hc4TDIOGnV74Cu+isyK+f
a7epjUTGTbH1re2yjho6K/vGPgCSaPO7ERgG5bhC289RNERr1CKQDiaEigZ30GVFpfw401cJF9yH
Nv16E1oi32PhndtLLiJgRxu8H+STm0AxZDqSCa7DdszYv8+TojTbqGRkX70lhgv5OwI+LenT//qN
/3kQFEomerRmeNW8WvxTP63QpY8bb+r64ImCUjD197R2lktnXLfr1mUqDfPYnrYRyMyKy5fUvEkB
LF9tl7QcislJHjkdb5e00+XU6mdATiVXaNHRxLaPXTVuk5jV4zizxAkEYS5Ym0wE7s7A7riNfv2S
fvwMPVYN9lwJdnujP9pQKH+8ejkndcaZrfEm68ttDVvfDq6q95rhfrHCwb3694/ngR0T2z8bGu3H
xwtmTo/I3oab78cUZHddsRNkZ3jtDhJj+q9GIZ7gvrQRtVHI4Hpz/1a+SaSyNoazguPB1rWgqbHt
nuSLUMc0fbcV+L9+gT9tFWxEKDQihvE8Hh0OasYfX2EjTJYUs4q+ioIB3PeCAdf9dgjWst4aZVM4
Nshja1c74IR1RX9rV60CSpEh1SN4KiZBefcPz+tdIvL/1g2P6Qy7ZYRwR0iKNvDxPz4zIVj+gjzr
T3oFH9YfHA9ePF0P4TpDC6uxYdC+b/uUaVa0q5OV/tzOkIVi15ecj5AGITguFb32K8el2yvu6sRL
0/YMuR+z6ht4ZaU942RzWNlf+g5zKzjPwnGb7lBXw+oYfPPC7+s41B7DjSs5YyT076L3bbPEZGLJ
26Sp7W6+LvFFRUh5htHPsUqLAgnJGa2dIK/jyioU6933I2Fg8WPZrnw/yNETARyDXHsrHN+bO+Xb
uzlltcNaSTNuO3hNo4Pd6qx1sE3dNM7A282h1h+CG9mjsOXA/n6aVAxt+dyEgoiOMaI3tQ0PodfY
imMfoTOOsT+bzB0HFVhY70fHt4uNDWzi/V27cDs2Bd0ou3O6OaUPAyFseci6pI8zXggWhTzdV3Pd
c+szQa2K6knSaIjkjb+YyFXnhS+srf3aj5pdc3nvfEXT0oOMzyCZM+ii5x0w190VmQnbZG8NsLRF
vetIK/ecO4JzVDAd0o5E1+6Dt0Tj2n5gwrttHJy6MabetHDHW/9DrpjvQbsKXGQOx0x3tl3sa5tj
/h8Lzb4+xF8xT84nElSIA7lx6ylR900UFSXOzAaqGb1Hbv2ZqB2TMeM/NO3CZxtPs7NizxMWveBx
z2EYz/R+cZdkuiqj3vSoZKtiyrfollBTfmCf7E+uqMz0xRd1ueBtcmlx4ALH+KY/NvS6rWEHkyCg
Avu+mnTM6VP/KqyplItjk1W+M9C3eDvZMmrcTuZLY7aC7P3SqN7O301QlTTJdIRSBzygFn4NlL1P
24CnAbsHdXtpjdEHyuY2fFQNFswjoTWph601nR69JfeKeMnRBufwHc5yIdfzWs/jGb3j9iHQvrOf
Iy+7CXJTIbl3R/0h4aI+c1Ov7XfcfdmXQqvqYypyQLGDEA1oP+0eaS/SxHca7xIM9ae25HZsJuVf
+VOu4sDNMj5dYUHzCmb3ULT5cLsWlREHp5PmEC4C9G3Z+/XXTA2Pju2qS+1a6WU99pBoe4Z+CGTS
s7EdCJaIphAhf9ahN1D5aw4xKK4yhb8RWjuIo6gDCe/UxyVpKLZgU5DsVIZLs3eLJjhO/MrzkA7Y
Fz23wwk9RvLaRWV1KmcbpPYSFTh3C9E+KpdpKAhgASfJkm36NM1r+LmCcUrzdKg/AILND8Ix4oLQ
2gw4tmXJK5fByFGbnvzcIkjuGddgXcqMjF5thut0kGxlP4xOkeVHhfPiYPe1eehHlxYvSwG01Xm4
kD10OhyEE6j1IAJ8/zGHT7KcU+gPX3uI/fahHZShsZTXOA9H6YXfQuMFdWwllr6oI6r+2LVNcT+P
MEM8SuJLrzd2t0+wMnwWRa+uAPWIy963tys08bZSJR2ni5kGwrUIyvGceaMF3QEOZRyy+uHomyRg
oDW0Qeahd3yZVDd96yxr3oJK1s/YUVuHwh08ebSuPVduVilgxnarB0xBUzlf+EMKZ07YKr9Z7ICF
mCbWfpxkJS8wSEJ30jNuV0cNzqWH7HnHbO3Zm5avYkiSG9fm9hn7wcQMc0S+S7F5BjGpX/LgBqa5
UZmrXxY1cwoWVJFpvxtKjhpEkuQpmUPWIIFkDASfSKdqQPROcueI2tzPdlPegwQ15b40Jn3qID98
1DMS8h3YiHmf2JtpoOD5UdgAmSi58eaMvIk5nO4ip8+qfYOV83NR4zZmrF4/k27Q7ZQabbIq3PAc
8ALCcS2SC7js7uc+xNlUrLYeGfTCLKXNbvAXWx09wAFicGhhaavsMvqsLcqSOOREXOy8ou/u/MkH
/u90vr+P8jU4MwSk3aEf4ggFBuzJaRuFc2y2T4Ua/c9aJk8TncmntavX8NQpF49qV6ffFt6QU2aC
YThw8F4ejY4AN2m3QyNDnAaW6XE8B9+hTh0nf3jBQR89RY2JvuAHlR8K8FVfxnVcvw1c4PEYtM61
S/1+EuwUcTd35pETvbXz8FdfWbovP62ihbkM9hPFGAM8eFfCZS+DDMpGmYd04L3SPwuomPeqb4pT
6Q36Cc2Z5PmPzoUtGgn7TfYvTEK6u6jJ9Jm9VNEjnvP1Mu2JfJgDllwaj3V+07jCXOjBne6aPtEf
ENm7X6G2sTg43YKta6m5eZgi3NrSDJezDqbzfJplS6c8bE6JX7sxDUmUnzSaI/j7BJaBstP3uB+y
p5Bm9Uu3huYDG356xs0WAI+xDNoqcgEqEseIj6jwVhickXG4LgReCDRyxzW1WoBBYXaXzpBQ9hzA
xFFPRfeizOCmtDPX9UpH7nCJgAo+v1W3H1JJaBxrdg3rOSjDMxuVxX4E3XIbjqlkFqqtVytx0MZd
LbhX82i/1DPVahwMDBHDK9ApY2AOotUl8UIVqXVXk6XSO/raFckbS/NcGf2Zn0kZreX2c19TwRRD
UNzMUYEs1FNkmUWtcj4NVjJsDPUJe80YDE+5M47dCXO5dPdRZgeXxKrp8IjVroku6ixUMcoZyCsj
CqM4jFbsPMVqonFXy6S5aS1ODpeL1QW8176YjL7qEONXR3vW9nTeuF19K2fXug+aKFd7f9bZlueh
9AMun7GGot0u2WWdly20Tt14KDWTxLZOAVSU9WHBLz1kp630EHHUzW3VQk1S7ZSWFyVdUF0R6kbl
QjTdkIzX9KcLjM6DnX6YgrVd9q2o/CtkhAnUbZsS8dLQwjDPXk6/TbOOaGUAG+xE2nB6PxuNj/va
mUVTfFjlkmCjWOZOQLxzWOzEeegygz11UOh0nI29NzxG5BYVHHTTCmeQxgiNw8lyMTLlksMpKYpu
dd8uNjbRyaePtxdB54irKSpmjJSayel1ULGcxgj31pjkvvyicAB0+zZoRWMtc1/cVotFgprk7W/E
XMd0xutya4aA3alvjXGL0BC2V5DgyEizb7kfQgQl+8HGUXtwbWzGV5gGAavXDYO1/WpmHIWyXhi1
B0NRnjW567WHdPKm6zLn5BkXcz6fydS1w9gPRYZ5yy+0fV6mWiEAGbwAWuGE3sg3jrmxvGgOsBom
br8L3FIy/GBK8mwrS7+OEaWJ1Ar7GgRxWx5SWAODs6eEy6x2jxqKjg+hKJn/sFhui6uuGzCuV3tW
UsM3tMLK5/wri1AHpyJTFal4uK/m6FDWYLayg3Lm1vOubWv0ByKxmpqcwC50P6fj+Glds/QpxS2Z
RsordhwT6scJNd0hCRN9EmwegkXC1wgOgvWyWpzqBmA+CSaZjvYK2MRG8pE4uOraqx91Q/aM1oQD
DGHusr6Opv5q0mQ9Bm2FcCKdsdOU7Ct7e+6nLl7ZbNy7qM8kfC6tdZyPdNe5HrhgdrSdple7VeW9
IuArPPSEC171LfjioetxTQ5zOsLRb+o02Fn1HJ3XLQFGTtNVR5gIHudIYR8ik7WXZQLL0ilnFxwg
MpE2xVVZRhyLYsdJxs8N1uTTOjtOtcM3U9WxiMYOCKINJ5423WTOlZ4w1faTmPddmRZ71+9HtYts
sAn7lr7jcN77vLjDwljxcU10/pqgNOpOxB6OseamnGBnlmTMDA6bf+6XFbRc6gueQvLArpMfB9Io
YFep7LnIU/sTsw7YVaUN1VRE9TFQQXFnFUIDtvezj6Kpn6qChkvKwe0YOEnx0k6OaXcEHOGNFIm+
GBwJTzqBShXiIBywbSqHF50KZoo5tEj6tfK24FhyMU52/rXMZPCpTFL7Y2nL6WpEKxN7JKadS4Z0
z4w7HbzX0TqrnSxEd+0niaRuZXHcLkL3q1tu/VxI3tuuDav0SzuGVn4AQI30hPFd658TaraFZ+p8
JgSsWlvGM3iWbeDKrCN4kfLCu8aO6XzJsgxOmVPxHIA7BBjQSn7vnoED10S2KO+89gcngAVNvxTQ
Ktv3Ra1a87vi1JbtSyWl+MTGi1kxssJpPLNM6cdGFdZZ3nnO06bUgqQ5lgPwOkvdelBev2AvVWwP
nDyP7ZCgP20TT14hltCXirxFsBQpJc3V3A/qS+mYGTAkg51xl48VlBKzcK9wU3JOGxRzo9cRncC4
QwMxHppihFzeQd1kcwXucbZ1Z7/BAxyTI8kz5tJdOL/tLMoRE1dJB7TF6mq0yAIf+7Ppq+olUOMM
8Fr2MfG1nbgZpsB+RM8QRugwqeF2vpmy6jRRVF2w+jXTYe7AilDKRZSe6OaAOchssq09uGIaXkst
PHXQasT5gAaQi2jvZrg93XI8pqPP8Lou8Q9SpJHlwzF23CdLB4t+78kmWT82/dCUt05rT33MqQIH
NgQQv13VXttDWi0nSzhF4976YBRgR9tdLj9XdGctQClWOBcbuLgpZ3FdZq3fRntO2+T/7IY1g5ix
D9hwsapnKAbweA+ozN0lbkbob+XlEhJHAZ52mCObNIqRAYfczcjPwRjqAeD7xzQtSQqNJ24VBte4
hGSjd+PcYbM+ptRqzfkACILQi66fR++AoTmvm4PXoW54BBLLtPukkKaaBq880O+CvFpV8jm4EJxz
mAjgPybm5bPm5X+rrSgQvI990SxxpLLZ++hpz8ke38djltpGvKaKtmGUYyezuiSBexNLodDa5sPc
h2vwiglUzP6J8cXK/dbZfZS/DAoaBOEl8NFXkrXKpJh8tgiWY/M8ZDQUwitDQTnfiCICtrAf0n7o
ytOKnoBPiy2vaIsvMiQnjPw0AEhLcykHXt66y1t0bf0emSH8ukdpiDvxDz794FxeiGHolhblZ26o
cTg7pN1RqRASBMLoNi7RfV47yGcp3VXEirlEOUVU6J7A6tTLoph7jcyuciIKSI6Z3EPazC4cbzWh
cYzoHTRteLVS+oUHuNB+Qmd5TCIswLbbRdiml1W6EFJ0/azCoXqy0DMSYtZGIOHcgXvngL6vfhXN
ht9GlQ8U49D6G8p71CgD591KbMs9RqZheVP/XxBLMN7RXh3PmLzlV0Tawrh0/OG6sJelPihZI48d
I6Q3yqoei2iegvOOEi7YSch17m5uppIsVyPQjc+hgsHEpKJ8VatIAO1ql8gEn310gDqyLg89qQIz
BYJVHahAOSEmhfK8k/Zd0vSSOpy/WGsyL2pnpxBvHkIwnl485U3zVcOf0bu+GDkaNKs1choBepUd
KCd0fzbAqh9fU4ukMGtPRe00+7XM0iP+sTGxjvXAVOxpcDZiTyLcFtzTIvozu2+Dl2okh6/fB4mT
tnsairnHCTVY+ps69AnFc4Q3mI+IzRCq7bRC17xHRdeNFEi2g5KT5tZNysm73rkddfj1jMSBzFhJ
vEtQ+tUFkA7s5Mw3MH2gZlY1YjlnGfo4bDxYYQEUTMgqCx9MMKfWDuNyd9apqiv2Aw2zLysSMa6N
JLoHgdryOsEm+4Sf3S182LEbJSG4P9Rs3yzkojQPC5VeWSzD/ScOl1N2HxS13qou6eRnVDD+hXYD
L//CEimXkxzd4qGdZHKNMD19BbnPOx9O64xAGLDVrlzXfN6pXExP4ewNd5OGM3OjsNcxkAnqltU0
IDloLr3oYQsaD+KogKpj07SAloIa8fdJuvgbvbJ3zxq3KBCEa++xS9L2aJxGfPR1b++iAOV3pquV
QVi/Ljt8WcsNXk+Q+87Qj5jNKmjzuygfo/EcFA564L4hxGiXJhMAoykiLWnSnIZhLQZAqZjJo2zB
35xDdB83HimVT0IXxqgAQbdMexiaaUPGqhzUcJU69hjGwktVcER6pj5Mc2DweZiGV4n+Kvjk6ixM
dzUF+C1pblS8feiGzY6aesnfuDQIAPE7ZzEbeoHWlXbJ3VrTAditvlKAb0YkzbEUdQ4zauZnUg8B
M0K9WsWjVH8QEt2Q5dgTJmK85SVgtRhhjjRaxSR4hA+9p8GzQSqDrm6horyQtdNeyypxLoH4lAHC
zGQBXk3Q0qVlZc6XpcrLi9kC9Yo6uoCLFDqfcesMDZMCQkCIt+gL4G+Tm5OjPC0kl1Q6BBE+ZHlY
sf7CR7gsbGcBy+JP3rOVZGq+oXMFcQPpHMTJStX2Sx6hMduR8qpvWjR94hBM3sKhIHIYHnaJgE1f
2wDHITfoac++SVVHfR5nUndvPB//dpLQS+i7tMlNSHT9xw5dG3kDQwW7om4/atMSuZxDngvQsCNN
TUcu+Uq/kJYnUmqr2dpbVB7XesB21NN3+dSkA9T3gps61nkZ3BqAXhfG6xip6qC8oi8QnFmJCJ/p
GOcBl0Hqf1HOKg+zK/qHUS8OeIaWsKhihJ9AtSZqxIoNLZ6g78MzogobP14ji8KJUIn51HgbbwAX
bx5rmlux5lJ39530oPLIyL5sljZDjT3ZH7NkmT9GiSF6tycgMUVbcKhBDf6BkUPEoJjNU0i5fyIk
1/7S4vn5KPgRcKgzbxyTtY+MtsPrGVnVSY1mI9oNn7GEmDs1CGg2oWmFzX2w3kWpRdyktt36xH6g
ifYNexlDcbyki2ZdTZ2jfy9odsThzEEFfjdchzmz22eL+NLHIiOSb+/S1T9XZM0yzELbXkr5dRno
/kOdV/SD9Bc2qLIeY6aWiAU+cqJta/Wg3b51vVtDRgarfB+GmxpUd/iy0RTMMLuIvlBIPNpbd0G8
uJwmh5GoEwPfmk12LoasLtZzrDOLeUryefK+eg1p9GfkAdaGmDRXC7NlsHkuGZLc2OgHkWWgSAPj
m/siRupsr5SNoVjyPawaLeZzWEB0MXe+M3tH122m8JPfEOsFNEqV1UwmReBl8B6o81CGxdbik0Dc
dS6qVgwglPHoWBc82tw0GIdcD+FAptpvorOWoI8ZSSKNJg8EPD0xHGuelugzVZpsth2uwY4xSFqk
q+juRxkajjC5nH2tn9twSsYiRvoClxpGo8zn4obslH5o437yQ98+CCWHvvsylOtoLzt+iyLzd2pd
SrLdqjJWBsLIOBVHezrW2ytx/VRE1SlLCULqfh8A6gLTzZOw5O9wHwU+uSKm58B8WSx9Uvlw+6IQ
JOSvx3M/zmGZGgYokPDORkwq8bdsANC/qghyjyRTL82D17JV20CDUNtN0gbZseIDt1rGUv8wqPxR
bbQ9IjZuhpWbd5jh6M9wcJpzoRE4wb7V749IOuYmLZNeo1Es9IDSICebUcwWZra8YCj4/pL/Fc3h
PwWs/zVf/X8U5/7/YVI7uoGNIPJfhr6/8Rwe3xLG/p7U/v0H/4TN+wRAMt7ysBYgkASi8CfQwULO
9htDOhQp3mZLp5/2X4mSWxw7BmUWGIneUAZchwxuN6aD6/xGiYBs02eBRejED/2ZVn/3PkUm6P4/
8gI4G3HF/mXajBvbRhciMPnaEdXem9rtL2rGSBCPmnDmpNizx/vQc+sDTjhO2NVaHgJFKccp1HmQ
lQ/sr3WpwEn3OOdaJT6nbKcPDA1r5EuoepA9hMSmC+5gIs2bfdMykQwA3x1Kkz6kSp65pUGT79KK
ZK16nobybnJcQ8htGu4tEJk72y8omns32kUApwiWKNkIO7dyHk1DWaOUE+wBS9U37jT2HxoZoakN
jBtj/6heBYOSJZRPHHz+kIpoQ+qh+yVaSDNqfe/UTZ5LOw8c3wN63eGCiPDucgkyau0ZNOtplGse
oyyHvzb5wXnNoOVQ0L69cHUSHU0/EFNRtqsfp7ydN9q3HAph5qLxiFiC/LK5YyFYBAD2VWjBAre1
9b3OuxI6PKsq50EJm2MFrrPrumTrTGhRFnMEyxSlzaHMygW7EoxOI1S954KBFdrYmoZZCeWbKKl0
axnyYdWXq3HLY+BZwQUIJ3IPW8LDBjdQx9lJZ9JtG+A3sAKJ0CopOzuPiJlpyZ7JR3Oeptrzz2c3
GF8am7lV1kOvFIukRFFUB+JQtWjToj2CRVtcjoik18dGy7IcwHW2ofWVXcUO1l1bDdZ6HEjMJf+p
aft1T4A2/Q6Yop1hrlEsD7iXw5soRS1JcmQn551exm461U6vz1hE4f/DyIO8Drb5dq4b82AFRhBX
klt1ZnZ0ZiWHwzT3roJSCxJC6EkfrHIlLo0DG86Zgj36xqI5oayY3t+crqf2PUq3/Z6sW74H7fKL
qAv3dFC2EN4gacwWybvF8+oVEFVJV6/Nt+ReCjJYUPeJKetTgwsjSG9lsI7jdGQWKYb15K6KPNCI
EQ2EcOQKvXi0sBrBDgcuXyGsd9654gJf94YZL30GTfM1J7wFBjlhqADJ7Y1N3oZQyhEgASxf3uDl
jBIBmZcb0zx/w5vT8AV1nm/U8+wNgO6sHLB3ZuOil7bgPNxEHYFY6ALjtnOSh6bKSHpgJelA2Jc0
EZN33Dr2KnsPYVfcruPkj8fqDc4+dFkLVdc0zcWy0dvbjePObA2k+xQOy6N+A71LC+Z7+YZ/9zYS
fJfBhK82Ovw2Lbz18YwczAi11EcOPZ14AuIa9bx3qJkBHOaNN59v5Hkfs8ozweTg6INuQ9O7VOXV
jsG5Pnc2dn22UexDFQC0Z16LzCbdOPe2ZRtIxhv93ryB8Is3KL5Nb/yA6sA8DBszv9vo+QEY/cwe
vVsabumH5I2x/4bb7zby/tsq/682xA9tzb//+4dt623Z/doqbPdpZv7Pdf5Vt337h/nld/2nnfWH
38yK/v3ZbZvQD/9zeGOl3w/f9PLwrR8q8+fiv33nf/cv/9c7i+gdb/T5tc6bOO+Nzr+av+KNbJeC
6Vcb4nk7Ift6/13vwPW3H/hzIxS/2VgxsPq/72ffUzYj/zffdVDsO8Fmyf5hE5S/eQJFLzUXql5+
Dunwn7ug+E2iGEF8zYbqIuj8V7sgZ5Ofd0EJQEn6DiZZ3M/waX6s65bamLEJ8vBCdDWFJEKBeCqd
8mGWXvlaN+N6PuF3J7C2QkqF8ywpb6Ss9Qvrb692SdBbdyjv2awytYx3LsaV55LsOPeyy+f5a2YA
d58zfe2SPWuAtPYdbeDjwJH2kMxV8Lx4ZroftJIg5jBdJhdZEVav47h4VyNN5edsblloV86xkOlC
zq64lyA3GjmdZxGgudEbqwNnmw4WNx7zfNfU0n+lKqm+NSI4T6tqvaG5Nf5u8s59KBNrWGNCH5I/
aFvVt6n1Ng8kWGrByvKy0iH+TEbv+PuccrJ0lj77w5KSSXKUevSO9RzcMUOJ6nheZH9XeOl8vQaM
MHeRdpc/6GJa97CPQI8GY53ejJbDiMZVMF1Tcl9yJLfSvXKyomTIhyAgQnUNnXRVaXNGR7A/eOTc
vNhkpsx7QjjCUx94dDyiGsz9YmfZLX6Yc69FN7VxLNJTSjAco0h3PImWOX281rX/WGfpijwTaVFA
rmTGVk0+3pafAXAdUj29yNfFFuDfgd0EwMqrcbjEiARAIym7iyEpiwOoRH+l99j6+4o2+qVmXoAe
AZLvTkQKRdXSRvkxYS78MAbk0KRL1p6Vlui/ZFYSGqQKddXu6UWqx66azIUdhG/8K96cqGIwTTxc
dWtD6iRXMl2L29xfWvIqwON+rDjz7vzBNeGlnbUw+rJ1mRnlpEF0gQGWKUFaT8Wh6ht9C9VY7xn+
dYhp6dvH7jRDORfc3xemqP8ve+exXbmRbdtfeT8ADZiAaz7g4Phz6MlkdjDINAAC3puvvxNUqipT
VVd6NV63OmpIYiIJE7Fj77XmoiSx4im6dbrqO5Epc79Xu6VmfuwY5XdGw5nwcChkVBhi6b6w01vK
PoSs+hz2kzwMBppALFDSOJAYMLzhKHRQYzTDpqwKc+uS7cKE26iNrVa6gCmnRBtvFpTM8rlW03Aa
7hbFScos0Bal63a2NiT3IyXXLfT0Wcu+8nT1Ufhx3iTc20kUIEzPKvKzMrmqlp2H9B6pT/K1UtFE
N8DAHC2I3dQxkcM1wramYqOzttY640fZg41tKPZhoVWY86mLirVCGlzdPs5r1dTmac7nvQ5fS7DV
a21lr1UW3KgygE6R+3WnhVjEqcaoR/QgWSu0JjKQM1K06Wv1RifC9qZS3APZ22eMKs7LWusBN2LP
W+s/66MU7D/KwmGtEAun4Q1EYKkyBS5nssrWatJY60pK0e6ok94XJAROHozJHc/9WomOa01am33f
AZtf6pPV1gzX1+oV7AyFbLLWtJZc6ya3vVtiPsyUwhdzzNOqGLIyJ/1KHrXYSIuxfZnI9lHp6Yhk
NAApI6mmk8nUHpqPEttZq213rbvVjwp8rcXlWpUPa30+UKjD9H1218odhThlXkmMHUW9tVb3+Vrn
hyQ4+vKj+J/Iqtw3i5X703o2UGiaPqokdG/U9eRgr2cI/eM0oUv9nuhTZlrrWWNeTx2g5/NgdXZM
XgQk42KuaTr1mqszgyV9IYZVfLJzhuXxmr8zrUk8dt/Zj9gW+1P1EdSDNZY1xf4I8CGZTfmiok6v
+PJJ+FnHPwArSf1Z1vyfFDrqvlwzgfo1HYjxGEFB0ZoZFOqkB3VrjhDO2gi9WVpf856UIbvJnVPa
6G8YaxlxI8zYTmsqEd3uLgAyT1SRwU25G9f8ovAjysiKMu62zskD//madpQka/CR8xGCxCx08uNQ
Kc505tsb2TpQStGykhdIgtKaeBioa6qSFDYDrpakJQpT5xaAG/FLEY//E043msI9/O01pUlb85pm
tHuP+prhBIave7W1SDzYTKTu6jqOAoA36jarRH8Zls45oNhH9ZOt+VBgy4iKMuKkf0jW/CiHOdOb
sWZKAQkgkGrNmXK0qt1DHtFuWgz+/tSRR9WuyVTRR0hVvuZVUaB3Z8JxB8ancCzVNddqkG0KKtdh
yST0SlvTr5I1B0sBSsGIcMD9H7HmbwzZ6TpkAdKzkMbRXVwTtRI9C5/ij5itHGPK5znRqduZkyRn
nQ74vtVDtIoLMV35mte1rMldxmDogOklc5XsI9rLJuSrjkb9vJAwcV7GkggwrPuS923NBbN67YHY
EB3oCKlh81h32LLmLn5B4kCrec0XAw5G1BgLE1y/NX8sXpPIjFgQStZb5JMhFQTbq4vFl7yVRxrb
dwzeUKZEjaF13Se1ZtCv410bkfJ+mpUoK/bEGDTJizB1ziXQ+qyenShVwWsvZQywuUBwGfQaOQiz
MXAirQDJfHU64g/DFGEnjmeWYJqaa/T1qlCAmtHvRhWRJnlIO2LiEEnACD7wKLNNXxTZnVHN3YZg
3mMfKdWmtprkd8PJf+vjv6mP6cjQwPnf+0VAGcrm7Wv5c4n8+8/8qJARJK2RRA5BQsZK2XSwt/2o
kjWV6CEsYxgVaD6Cc6CL9AP+SfIQrlvSCmngYHWxfuJ/GsBEgVC6uENxYdv8If9Jr+jDNvNzq2hN
praZT8NXo1rGPPFrkazmcaUCeFFOTFNqCVvcdZ25/9QMriiao1RzGwEocRMOKGi7hTJong03y5Gz
5yARbWjp5Syq6LjO9VLjUih0q9AJMSOMVMloLmuIGupT2U3hLnUSk0AdE4I9i+fCvw2Jy64XrvXE
OHckuNqLelK84rM25ExmEC46tuLFjjL6qJyQOB2xVxgITY0xS+ithOGgvupFs7rfrA6t1QNeHhB8
gSOi0b5z4qmP3Zsk6YKR0SRZExQnCp2YvkD/m/UN5iHPnpVwpR+VHDp/7/P+96v5m68GAypY2r/4
bF7mkgNp9PNX8+Nn/vHZ0EY1VygtLz+NzJXr+cdno/FxmPbPbdQ/vhqTr0ZdjZgCuCGWXl7mf54t
15d8baJgDrI5Tv1HX82fTpYO0GmNA6epgfmFSbZOFH7qryIgJbglrMdrn3+NWIPj7P2nu/Gjpfsz
Re7XAYGp/vkCrEE/X6CZjAw9ORdwUC6Ssun17lsyXJHFopT460uZ3MlfmsW0dR28k7rBOdkUWKF/
vdastVpmIii4SDOb1282//ENuw4cSvNz+xGHF5N53ak7lTk9eXllhvMCK6Ch1lH+tfy9rxb1Ikby
sAubSAU4WvTfEkd1kvzcM2VTxEm1quWQta5EyuxIgIwW8pvwca47hOCJeWw7qd3KupQJDTRqTw5u
hb7WVI2JXmSwlBFr52C47HQZ2Q3pQ/17JBiWWYTbUMsYuXmcuJhiF71+bNDmP81T1uNxrMn3XoY5
G7cwPdcENJt25obY0OXqoEgaPyu4owhfiUjnoXMLYoWi1bgRxPksJ9m5MTxJ5JiiCIwBng1Nue73
Jc3+WN8+nsh/V42/WTXYGdy/XDWu38b/s3/LK/i4zbef144fP/lj7bDV3yz8lBqjzI+N88e6saK2
TTQYvHPY/DHL/zKZYVeiBwumG6MoX8M/Fw79NwsICIMe9lpq5f8sA3D1xf+02wqctfxBuOYdFqK1
z/XrtyYUi/YLitt9WpixT/0ZeroVPf/NF/3vLkJ9ADWD35Ol+NeLdOWgAAJzln2fokab7Batij1A
B0tFF/z1pf7UYvv4fQS3ha8Bfgbr9a+XKnPySCXa/v1EfjuMFyTmOgpVD3lvjqok6fa51ii7aTGF
R11R/s3l/+V2so6b1E5QdTUe2p/RAHq2ODQP9Hovi/FRz+0XBwHNX/+G60r7yxNbL2Gynbkqzw3U
1q+/YdMoc6+GWr03tfFxMo3n1tWgCeu0C9Sl5i39R+34b5Z95s3/ejmhq0zk2MIc+pa8iD8v/EZU
C2ty23YvQHwdozTXKr90lRy5P1Gs2SCeBFBalFtR3QHcMUqJES1zF7QdaZM3Gw4zZBfpuOI92o3p
oR9t0qOGcnBr4nczoiMYQcgC/4hWwQKL4UGBBKJhnxvvuhx3EQ6174VA5cvkRNWf0TxUCFbcPt+k
SmFcY4DrGyNODayr8/TMOt2cEysaIyQxdhNvUPzljxaKwpdktoE85o1xh3bKvDG7Ir231rCMQRDF
0UdddO2HAkdOTopP6fTQmFUTElW/LIfUiS69VIatkeffhZ3dl4n4Yi3OHS5ATu/CyY+cmT5Hg6A/
mUsrUEz+zNyQyyatlnrHtoWaotA2qIbGb6QsYf6U8U01W8qGJI0mEHreB+QxW9dp4njnKlZ41CPj
2Va08IidrfNxmlfIgIdvdM/cR/CnnMA18jIXtLePnSUyH2yVj6Icu2aJCHhCHbFfoBwFEh74pWhN
AjZCTw2deTyZkWqlAQl+HD8j4nrcA4Gz/bRNStt9rG3EXLFjar7uJPa5UqVUTwXwCm1bTIjunwRh
Hy9xOtAXLDX+HGea9MdSS4cTmw/NP4MQk6RpupynasanMK+bS0msX4BmPt3m+Ic9/MDyti6xhMgR
NMBAJOCWjVB9RqvibJjhQfSPE71/7RO1JmJFnbWzAsH9MYnrJUDhrXn/u5uoWkj1y5v2HLqz8buj
iCjOdL/OGy/aZFj7nDwK78NW1JMpsqOR/Uqvx5y9NOkjPJTGtBdt4t7BASSbxqiay4fHqM/mjQ5E
4/JnnxFtMpotEAXJ9p7MZPdPsxHOaes2sdstSnZyTMLORq2nRZ9ln8YHfuxlGjir5GG9marxrprT
J0n4kqcMUtkJZgKnrrXgCGNvoUMWjXdKOGo7HSbYXgMsj8uvI0+tahkyIzvFV8Cx4Saf2Td4o6Gl
eHhg1DsjrOc31NmqTweGrPdIKqcusvQdnUByYjKolxviqtJtGtb2plZrrsYkGOWYi+tyzVMIt2EV
zwjinPDVSTskoE7k7kBxjqdJIkq0SzxMlqvEO7pTId9+rni6YFQh6PH6uZmCwrSy8bjosXaeKJS3
obTcZxIE8ROnjIosO34zQuPF1ZY5iLpOvU+mWd3rg/HZxiWGrip6SEtVeOS5820nyxEIX+8PYcrI
QigdeIQh3UDCIp1ykfBf6+pO1mG2KerlaxI5rePFKv1Wh5HDIVSiPtAU9W6a+2030eSXCqLr0q3G
3ZKuDXIgO0+Nptg5y9NIoF/dlNteL423diBEp0QFGrTTtq4i49E0Kxc9a9oUh8Ie2tteqYw31m3n
kOQjxj0NE+P0MU2Me56QKarlGmZpp3tGWM1PpeZkZxak5aDRlvXQVL82JYUlB24U2SRnEjEaYl1V
43OEhy5mA/By9MEdQVAIg7NcK65t7hyyQX9K8xiKYagVfuQ0SAocZbMsCiFbqeJcojD9FmI+8xc8
JzZUtjfM/tW77I3hphL40zwz49tjSbBukplmKL2A7GDlerM3IHtuynEZP31YO6mGuLLqynn2M4sP
yFOKSX53pZK9aGOtPob2Iu6MRaIlz+DfwnJCHwmjy9jZWdwF1poNq03W9BVSn3KT1qsKoy38tLHl
GvpZ7FF8l5lfNxmjbDEJXwpWj8ypM9KfbEHKL1oFj/7bQGC8o+zBf1t+XdtfSHPGYzm4PHecOfLg
SMd+zFpcm4WZYG7Txezbw5zs9VTogWa5MdC/sjyVU2/uzc40byAMpPtYiaLPzjphTuZdxmRn05IX
9aSxcm0wwjtbbhI9OSfSfM5lqxG3S/UHUaNwH/P8pZtT8XkarPhqNdby0uJxgWlBGhWogubaa1W3
Jf+NN2+2JXIVzCWZxUvG5vm9SFv6knDVt1YUtgf2x/EwSIM1A7OdbZ3gL2CN2uhZ2/9eV/y3yP+b
Ip8TOHPYfxRF/yLA+r/Z2/tb/uvI+eNHfhT3jvjNQT0FfeePEv8fjQHH+U2AFKNOp07T+Oc/+2kG
nQGObDQNVPBuDJmpu350Bgz1N51oFfpzloX9CgHW/0dngBO0tcKINJ02BGeFP2sJpVbpojWEsmcl
F9Jj/kMZ7or28ad78m8KRfNPZeJ6GU4S+G9oZzicaX4tExetRXizDMoeGJr2mCJw3mAEcW7ykRwE
76+v9ecKmGuBt6I7QAgCpC/zT2N0ngUE2MEI9zMDwRvVaoYLHU1s7os6MTPOiZT+6wtSuP/Lr2ev
STdrk8XRQDz9qQoGqmXWGvsQSpOG5nxYl90Z6z3Va4mZ2PQdd3SfVUht+lbtEczTECCIZGfhliuY
r0W9bw5rbdhPBdJjmTR7t5woaWe3Ud+LKWkw6bbuDlW/uxuXJtnldA181FsoZxotv8tS6FuZ0nRP
WmcVR5hXTB5DDNnh3CVXERGJsTGiIt7NNWLrJGqBzHdtfqfDGP0GymJB3yOaZ7uKLmo/J8FoZ4Xf
Y5PeL7qRXgTaCcePpdHfUd7k3xdjKW8WY5RPuppIj8ywbMv4okAGnw9+XxbjXi1DOhxLre+cQYXW
Q8xDoMX49rLOaE+21pXXpnLAriJ8flOziLxUazVikj29r2cUv56Y3NBiVqWXX5g45eTL5hOm/iXu
PbUecQs0jtiqrd68Jqnijulmihu7RXA3j9HYvrqmbs7tOS4qubULG1fKGPKe+2pMlgvWhbx47xu7
epUQvF8kE5F7F21v7I9q636VDkh6pEHkZmNKmEtCk2UybZvBoWShYxe/p3G2ZiIWIrtRM0x7PhyU
8myDvT/NeLOenXmBMhUmDdbOFbEgF6AIAnPhDRDZ+3hKVD+cEKjFEFqDVlObV+IXhm05qd3WoXVk
Mty18q9Nnse7uIi/zA3zoAj85SlyHcgj2mLGedByc+IizC51li8vaDmVO4NwE8bXoFY99rUUX+qg
Kps0kaHKxBSmKB3xQ0goA2ihog2MOUnPqox6+oJW955qs8yCJVqsIlC6xD1yC1qI8daXusv8ETPj
laRnjGc2UkdjGvFmiFOodJOXptGT26Kcr8Mq2ymVQ8McRRyWgZGkamo9H4S95dlVd5JKI/DLdRGz
LYZMbwhsSL9U7M8GicebuLRmmAJWfR+OmX624vbWnMZR85gLCF5tvp4JRwAJRWzRUhu+TYRkb03O
KhcCO5Z36rXZ58ma7xUEihssFCANl667r8HL+xBd7sHXJkFvLp+UvjGu+oKSS5+X9qrYyxKMrjU+
FIVLkae5w3YmBLsY8xfbCEt9n+DCHQSKwCGevxRWwhwtHHoE5VYPnidD+Vnp0luwUG3SKE/BIeuE
CftzVlvL2RmzeTpkrkrykx8jTlO9UEEZ9py2I8hrYHB9y7l0UUpCROehlY8CMHXUoVGTkzOMjzaD
wMDVWjsCvbFGMTMHSEzPrGkFup1DfvQ4QD36NBES62zhYeooaJ2xVTdJpszOtpUtyhsOsB086HRc
ovshNdewgCoZoqtVY91nzN8U422Ex9UxvMqq2/jkhsoAFgMUtPmqVyg9YHAVa0772Eyu/iwBDpvb
GmqN/ZVoVh5U3EGzP6aEgfbNQ5pDacJy4bbpq2JW6YM75ByA1IJluMxtcz+oXfZshzMJ3qGhk048
9pZxBDdVqt6IXJC4XyV2d2ZnGEfgR/VZmyZzr+eKigAinfHX5IurPepxGUmvrdd/bYdW+DDP/fjF
0gu8n4VWVFvc7sahzGAFoVPFKJn2mThUrVocsUG4QZf3S+HnTGj42J2xPNVC4MunD6VtNastN5xd
cWhWbucXxPVS084xjpcwdD/DSFglG0rxsLTEeHhmofTYjoYxv5sMUX2jd+Kc+Ysk0TYFdoyT182R
PjGSj4OG+JsDfBP3JjMT640+MX8/A9PxNmzt/E4ZUxs2Cki3wgcMx38zlS7/DnciezbUbrrNUmkR
6rHk5UOUx5BkWsoIjcUjtXq+2+y/VeD/k+xQR4dPr/B/LwMvGCS/4Vr6pRD88VN/VIIuonm6siZj
S+Oj2fuPStC1f2MKRIcXv6Nh0hfkWn/MiNzfDMSKps303fgxdP1jRmT8JkC0rSFGdOCorsz/pBJc
CaC/ljEqjCiYhTamEv6CUCP/1DukTebSLyjo5qhKSeeMwxUNKCA9FDYdlPMgRVRYeogAKhKPFYO5
pVV1xrcJ+WALqD8pAE5g+ptmbDM0UOhvvRCkIsSz5sIK34yt9h45evSUT8w3koj2xiBEdyE7trtd
Rjx2dJiQ8nGAVuwLU1d8XgPtRaLeEUPtG/IoTracln0+mXdZ0xnvBKmH80ltawKfAUZ150EyB34y
0rC3z+0COczvKSx6GpC50X+VywySSscGGFosL66stsvcjpslJUcZX7PhE6nTv47SHOPJA1NOprOR
mItHGi/S9pRn+xCFWU5qrF6UaVBlYfKkIUNG8kDGkN8kcrAODNDbr3ZT1g8WdPMD5oB4p0/ya1a7
c5DYCaZ9taZuGgZd3zFJwr5gpLcWQB+5538xLpz7wnwDPC/ZY5HsQJVQ5QadprxNKc5XkoDz8dC0
IMeWwjUCxkouxj8nHjZLbNcm3gmlvdfUzLzA9JgCrettjQgZty5P3eKGzwsxFw+VbYZgymbdOTCO
NpQNelMzO2Xtx7LXhPLTMDZxoNAn9bFo2tyDavBqStSj5ZbZCasn97LPObfqVkt1kc50DjEDrj6K
qIoDO7GW+7qIRKLuwgh6JVCyNWML/KXejftZjkuxsR3cXr5glL91IMns8T7qnypoLjnbqLI8upmN
PLBjOJ7sMcI72XPS4CdHeodpSQ36QkCkZFhOdne703uIje0hjkzYduSzmIn2FrVLw7prZ5pnmpmL
PEr4Ojym62KGAArUsAgst9AOybDcOxQ6gQsExk9xlUhMnNgsRYn+NLbIWG76jjZRtigGu6Gpj0G2
hAOYd8bwhWI/Ehu6IcvjwK53MWfs6su4eHZSXgV1MPFt6U7gkzvaabEtrLR9wkfK/kBfvuEy22iZ
Oho38ysgQDAldkJLbZgf1Ey2h7qJ42Ah8OFcs+0dQKqlW9QP+pHwUpwrrdYGZPlILxdTchR9Vm5H
p0xOSjYvB7Xm09TBzTy5s/6Z8gfrJCrhFf2n+KKT1JyF3aETMgx5aJPxvSmb7NgkxFPXEGdoEOUr
W2DelYrrt6LqtxgQuD9KvUkgjoDXV1zFq3ChEv4efzOX+hPQfwmMDL2bVauLh2IvdXxVOOPG7edo
DTHC35vMIK7k8tAlCs0enM3eoJuhT8mj3fK3lycJnaDB09hVBw57/Td4MkTlxQY3h49tX1fUWDbA
0yJaun1Z14diNB9qI7tHtXFetHDnNj2WDX15TKwOfEnrHkHw34M1OBRLvoLVaCRK7n4ErcNhUAGF
cufM00XqykR2D+1uQHtdMBA3gw9aPFsoIr2xyNsNsTPfMqE2nl7AQ5AZmYyghy8O+EPf7azWqzuT
RTBxLoIUQsAj6GZVaN4eeHFxhwezCHKyvn0b8hLvVtWuiJHY2ult3tLXdvs9+/uXxcbHXOuqe7RY
Lo/UqnTtQ0NeY7eT+55TyIavQruDinqHsC1QINg5S1lcJ0fIt2xdzdI+ZCrgyFY5YVsS9wn8MjxH
XezzwJptBXr01a4BuRBD62X69D3ucm0Pc6z3KRUzD1387JtK6B45FRpBy7J+h9678jgguIdU2veh
1dyRbK5uWSacUymhkvttanUvrCs4+wcbukJldDgv9R5gUJd2O8Ag5lYt6/4KFjG+N6bJvTSTes/Z
r9sImb+2kY452O1v8JUS44v0ZpKVTVZ7e99aBasLPtCwV+VWGikJpuRfvcUiuYLLY3dA3T6tvJpE
do9ZkVpbPV/ChzEdL5VSE4oDmO/JVuSTGUGNyJThrV3cT1bESKk3Ld7jvtrmWTZ5sT5u27GhBy93
ZPDh/pW1uOpaVO9Gp/kC+coMzGZp0TLrj1Vop7zAeH02OTLuk1mP6jXWjPverc5ZGz9bKTBDxn8A
wVYSXFsFTGk+C3cEfyVMYDGspZXi3GIj3pGFPt1PPLrcq4aITCYGSb8zcTIQWpvGsPnUFKhGuj1c
7HkIhjo9IpfqtuZQ66eGPBqvJsgL4KBbAqKZMwdQaL8c4rLbw585DgkgPfCSpJ2gDGBopGzZzDKf
UAobs79g/lKKlaaj8Ly8rlSc67yo4i7OBbkqdlNfsj5RyGQcyqCSZsxByxL+qPdnFODsCWP2pIlh
X4TlBXQoG6t0yWluuocB5EOd2PkXXFB7xqufiJJaKRX05KcUUhj6rOQ0zMZBa3JtK+LQ0dE5mct1
AiI5eChYqg14Fu1kQtTczooBArqPjNcQIOO9oWppASKsK6rAYYwBosgobrEVrEHCDUHvHeV8lYx0
j8Gyb5jQVttipRPoURH6ia5Xe7eHbRgaylOsjOv2PEab0nI5DpjXUbX1Z6XIihs1wsS1EXMmIho0
i+zvC6k4B843yxHi45OY1OpdgfwPoi4veuJl7RFLxe8kICHKedizz+rB0LlfcmW41WKbhGQxAqI0
yUEuFIwZqXKXz3F/k07JS9sYzbYHA31kIPXitCJ7xIV21PElBRq/HqSprP7M8ir2ozaHbyveMCAa
rkHHrXBCBny9syAgcX6uUoYpqMSTdngFO9UGheooF1gK6TPnGkaTQ+t8t3oz2vRmpRPlYWRvONDm
B3tUUJv0zquRkh2YO7n9bNvow5XQUn3djuVjERXw9Gme7Fw7yz3DgNQ+kUE2bnlgEuaGkW5rh66H
xG8VRE0LuUB+rZr0fVYV+951i+HFaIcAelt8zVSQJPPAlm3LSst9J2lE7ON7E+Bim+zULku5l30v
qBGK6KLp2b5L0cQppl0FsPTLeyfXQQ5BDezvwHA4+4V+wouyuPuym6fHoY1WYmriJr67pAnEue5r
nTpfWJ2zLQ0Zd9M3IaQ9qZ0s/J27ym3mjTlCkgoriw0icQE56cZAcKeucjArpX4tDCOhz2HWZwZ0
gEu7dj7nYnT3Y6lNGzuuv+BZ0/x+yhLttqoG7YEFsp0CozcyUA3dSk4SRdRuRS5SNq9WKV5BQBqn
yAISkVELPqtjY8DIc7L19ClmA4OJoa2BuNY7dMuYgWUXueBgoThpHC0XZppb3V1N81gBKYAHZOpg
fBLQCIWh34QcVODrEKrT4/UBmZhTefixQzMg9vNQy8f41DCPZxgxRKDzKES1C4WWz9jxuXGXg6WP
X8vQsnatVr+7AtRK3lVT0IeRdQgL7BLLZLoeG+WOJ3ckJrLzIIxA3GCqh9Gi/zx0As3UAnmnqMK1
KUogTYOIGh9uuY9FUXlzWHUeQOVsb3Q67rpGDsdCHYOQxo2kIfmUCKvZZZXlEB4LaFV2HMVT232Y
l3ibDXVz38SDYMj2DliPokmGJTE+4ZMWMX/Pan0TKsLYEJRSbUCAeM4gwyPYuCKw62y/FLx7eQMG
BTWs5pdKUflQezcO2GWWFFovxJ0M9BwGnKJp/HlEcG5R5G9Vh9ucu9XTBCUusHHqkNwMGNuiWSE1
J99wXJG8Igpo3Miu2Bez8lBi5nDHXOysyPiSFf0TJj/zRrGWuy7nrKLDLdnSSxN+U8E/gNbFgMts
Lgrw4C26UP05G5uWfmqeP030dn1dB0ACwFp4EkmLZzAwk7GJc1WXZXlO8+UJXjyYsZa6LkGF8TVt
tI022cvdkvCmk/6EkRjmjjU54ZOtZec67sW1ETRA+rr4TgHceilkcE0upR/jnOaRDjdT3MbbJevz
J/Jmkk0mmJfXonADISh49NoB76DIDGY3C8w8pjngSrO+Wk74rpKIsHFTGFSkQkx39UxbzwWSS/vM
pvLRKpr5lbwWDGWvulr6eVkTY982qRcLdb7q0j0qTPr8xSoN+jYD1i/XHs9oq76WnDkyTXnVneUt
qoBcaW1/5qgLGlGm2zFbDoiBh2BRlF2Gz8zBwkbPRz1rraz2ddrcwg47FVPMEhnXAGWHRN1WFUfc
QW+MndENO70E1mpIeVrnA9QK6lFNnSfTjo11GP022f2XsI/eCWHj/SmNu7672GX4VOJ+WLv+0WcF
Zrffi+zQJcviR4Z9xlL2yanKTeO65Q6abunpEXS4MKTFqBSqdhaCGfZIhaa0UiVdbWnBjjuRek3D
kmi9RbntLeA24M6nhW1B0lvT2Q1quNp4GmbHaQ/NGtgzN/E3Ix15R8JxRsePORpTeYZNPjbz1wzJ
ThkkiZZf2bbwzU4lyU1+Wzb2Riep5W4ELLkfoPbgpLPSnUyUCFcTqVcxCPiuetURn/rTiCO/AeX3
NPZOdhiGeDhQWacH146LnXALsQVwF50wNFvbpugf5wZxdc0Ah3a3vCVKWftuJm1/WuLEOlYEpu71
bE6PfRnOW3MUzSM9vRJavP7GOV5e0gJoNdqGm2WJBn9oywiEPHG5EKXMiwYQIaiXadoZRNtu5MCJ
abCFsu2QnQO1YYJj0E0dCkNsCJDiYFXTW8TNFm3obyj4IdSbSPSOD2rFCPQ4C28sBi97O5vfnbwH
iK/bb3aUcccobC9Fj8WikfPBbAYAV+Nw1XLgcGUbg+JM3c+uqiZIE2wDkUWMr6kygWVTW+L+5I9v
3dHv+XYia6Lk4+S/FWDt6A7ofjlNcss8IztQOx6wskufcJNhu4r3A1Z09Cq5WQRZmuxkDGGQkIZ7
ZEpix3GYrosxyVfQIS7VtFDTC9s1O9HIieGKiupUtIXjAckUGz20TYDOdDuZqq0exvoEvEsljDdL
9m0qNL9ZMc1p16qnLq27Y1sa3+ulv8yAhDBbx5/0JblqrO4BjtP8VjY8RhqU3jp2CbQsQyw/Kppn
lUm3SWtHOY1C3iY6FGgmhZfIsoG5uO2OGhtR2Nphb6dpW2jqLhrpeWQd0sTKjOdtzxTdJ4hC91DQ
f1vK6s4qu8tczRJHa7hZInDV6HQ9qRu0epW88MYu5tfLaNkQMq7GE6uyqYb7uMyaYEkrk8JlPo58
qSALCWtW+4410tSaDUXg+2DL98Q2D46ob6eunA4JpvwNx8gTS/RzFQ7FVvRTwHGLN5l4VQgp7ejx
NajXReuZjE0jrZSFjVd0xqEBTT5LBU1CH2AMSxEsaAUxefFSvNQIMfEWjKOz1TPtkbXzXgeIyW80
dEFqjZy+nNHH4BNvOkUFFA7GkK7ARguT8RijGERWUrwXXeneSfDG3KMVRVGj7ZmM5cnRxK29IFOe
Kg1SUKsCmjBtTzQNtkWKZQUJkD17HHLkI5Svb45WX9tFP5Hn9oZOe1tlb+gOdn3nfG8G8GZoqOeg
0BbpoxrZ1FA4NFlJsg2G73DTUz9T0s8xYqugFiD320qBhoeWCHEk/ZJFunhjC/oBsbZQusjwMyyN
W/hgEAXbvrEmvyIz5AYjnH5UqOsrAK3AdMeBg/kA3Yr/iZ28GtLcc9Wqhsc1rfzfzvbG2jpVuXZq
VNPHYZhTjEEg3tLJiY5sWSYwNs3GzEl6fX9WyqXZiVbPsPFZojkkWR3eOqxqWCFbrTFzyuM6dsB2
LFb3SLJy3m5zp1XmbaOkY+MbWky7zeKcAMCr1vtkK4Wr1ZipuEdmWNF36JVZPffIKt/bdLL/h70z
247bSLP1E8ELgTkuO5EzySSZpClRN1iUVMI8AxEAnr4/yFbbZnXZ7XP65pxVN65VVU4mmQkE/mHv
b+fDbcSWhKnFL+vp/23lxv9LEABPWKzY//U0/uat6t/63yuuIcusL/l1FC+dn0Dh4MdclasOxRs6
4R9ujdX/5KJpXUXP37XVv43imYf/EGGspiYTJwKyCW9Vbv8tEQZj8/eTd1vaJkFBIHpsxCDvVbtt
NARFFk/eTWlR7YaQd4TeekLjACR6wWhWkIy14OPgRF85KXU1g1fpXCId5HYBkymeChLg0N32vWd3
085Yps6JjkE0Cni+tkJySUm7NJc8AQ/k78tO0Z1cBjNPmXTPlo8FGtODN8Tc/Ay4b5XT9l/IdH0c
nNSPQgGTFDqr5+8LdhLznnDtLVC3+ckIlkVA02T3FLZSVGaLNM3KloMFNNK8rYh1cMOsNylBfTJ7
+mPRop19yNhdElMayde+WOwk7HAWr88RlTX0XF2yxsbLj4btOTVvMXvLbpKFhTiCqS8AHRC/O7tO
g1Uc5tEn+XpryFp/SsEtPizu4IPPndnPd0k3bODYM1ut7cQI1mlGc8gJjD5ldASfPIQbH60ePN46
g5Rfahl8Kab5Epgdrg7OkPnEP6I7xU7yHjOYeVxNO7shs2U4rbjBDf6O9nHMKhDE5jyb20HHKt1A
GlinKGONdosYKpaaAvxnZSzlA8Gm/cuUlNHJYhR+WBjzPcrems+4f5me4CqdjA0Z5ukxKbL0K9eD
+5jlStk7VVvGfVJWwWFyve7Y15O4hQhRPSeLD2cgGOsHfMR+qAhKwvSPL+TOcZX1wagZ6jOLtez7
2olHELEwAUrm5ydFeMQNz89ZbdPRQfNoVeMOVjTHqRFNe1ujlC+cbKrDGdvbJ4PQiH3AMvnQpu1y
or1fvpjUOqekF80TiM3oMhptfVujnywB1RjzPXMnTwmxn5QzWDzDfvwngjhHJXeGazXNGKa/2Pba
X018TR/r6lxGvS7qrf+Lz8/qjGtAfQ8xEFx9rxmlJZEwv3w/Jv63z8r//7AqeB//7ED9jy5lcvyH
5ab4/pJfD9Tv1lBElliyfnWk/HagChRwnHi/xGey4/xtt2n7qNx41Q9/y+9do+InapYAg41NtKgE
gvaDKfOr2uxPAWPWO98HlD2X3wvX5+rNc4CscP7+zgBXsgTpAQFosuwbunePMedQFtUmcNkD3tSN
CmCHZa0/LOMhJ6y9ND8Q/QMiMK+asseq4QxYFkRgm9au6EjgYTvkK/IFg6fUA53q0RRnFC1j2GgQ
EnvHZlEQIiOZkQ5rbUC0JQq2VKduLDDoYxMHFTo0d1UBegmpQIpcR2Kxv3XJAzsjGlPmKcMadjc7
UfQM3aI5E9j80ehrdcAz7qN4n+QWNGFzm5UQEMtsYuvvurn1nHgpYoE0QZaB10DDqQw6JXfYM1qN
iGFBlMY4cLou8KTfsMehd6iGXt2l3E8dzcyA4qLDwM/ixo7N4lBNqjhMisC9rSvrFMVv3PoXKQdF
fTebCH4Mg+rNw9F9oLpT48YoSKxjWJwfm6jT+2zpgHWB3eYHQ6iN0HurSN2z7aleBz2Lq/aSSh3q
IRu2Sd+jhAErAJ++j+dl0+eYRDK3VR8HuC4v0YLKNexiJhenqSbrF/4xgzlk5OZofYyKrL3VrigO
veVhmsBysPPiphUbKrZbXddizUIi2sokfovBd67dE7AX/wWp8nTLUpImI80c/H1J35FNpTBfbQ2b
ENXHFh+DhcSjpNsvohCm1kTERkZVmfZZZqDfIxFng9Gzq7fm6LhoZ1R5JGE52RIPMFK3U72zpwSw
RaybYnptDeYK9WgaNxR9ob/5UWq+La5gWelyN6K1T7udWTnzW4nH2drLrnQPI3SZJ8Hz8YYdS/Gx
puPeRKYSOmyMeDgWChfz1uooj8u5244Wz1ECPHwG30mx2iTEJNQujot2PytyAhK/k/cTtC5UW93I
XMeJmQRGk8/TssyfvMJ2GV0lI2KvzKhPhPxap6Ek6shz/egTdwNBOlUm5OeoVEB15n5Q+SEeWgv6
VTqeNFtzGhYG/BtZRf1T4KgvpqafUHOwbKMAzNCGOyA91X5jl2TwTErS5wbiFs6Oc84TN3hdRZMH
1Sc4z9weq/SWJxqZKeh/7G0ftc9sBrpLG5jL52Ioo+3YxvPLmDblMVoQHoWGgQ6d1crC47Mx+vu5
nqpL62ZAhIc64xlvsQ2BU4eyXSRR/bOHT4mHn0SsD7b7w4CwjoX7ELFWdBor7GkKD4RJHIaa/LvO
jxzkSdBLHmkGxnBmZS/ZpzqW5mSJRMTWjUHf6A7NPZJ4ue89ExiSyOcTes46nNY8QzXNclNFw5fM
TJ2tPWsduoRWHLNCSlINrLdJzx/conPDKo/ltJUK4xJWBhtLCcycpiWyy3vQPU4O3pZ8+xGNw7+f
it+RZX+h/baox/+0z1gNnq9E+Py+0/j1Rb8+GH3xE04oC2qBI1b18wrR/OHvlD/hFreQpfjeGlvu
8dD6IfpB/o1LEW8zhT72cJ9n5g/Rj/l/I/p5L1zm+Yb6m90+XjUcmO/7DqEYEJpmXJ/IychTEi5i
997udHMBxxT8XWci78WS2+SzkA5i+HcacNWbJAsEojr5thYX3M3igrlEvsx8Ardtu8jd7yqU/0Zz
vv68PzghXQy1jmWRuOsgaAreqZm6VbnSBCbvV5LNsdGAlaIN6iFxGSbHPkEc9eydPQXimcG89ReC
93/yRbpo8xkMUHJ4uPffYyqQIfZTDXHwtHQslygoeo8JtApuZ7Gw3Y0W+RKx2v+LP/ldGwmTdVWy
I+j3kKOjgOGy+X2ZM+BI7yBQlCf2p9NDjpnmqyKXi0d52k0PsTn/7TdcRe8mb8fVa4KWfVdXZWtC
I+NiiSUmqm/8oMGclwyobALbQM6rvNc//06/k2D/8KXSs6++VqzPfLhW4PzxL5yRSi8xUK8jT8I2
34w8vi1mvC2aZDbXHPhA+wWk88pZA+HFtVVu9VI1ja/R8ORLtQaq+VdUT9Za5bgj6oQm6dGUyukj
koW/uApAC76/CH0XoR33PhMFqH7vyclVSVB1Vg7jkfo0dp6NkrLnpo8Ls93HADy2TJaFPpMlBy5p
0w8u5giQ7+C0CgbcZuJ557QP7FM5N+5bbPcddAWv4FrqI4u0YwIBLwhay+SsTKsod8yWxKVkJ4ke
NXcXQQUAB42leEpHN1tLsG/cSVzgtBvdbvRNtKikVl2ZXU8PUYotarN0qnY/BwpAz9brlkmxS2+t
7Kaz3enB45TwtoTL5/KYmcr4gPRFRte2IysDEVnWAinxe5BCrCpY04t/cJVOTNNFiqThbnCkch6n
ata3lZkUxGa5PIVp+RwLjioHAeUA9+mk+unB0GhbZd6S3jex9X8dM6t5XZC0nDyVD0yBlWpeg9JW
DyaC1zKULXvccCKGBEl4576RyzZdETIx+aTYbF7tZJiuRmuIZ3cYg226pO4bgC+Lx/wsp1fGxEwi
mfKQsdlH7nQdnY6/FAM6nuOi5w0JcY1eWBblVFWBdt+Kkc8xWBSfW4ejZZR8aUvQyhegMO6bh2/+
is1C7lpbu/YeltwQhHIyqDp7FU3XX67VBCv6GCa41ca7NJ/6r0VW4/pACcrWZFZNf+g1Wexw9WGf
nyUVYnnKW2J5BmDr7EV2A3mgHxKl5UvQcJ5uh3z0p10JxczbqMpz3uo+aF6TmDALKIryVs6dfGmw
2yFrq1KujCln+upgV2UoOvP12009PYzj3Oit8iw+Uu7u5pU1Q1mGcZ0vq9+540sieM4mwiZDcKxZ
iV9TVCMFCMG6O37//J1pcEN7DByibXx/i1cx6cO2kubl+78D7JkBPPAOzo0lORr8rY+JP6itjqXc
E6vFBZyst4c35Lo5Em8ZRTcC62jDKkcT9csCVaL48EVHlDh1KNkNBbLIy9CCwnQ3QZlb01PjVSYC
vqieIpCzADxWbQcvqFjBmyctBl9BeEPEljA1Q4d2mE1Ct7ctyfLRtQEuWGwSAstQ9yXjEN1aQAhf
oRfARiM/T4U665f0Qc+GpT/0fPx4Wyv6mN5KKmK2TPZ1RqCgLTJi2xiucvmc++fGjpLdlLK9jWgO
99LGxpi004n2jA1YkNkXl7jfEO3JEXfyhA23np69cmTF2uCU9yxjvjgkNoZA18XH3rTaLcZbspfn
SbAsToarTloMwkOk3E/ABiVkQ7vXNlKfdLpRvqGOTlDHGNpNq8YPXAMUwaj0FYy+uOCN8s8I871L
Y1YyIgrJmW+B6pZ84RO9J9P4OD1UzTJ8lRit9ZZIuDjdcnHLsxMNU7Ulboo8aOH70Ytd9cQXCcP5
mf2HwSiufasE+YYZTm/n2GqbI1tgqyDTylRcUnOOajYR/JcN5/J05THHtQyRLEmPnhHxlF6NT7QY
zasrBvmyCmSyjR8HJRYIpWhopyRisEZt0TiieZ0ZqtPC5fqNRjF+yej0b8rayp8z8pQ+ZN3CjSVn
l0h4kwY6hccK/FcSZiZlROwSGkS4AHDIUxr0nj8j3gu7DNyzS/q2/LD0jfhUdoaxnBbo98HJJvfC
1iFgOuZmnejyM6BX+zMbGtfbkTN1/i0Dsuuz5BQH8tlPkvb/JAeykdp/wpKV+wTV6ZNrj8iAbN2i
PvxdIGRlVYzfrGncL4718j4Z0pmtlry6ggkhIAKSITHtO5+Jz+Tfb3hidT+7ibSizzLQKQDwtonq
/YKqtGALnY8OATG5cVvS5fHRlawzlsGNP85+UB+hzgT3LL5NFMUDsEKByiecCV95ZdlKLdIMbnBr
axRkuVB8rS1pKLuUESWHhVPE3aUL+vk021lwMeiNXjry9IiNKLz+K2pYyYjE5XjLvYWLph25UvrY
DNY97Xopjbjctow/xQWwPWdp61mc6Znk5yiiGg/ekMjbXvPVsCqVnIPliP1tgwwZ/Gjj8D9AZ+US
nOxYIuZo0hLUes5536nuOCeKc1C5MVrj1fF4yyTVCDMitCGB8zApQ9sP8BjavL3nauzI/sxzvO54
YztanLcFiukYfj8Cfdze3c4nkJJLX5tF8jDoisgbIrecWz2OJl5odwGoNxj918omE3Ij7I4nv7W0
7hv72+mhJ4VBIzlOi247t3WRrKtQn4phpq85/PJricrtikObAOA84zbi8eV3nPZt0XVHqArTw6Co
fXEJSfioRTWfLW15FShBjE/TnUAYaYdmJ+tXjWg6YWij+K3TsuFvxWzEW1Yd4IyrQ55Sz9PCw3WP
sAZ3U07uR2AqH6Li5HjnMScqNiT4bn6KjNp9BdbNwTp3BsTLppsQLvy3WaDOYgc956K/7jcM89yM
ifFt6Fp5YL4lJ2xwBVVOavjyxZo0lwX8Np7krRzEs921PJ7ibgJc0BF2iapiStdPlDwWBFruzGN9
ZLrOA7PjqHqK1m80y4gqXsaSK67o+RoN0dI1DNaK04fO0axpgrT25oswZgdIDI9KXz95dmqMT1gV
Cg+JkE7iJLhilpd4cPKGNFA0uHE7p/s5RxwhyL6kWo4Pkx7cDRCf6VqYtbtLyeDNQ9wFKUsEls3a
m60D2W7UIL6VmGccmsmFrDAVpkYyM6afgUKQ6nAusqUBoJG01zrgZMlVYuABk+nZIPJyw+yER88c
lEeAD4KEVGQ1xai/++W9Ld5N8lR9SfxfH4VtaT/GAUe6zXZyL8xYELkjyD2C43iq1cBobijEtSIe
HXsHhwS7lS7diJyKBCp8/g3klIt/sY6OcoGothlaRbhl3WuEU9W3qmu/IUq/l5OjT1zXFAZja97L
oTHv3ZIlhIJ16vVzecRv3+6ojaOniXnGPuMhus3aBMG+49w75uDc4ZarHvm2eS5XU3HmycfGoczZ
MiFUC4PS28WyuBtzB+klH9W9iR3t58bwRvAJln2pVckojgEnBSSMykIWMCbUg12KK5UfWVHEH31z
vcg92zZRWymSDpmxeapYlEXB0ciWf0Cj5wtxSIFB4+mSAr0tR7OoKbQNBYOGJ3C/mZEKcYIkK3uD
5xWnIRPAm7G1jJNnz21z1+cFFymkaAmWpuOKXNQqNADIje9xznWWhoqy+y9a8bVL+kMXhVeShsNl
sCAYQbxv+8nSyCRPvAYl6veiXxERhPKOK/HP27V/6n6CIMCKzSyDtt+hcftjt0ZiwTBm9dAci8rj
MB59Xzy3fWeQpDOJdTu+ti7fj8M/f99/av15X980V4e8zX7Xe9cl0pIXdsao9Igp03sbDMwnZT8V
017765C7LqsZbHDCWdyqtcr983d/t2xweHMUNnTF3OD8EuLdXw1rlekJoa1HVLg0IEQXW8/Beupm
fs9pDzWXf5pNR1uyVt6WE3C4f/8V/r3H+uuJ3Toy+NfKgHVid/5H1/9jfjezW1/2Y2Zn/0SrDnSB
RRHuutVX918zOxcmG7Mk3wIfhraF/+fHyI6FFRAHdPYrfMvnsvuvkZ0d/CT5cVwK61UhTC6Iv7HM
wjH47u5FEQkbIvi+zvLJB3o32LLaDiARIpcjiZ6pHQJMH3YzrVd+QxStezOZXaueYrePzrXJHogt
bzU8Jo2hykOOuCVf1+xotHH7pWQyjjZmCjy9VkPCeYzRJX1EB075kZOfHktSEpfJ0Jc4F4m9RWAe
PU9W5X7EV/5WCPBQ/KhnteYcDwTTPDILeq4bookJFMydTe0VUb8h8IdMAdyAd6N2XLZuWSCuvVfT
uzWD+VHmgjWGYaTWtSLq8twT18w9GjAhaHih9nxjhzVgupSM1OgohLhGi2Vg5TLkNwAAqGOb2saM
rsqlO8WKPEbOl7x5sxUa+UX3MlycHk7B+kHRwyLx85PPfP8p64GeV2uhupObd0twQCsl6zArx9OC
9C3EDcgLe1f3Fjr7VUjmlbKUH1S2tHFY0XNCAh+WO69hc+FaEmsibOTjoPvupIyRd2djTXZhhi6o
p00KdVrbIw5p2aEeTgmz3eieJTtGb4hlVhMbr+Nou08B2Hykt6MtbqmGiQZdt1ovc16gT1TxKD5C
AOdAzSeTn1aUyXQfUIp+WxK96hLaiN3JlHw1QNtcGtavh++/X7/+VlzZHQ4U/nmyKBd5opWLIiHJ
r/Te7MbqQPdPNHXQLHgx+ZD7YB521aLwhvtDagEZEiMs93HIc33rWVGSHKNC5MvR64fO3ieuj9rQ
XlY4VBYhg66MOj8vDhPmDgXABsMZYJs0xuSHm8/bi2YO0IcTpXoch5JrAZPCORv7fsu7I8+H753u
mGC7TwDoixeGusVT0nTzR6rR/jZAnf+cLSrYo1rtvC3YMPtcuWN8E7VOQgQf/jAy0dwbAINpGHgZ
osN8gLWmsGGE2QLi3F2svjq4pnTYnbQDRAMcXKvhaHldKj0fAgfwBslJ9jft4XwKI5AMiEVsuk06
gyzN99QFQ3LJi5qfJceC8NAaZbwVOr8UDqqriTEf4ry/RqWc79JF56EN8AfdjhndlTTdmDdjHRzo
asWe/E/7pYDVdiCq1ajpc1Zp/jSkhFCQudM/DbXz0R0K9Muu+aEKyPwL4aFpWPmI+5edyou7kqTz
IeyF5+3TYMFU51tNOJp5dY6jgGlbOgYdQ9Oifuihajz2yGz2mijaBzd1BEjuihYe/8SuZMC9WieG
nSWd5Zw4a1WfW0wTdOHaP0/UFhvqNuwIUYfrTU9seOG4c2NYVcpFpaN8Xw2KLr4ekLrjjV/CkU3V
oW3s/o6RX3Y/BXZ+UxnafaB/xBRDEtaaft4z0YnJIMk2wOoBOsk2Hbd6Mv2PajHSu0iIeEViZJi7
61M389Uvjcy3FXRsjd69xnJCq+VVrMlN/21pJTe9kdEKHOO6bAGxoiTfaUW47Zgo7JxGXi0/T+5s
7hbKzAvjz+68mA2BjZ47H+iU2fvbs1FjAo0bwqQqIjGbjSqI/WLcA0ZjrNB/g+kHf0DkMDmJnjff
6KipH5Np6T9I/n775EQLgRZNWa+5hkvckfGBbZJAREJBcg03bVPCoeLvp60NsfLWIvSrpgu7wkqe
PT82l3AqaKYZt2Y3asjyOaT8pn7PLPw9ttf0YSfVdEjMGNzJXL7VxCLuaNCsUw257VLPo/Gc52iE
N6yGl73UU4ZUviqGJkR82T10QY6VrKLerDWHueUpTqXeG6PX7ydLSxT3NzmVDDNq7lBLLAJDz3oX
NR6HFqsV7lBdMrYjSBedzqo2h8fCE6arveowxRzPBI5YDreDtq5IonijIemmLZ5sfpNC5cudNjWZ
9sm6g73YQswXFP71vK3rZdiR+L3cdQhGbv5dLv1PFpwIF9fq4V+XSzfcQOOX/A/F0q8v+rVYCsRP
0ofv7sJaglvwW6kUyJ9cH63NiiL12YGuu6FfayVb/iRYyYHWoiXw4AxQQf8mrGRnJldUtcPxsb7q
b9RK4p8aHfQ+nrXCEVY+k2W9K5VsdB4dJ2B8VoI0h9DGbv2oRbwgbauGQ4rBis3JZyQ606lpHTpt
clDlFfzocOz8Uh3sVrQHc0hN8y96BJ7976q4wOKPc00UpB77IfM9EmvqcZDmVuCdfOU29b0kZOQ+
IDSc38GI3HwjxvopFY7h7NKOCURsY0RsVB+WhMFEX6G9iMeeHXJLdvXsg5JdUIBcZqayAzrNXryW
STIggikUT3L05EawLVwe+xDxXGTKW8cbjOBIpPuyRfxfoYMXRKXnE/EYZN39nKAPOcKgIlc3lG7R
XoOoh27p+OS1r6elPDM2FrvamrPdRM2HqDPpxp3Ugf2wCG/8WdZw73TXlmqDcJPl1qiz9nM5l+bV
AXWJ7sHBNIBOqWYuHxBgLPYqwkpxHnAq5fsU+PUar2eD32n7LRESeg82/2WKYuOAPKY7Y8kQFCt2
/wXlUncvS3faell/I+L63JDH/uxX6fQg5DQf/H4cbqIoUQAqFURVf0FoyfTPu7SOPd9WcbI3UvLq
Nsko6qvhyFfTzoi0Tvu6hg1RYGCIIhzI5ujqO7ZbxiNZACAX/GTudzpV023sL0+QvYr7jv3jZlok
cXGEzCLmwYrqfMbuiCOeimUzIQTgIWibqXc1g7y5UpzbuO0CHr5qIQgyZHic39lV0RMiGXd4n4WR
rhvOHSE+Fu7EQj/PpjmxlLCr0+Q1LtVJWe0bKBN5KDoPRT3s6N1S+eI4gZDcIe3H2rM+CXCm1idn
GRhTt7H3yKfe3gRe3kE0LcxzLGx4T8ILzgnsiHgbVWbxsRlE/1z7hPq0Wvg4lcFXPrEsWC52ZU23
tjL9rzGR03vm/+vEhr++s9QQFrNCTJbW1FJ87s5+aUkaxE7SJG85l/2Gcm0KCdmDzonY82r6Sl8k
ktAbV/fjrnBSeXDapNgNBjtbS2M+X6rBvjLlwQxrLhZzvTThkkZhFO1Be/ZzuLSO95EWzAmNqUBC
G8hx50ot3qyYp2wJjfIfFDXRXVsmzhYmbXd0GkfpcCCd6RUB7gKAiKXKCXJ71vEAtGc8p4NfzQeE
t5hOfLcH/2C1pW+FJO0w6TFtORNFWMTLBgKG8exOvYlvwiiGk5w6cSMbl7nexOd4Uv6CO6/El3kb
k/9zw56CT88ZoyV01JrzpfArzpZLlxJEzpdSO9qDT62750UjC5SIgfj4lja/c90s2tu1jELwu+vd
lQQr1AmZsTqQJ2RDfxykfvQrM3Vp4mrvlDPMl4lePvtqmXaR7p2T9LJ6Rc8DrGyEUV84CfUrUKsA
50TgzeamjHE/gg3rchRZmkIY10Pnf6oiX45bt+1wytRoPBQDycY5TYIkGxyPgQ81jeTs8naufap9
OSt1qmPUctgrCzgaGbFe9y5xZt1G0QTc94WjHz221igiq4R13Fz1xb3DjXHQuHczctpUbew79MVq
S7Cmd/E4Dm7gQBeMk5iVvqB/bq/pCJcGy6Jl30X4Wm4xrtMp+jbDxTTI6mefTqbYihGBlVnz/3tc
o3LXiZnF+YKJUltJguFI5z/jD6meA3cQBAFR+5SNJpGI7hL6aZ/nX7IYDeAmxW4LJcruPGbwc2F8
bGwSqcIJsNjVsnWQ4vksY76UpvO6vWOW8h8sh9ozieD6NSZQPmRZq1i7q/ZILNR2MTxQF/FYJ0fT
ypTJ2DRxbhKpQNdp1T1B/lyyTSS85JEcXesDw8v06kNHEMe+6+MHBycg1eg8YOLHjd1/qmcTAooD
9so9dCvRLQJQ9pZQBiMSFZO6G4JS1RukBy5xsXawlvXAxe6NaTByFHY9b1fEg/rG+S6vYHv1vvW9
/hPQAt6CONXl1uFs3mdsaU4du9ZdqxnYcjZMJzz90UeVK8E/uOg457nJYW/l2ElJ+GSpmBihRDZO
VJfb+rcidmVMlWgl+cbsRXuWkyYrSA3teDMgWfr+tR2NILkpMRHQebIytZTwd2gCv2S2qbc6cCCS
tJP9kgpoIRkegQcCsQXvWn6x2l5yIbq5fT8ZqGUjjv7FBak7B9GXqa8xII502q4xAXwriT434Qc0
bIIus1v7Bwe/AC9YJuu+4kZ3NjoN9MUdLXzv1miBe5hBKZNau0kD0/iU6bx97Cx7unFcIoMxNyXV
KzN69UXZRX+Tw3nass/CeEhd8hkjVP2Fq9S1GdD7KUdH5qtgNydRcovSl+KZx2l3YwctHmTXhk2E
VHTxnR0mxNnZ6rKTaAs6I8Vrv4zmi5cNQ7VrvTb/7Ax+TJyZrMi8jZ3YiljGGfPCmnxYBY2Jr7HQ
BMVC6w3/IRwVBMK0T/IXSji+ruQNGqi6N0wnv86m95RPkXvIsjLGduEg54WBlth34GK8AaeswEyO
4fJEiVV/muto2A+jUVLam3xfkZnNrMLtrPpku23Jz0zVV0tUOSrcCJOmn3Ql6JRe3PYcZ9xF/cym
hhE1ybupaUGMRH7JBeJb+Rvhna+9Ibyti2gM63omm3MWRAaRxjrA6WzPU5RAfIo0+EK4PSzDzeGC
znN+hM+aPk2FMrF792CANzRVxp5BwzVmm8qIJ3DvErdGrltzi92m7ErcrZz6vg+1kyJscUsn3skC
w2FESN4XnU3t50C2DQulxZBn3+n1WmC6VgfZoJYknC2Dg9uzW7D0eT6s7Hr0bplxLFAM0gKT4gSx
HF9PlqnbFp7jKqWwmZx1leO5IeVJ98HKCPt5VLaDLXzkof/IXbtoQP6+E+2AMHlnlXU8CZgkVe0x
b/k8t4Ddk4hHq0P9VRd28DRNqJjr1oez45AceRMg0oZvIu3mEDCfy+66ZM4naKJ+eckYKLx0lmyv
wtb+pzYKskPtxZhociibXxwRGecAPTHU0r7DQUcAiWmvTj0eGS0rzQOrQfFgkU1bnoMmlffx6Dff
ZGU6aViYMeyigP0/qdzK2PT26JnbaWwTe7jxgtki5PLfbd3/qK2je/qzru4/uvyfDXLfX/OjqZPk
4bpEGUmJPPWX6JFfVatY5zzA17Rt69SNzoqW60db561RufR7a36t/UvA7o+2zkbQKvi3ae2AGgd0
O3+jrXODVcj4uwWWYIguTNukwRQUzAg9/7hYwn5kIcceYdsXAX5811CXjknTYYmS6VzErXsEo5kB
y9B6/urWvX/r5g5EELZV+lrXo4k/tjHegIuZdzm8vstCyvizhyCcaD10Q9u4d/wLKJ/+OmcqfaZp
Kg45yzwi2T3xqW6iYFdkfnbGzLcb5r79DK8zO05GwDo0zfTUbfqxwR3V5EhfAGJY4F5hgOOAy88S
jMxN5NvQylcwzDRUd5w5DDsLqG8GHvCzQOV0qtIStUFpePbWMmJy1tuRWzoqpntS44tDUwTydu4Z
d2NQnazHyRjlxU9z807MqXk3M65CSVPb7d6C3nAgvjT+uDJPLsLIH6Crj3eRJZ4xbdVb4UVYM1qH
PsFkNPfNJq12o8sZ/K5QlRUS1DE8EJYKXZ/sA54AFLqcn2g/3MJsvmrNm9gEtG/aFLFBNdb5z62T
eWS5YB47NOWUHWU/DFuK2nJr+rMIB2GNBJCn0f0wJngM2ch/kbOePwIjYQWdB6Q9zll38exsemTs
kIamZaV71gzjjTl5NJL2OG1VFfv7RhUKkUnOnxFPBJzmVXFUlbY2be6MXw1pb9LOnUNbNjdWFTOD
M0CUECWxySlHKEsZweZNeTIC41QA29zGbQ1KV3XtoUU8+i2WVMp9NqQ3g+foAyleGPfKpHwQi7/g
yiCz/UwbGBk7gPbjTePM2Us8pytXyyt3eHiaM9AY/dQQF/cs2a7cLaZn3unenBSFg51+iAanv81Y
HT85tdMcSiewJF7l2jy6cBXx1Re2/bhQH9zFsbPsZ9+nMwaw61+rtBEYMAaGm2lvq1tPp+aD7LhW
6njwIkZzTvFljYC9QGkpjvM02jfeAJ63bLz0dQz8dB2ji0sVN+5jSTVwnJJ5upj4/G8s7dbHjoDj
eyQdPUP21fFY9sWpNEaGeBExj7JygwuyEOu1om28a2MnP6WiaI5ZVgAOKfO+2Gsnce+LRt9YiXa4
HNvuaJgDU9d4eEtGGGwIEnKxszCXv6GVZKk+lad45qnKqMAlrjpy9r/Iiv3KerGd/MusSYHmweNY
r35QPdfKXl76HkDdYlbmY41kttqgBDPOrtGvai6E4ZdEsaEOgRi1b33UZQ/URtDN2P6RgxoFyaFS
vIiw5uLnACtiqJAJ7hCllTdZzJeoQfucPDiS28Apyiff7ofPdiBVtxly8TzU1QnnBVw13R6qClsI
DF7QAmmR5Y8MMIurGxVHb/5P9s6jOW5k29Z/5cSdoyNhE3gRd1JVKEcjWpHUBEEZwnuTSPz694Fq
nafWfd3n9rwnilBIZBkAmbn3XutbpC970VKdnLysd30zIl5msXzBk5+epFtGewhr7U72sJQj4hLu
QNM635a5RaWQU78ubNIEBLj5s0R0/Uhf2LhtrLLeckGl2HRJbu1az2xuAMJANPHai7ab/GyLntJl
mHTATCmumFsjBipuJ3IIn4kKqXe5Z5u3mYjtY8Wgsd/Su56uEUB1X2wkhSsYYqfELA+1qeZwKszR
wDRk+8+DRL0AjWmhDlOSoKRq0fGHpa/zA0UEoDytXbntptkLYHhTHMaRhta49BR69YgENwimx3jR
MOeLPIAJhKeLZa6n+w08Zrmo4Ylc6SoSoWkaz5mVdz6BFrh40gJIGSsAPOmuIhXbSJ+AMotTIXoR
4ofCfpzl9efCS5aLqE6CW7ekx8YYaYYoGRvDbbqWOFJWW7dq+leom/Mhw6KIDsQrh21T2uJ68olC
8UnURezmF16I5Tr4yPENboOTJE+Ax9NLpmafggXoBzvistUU8NdQpVBHTiq77DNGD4M2gssSJfEN
2KH2KhOq/WhEaXGNp60Ja2JcYFDBASHzpAndvrWfclVaR2/gU3aRX+/BUVjfCLUZr5QbNK+O3a6b
C6LM5wTh3eNgmROIvjQP9hDW4gOFVY5rOgaBYUbJjWkyGVABVjQgcjPdKb76KnGXndZDE/az5V8Q
6AQJbS7q5IMtafTZOUaywKB04cqOy0EjTz7QRRtOebA0j8UYHVKTwQnR88tNzrE0bCY0uRs9CGAP
o1E5G3LY915bgziZYotuUpx/Uq0F+hW54mYy2W5THvEL5OvNkUSEmQFX2wUvueelu7JS4rmIwOiz
MiVUE9ZOW557s8As+dI4EvnX4Bv7Mpb9BzOtipPrQIwFvN7fFlr5j8zQIkRLrbhPAPTwcjKCUqcN
b0/phKxQt5+rftFkMY8s/2M3LP2mmB2EWBhSdijN7I0FKdGtBB0spsUpHauxVi5ZNWa1ouFIohG3
q+uNvT/L4ofR5SBCk7It9JZJ5HDbxmCj6oRHmlhomZMO3HcKTXzkt29B1+SnqUgsZtPKoMAoQzIH
y5uJkOXj4I4vbgf5lrUW3qE/qvFzPngvbpq8imh8k8Xy4tfzHVQNDt20hHi9Fs19JXWIzO2BxlZz
bhIpH6Ymtz7mpCZ9WcX3T13EDyIFN7jVU40/80zeeCrGc9PCrRoOOEEBWFxx1Kpib7NYOUEq6Tqu
C6GxJKQtU7COah79m3Zotffce9HbiMDQx2uouHBQsC2yBiZmyFEtDqPm1HMgo7W+SpvWqF8aFlDO
XsEEWoppYJvrmMpg1SH2KrN2HPJyOra6Am+Zyhda4qDsZEQ2djQnxYVMYK08jAlhyQfiuQuMrTPW
bxSdMXmIX/1k7o1Ht41mNzSTKaqIW0jz+tTK1N5VhtAHlIvVfvL6J6DpChlbXOwEnlXa6c4TdDx1
9NJGbklJGq/5n/Me3CzHySI5p51zOeI/QaiDXHGTkxn30ZAEWHAWeawWOpMJvi7EYYFxnxhpfAkR
n55RxbwKD2Z7DdPVPdNp3QBGUK/osPW5CzyKHscYDyYMq001rscte8GIErhU+Wl6yiNAtZ7eoZ8b
jn5BhQsNJz30jBEw4Du35ZL0yOCM+LQ48XAaowhaWWml50HEl6TxFMRAms0lFNthp2PZfhptr9j6
zDUZdUwQSAYcCUYsMIWmjKtV5DQzrGX6M0PE7NDlMh9HLMF0CaySmXgk3uhQcoymb5ui0STi1PxK
qq3nPzGgrWT/ZXQkRpNHpu2cOJB3FmlZ/CNlYqiWDvo/SJlszxLo2v58Nvf0rR/+Be44Tqv0D878
33/yh5pJ/iYthHABZw0Q4s4aMvt7Ledbv3kMpnx6H8GP1OYfciYyKdHtCWDgAba9nx2IuPaRHqFs
k3i+GOPhW/wbtRxWxz/WcjDRMTn6CHgo5t7J6H+s5WLtqKLK4uTUl3K8qP3KxaJhNf0FEGgHghyt
XEjdS3lnA7zWZcx8nJtxVwhTHfMEBXEYQfved2hq7gPfxPVOqtTH1B+KQxIYaxjYGKwRToT1jWzx
xMVjLD710SIZJWRrB9411m47DIECUQ4O2t0UaNqgFC5Hzp/nyqfygyAV06Mt/fjRrHrMEZPbRVv6
6M+BUh9xcEceLvRePy7DRE+frAdmWAY8EBqlt7GqzTMHRXZkkvlUOERGMW0XI2rvXN2ml/wI1vSO
KcihYbqURk1G6sacqWNnt/XVojRnWsY6TwvSrQuanvqBbLC199cnNxaQvHYTLOsnh3jbh1bJZpqa
WbH3pDtVzNJ1eR8nrrunMdlss55/lqJlPmGmj3XO8hYT5n7lOxrpbjFsjVbUu5ghKI601Bnu8yaT
N1Ftkozo2Eye6N475h4xAZ+48I0FFW8UbHw5OZzjJzheui12vOccltQAVqYGhQI+RqJqtZ/GPG+O
HE0uJQ6EgzkmH2JsVMPO0sIpdpIgNNhnlAoVUxXncgCkGm36ijaj74HKi8rhGDC6fXR6neHrThcz
NCbyb+lsMZjsepRpgXLHy8W3jkMmXtLMcncjnyXMo+FjVGlxDlT3qHPt4P4Q1adOZfpsJkz3ELIk
OzeHCm0O7g4cT3zXO+Ru7wjrLa78rGyviyop+aoRXMkNMg6P9lbv3eQ2GWpGIqcXzi7WLVL8LHTB
tV3qpfkGJzRmsdeLF0ZtGt8s2IbOsGw2wLXsLfCL+bLwcoLaKMJ3Y2VEt6Y9PMd9zQGV+dgp8UgU
ulCDKKbbOcAz+NpBbv3EYXJ8S7PJvPXKxqVOae373HOyHVl94yWTqhbgLXo4zOwgqK/oV38CTDFe
Gw2aLkuJb3glP0mlagbKbtUSIoaTvUgB20FbhBxWdhrvfZyMD4uB+ShDlRx65OWhSynHsTwKZ3Sz
PRT9qkDqp9SnJF5qgT4Q733YG21PIkzWmWTvaSt05VCGadVP4pb+JXR1kYjLpoX9AY9ZR7dTY90g
cHtZeiav8K86BmthxwwFJC8bdICAKWk7KADcMSK2vCc38h/iqPkmrBGoIdPLJoRkSMFcTJP/ISkc
PFsB+kGg2tYxZmW84zfQQ7b75LpvU4aegWJoBcubm9lJ5u0Y4wm56oN+iQ9+NHfxdkSeW6ZGM951
5LDxlvp9ZozRzTRWa5xR3lzpyZ52PaJ/BpLBQTs20vt8mdpba7FQ24+RWVL7jDqj7S+yPEx7tC+b
Gan/Ve/aUSjtOjnBATLDtll1Z9IwdiYk0yenI6FxMyzEMEjjGA99QhI9E/QI99fejTQzP6EZhwPY
3MRzkT/Prk0KStaqCwI59041QI6OtDluoAXnm7zL3NukLokr8PJp4ykQqVg4Sc1DLnfOcnvZUZGB
NXBwcExmGV+pyVV8A9myPLS4tU7u4HdXsxiMjxCRoUFcoCWLdxgj6Uelce2HZEGU+5XcpGdG5bO3
q7veOs1LtIQu/+sCqF59ZRZ2m0JLMGiOtTVg8507urY85ejbWam69tYOOpvhmw8P2sNJzOEPqpJu
Fn2IMExIGmR5/gIgDpXZLEkpJekLb+v0CatFtkmQKM4bItW6veVidJiX6bpYYv3G8RGSJU4UxIkx
MjSZNuNhjvovgJnanSeTAIKox7SztsR4ikpdbOt6jYktxk9sLEjjhgJ2ExNsntKoNhiiNEp527JM
hy8WAQxFCFSkv3RWwsMUm/cxfv+jbZTiIhWyoZ9PE72Q5JwlC9QmLOkbkw02JGNUb80KR57VVeIk
tDQhdhP76SlnDnGVC5o1SmzYscnuaYQFK84MLuZKQme1CtDrC2mFfSwPqgmYTEdduh7NRwI6pO9s
yoa1F2VrsQtsqwU4YZbLJqPxsROzfdMRCmzUswXenUf0Kmni9DoVs7/NCxyhesmDHS1J84xJhvn6
2F7MZdmGYsGk6taM7mMmo2FWFM0luTyEFo1OcuqWgInIQP/G7b62ARmaY64+lyVgKWFqEzIz243Z
JSefoeVxVIW9Q/hwjTTnbujJ6rWZCVL6TO4tE5dy3xn9dayzu1H0xq1KshtCofwzZ32sCqK4jmW5
7GcvD9ga09gFRzn13t6l4tpx3I4Z2EzjsO2cWT86RFOssULKuUOgEHvnJRs0eMoe8kGIaNeE5J/O
uHQGYes42TiKASoxlP4iwiQKmuW+TEVgPKMCnjXyEQm9JHV7a0uPqIJtQwerKJxQDqapj61JEmmO
5nO3MFu2IdgUzvWUmx23lWtSYlI6Ih0Acf5Ng4Z2UZUs7QeLCXWya7AlPtnNOD+B/J3PmEVMzCJV
f2g1jujtVMrZ26Lgns7CyxmcgzDiO5iSgaBXsYRmyYqJ4MR71Zmfka08AnuHqG1vXEuWd/4ypudS
wElkTBVKGSgoND7eT2s0Dv2ABrPXfkt2RGvSziVsBTkiy2ve2nxBOTOiPcLC+CM6FDA6WAQ3VLT9
ChmynWPaLZCRxeKOjOxHExETcQkKjnxjQ8McyyQcLAiXRFHoMfBpkU9i7/bsbRtfJ7SpeolyZJXa
nLH4VzRF/H4aTyLR4wXgZuNktK23KkgFfTMiE4MPpmsAXaqHpU0B5rRBiHBrgfPIUInsrVa89G6W
mLs5E9mtn3TtXRZkioOkp8F0m4ELZh/CWecL77gQTEeyST4zeReawDNIdXp4QnIR7CLisy/LbDWZ
ko+gnxc7dfZQ4w72EI3tJoXjhHypUjY/D0gG8ul0jFNDgXFN+xi8hFFeO9rDV8gJqC22JeOWk5M6
4gk9UrZFTMrAMh4Zwe8b7VTQpPNBYJYdhmcW7yW0+ZIu6sD8jCqLCbp0RbnhikYtbTMCrTdBlxPE
hctGb7rRtbbD4BHP4XhJ+QGhBChBL0/wibvJVeOqBsVnOeAulHCPEr9Zuxa+e9sX3ZiH0OdXAjmS
sYCLdgZO3sJWhT/0daZF+gn7cPpoaU9eRE5C4y3VEwk7gqPZLorNOLgqBWNsS8vnobT7Jx3hcfFi
19kXxhJvrdkVp+5dY8OcxHux35U3mNO7Y2oDvi0LK7giEhGJDhyb7dCS3MJ6mp5TwLChXpU907vI
J38X/BikZPk7uk7ogFZFkF61QWi37ND16LfUWuZkFaEhQqyKCAhawMWyKowYl6i7flUdEcA+oz9A
iVSvmiT9Lk+CQgoX/l201JhNF7arkolpPdraVd2EvZo4iVXxZK3ap2ZVQfnt0tw379Io1vPsrV71
Usw7i+f4XUTl6iw405SLzumqsRJN1O7lqrsSqwLLXrVYgEnqEwZDXgApLZ5opwn1qt7qVh2X60bj
FjEN4q581XmpVfGVFQbar1UF1qx6MEAH9t6gLTU0bfYhXVVjzOqn64yh+QWLxLTjAeRhkdOaVMvK
Z+dduk2MlkSnkjRy7QAk3uaTbolk63nWOye7aFLOKIDQWg5QQ/ElyT13gXCMBy9tR+9tGmr11Svn
xN82RTBfTZY123vVOfX+nyHu/6b+x2eEZPTPy//ta5G+1d0vtf/3n/q99Kee/g0cjMNU1rLeh7X/
Lv1hkvzmCFcIz8FmQfXPwPhH6Q8A1ZS+5+NVAiz2Dur5Mca1foMV5DucPb4z+/4e9pTX+HmKix8K
aQiCQk/arNnWiiD8A64Gl0iD1H2+Zv0MwgnhQgN4DAERCH813XqGq8/ZTH80FCIfGJU40yOGTtqy
fVC1Tz99ezffh8f/Io/qpsbu1P/3f62Gr1/fjSNW75Z0BDO2lfz087uBH97kQTJOjLQqE78TI2Ec
izXpQDM3e7CZlDO+SChiSBxLH6tmm60oDOKBpLOFNlt9DYZBfOB3JCTfFIX5yOPsmwftudE3Uxvm
/P3J+DL/n/gbqM4Cz1b18zu2flE3r9+f43HoId/LlQK24S/vOJUJ11YP1/YMDAyY81I8Tsir7T3j
Gcr6CShExnmFCERcHKQJ6VzYh3LqQIXAeRm+0j/tTezEDfq8Ia1R3JAQDje/c/M4jOssucnH4Fz2
AX1H/G3Bxz5pL/JC4ZlOgcVewVfFVPbX1+F/XgZJF0FyIVCGA3f7ZbSP4CVWBm7yawBNJMDjN6Jj
njMj2TQVfnVG68F9E5nF81+/7C9dKBqj9J9grAcW9yJ/rG/rJ0KkK+bYgTsKB8GHEGWya15XfbdN
/Sj5+Nev9Is59f2VEEhApfLpu0n/l/usYUtFf5zU134jnNdWsXof4P8iIWMnCvF+AKagw+NTdduu
Kv/TTbPeFD9JJ3h5bhTLtcj28DxWh19eHutimsRAoa7Xzu0rOePuK94l3oO7lH3odRi3EOplyUEV
7fsUvZbf1ni1kwq0czl74PW3tsqI68lkVT7aXWMR2uqzdTf4nndAvkqJPrZ2uqNre8vvNOs/vel/
zVpe379clw0bpYnDs7rq6n+6UIJ8mopN0bgySUh65aQE7QRJw8DwCd1CFZ9VkubEDAbN5by0CW4s
UtG2zMrk20DAKyjbJAZlXGfTt5Qspa+o7xN5/utL7Lj/4yLTaOUmQkDD2srTaf/xXXodg+QuGeyr
DDRCFHBYCZLlML8DAocJe083t3RDKPRxAyYJo1KzAh3TNQeaFxZbPeK1pnDR6slCxU+KDIYT7BPC
UNy2efRWXiEke7D07xDDdLBBKUVZX12rlXLYrrzDODZBHxrvGERrSsqjCzLyzsriG+YtyAKLUbbX
wHUfhneYordyFU28QqwNzrgsG6H87LJYGYycup1zsnIZl3dEoxKJU2656VJkEyvEUa08R8Skxm7J
5i9N3w73I7E+q4gEFHPUtyO6C8t6aBNT5YdIGsAimVZCF2GYNm0QrxmfxpUr2TT0DfK6IvMNpftX
0mLgu8OGzO+hU81yM62Eym5lVTIpag6ry+RDq8o5dFTX7k1zBm9ZuBLUJeFNfrudVgJm2dtQm4gP
QRUAHtM0ycFiq7HUtlr5mf4gi+e5FMmF1QUNYtsBzmaQGRa4xnJ59b26C1FrZMt+Il1jb8yzeLVW
YmcfN427Xd5BntU71HNe+Z62gvSp4wnoZ7fyP0m8Lo8gyFyKjxUP6r2jQrN3bKiM0B7Kd5ios3JF
7XfEaAdsNHZW7KhaCaTpO4w0404a9vawQkpnW86X4MyWIrodVTvgFdVpoavuK9JRy1peemXMskT9
0LGU118sXWaD3eHapNEjrklhK/P5HABxPkwBbKNT2aVgCDKrqO/pOdknuqmY40euQbQhMxzSxpKU
vr+rooj9kNBu1YZUoLHAmzaY0YekhWRYH3MtwSDouViTcPrB5o5SNI7BP4zshXuPkMLoA3Nj24u3
LbA4bjg77wl5K9KOpKCWzYuMiCn1CNYNKNLI/4GAuq37CCUUuXiKXgSaLYKvCVeAulDF5bL1kfMi
SLWQ+2xL5gFAf3od90izjbIM6zj134xxkqlA+21h+nH80b8m1I4zeWXLQbrZtpr7dtHHXrC6JWET
J7IMo34CdxXQUobbUXilPoq+Lxtcvhp2mWSoVhy6tAVjw2W1noymhERi214OHTUvhfEB4hSSy3Go
qifMvEF5sjsO0mGOLeduGWmb0FCsLfMiUUlPzrhMYO8eom5qqns2Y/ucxYxj92PDOwjrgXZ4SLN4
oaWIrVVdldTNESJX/IE77JDjuQPPV+ziyIbwLauJy5m+4waqJbOXb8SsE1pFd6Yod8xVkvZkghul
VJWwpKycGh/DbUpGxhjl7sZQXRPcZJHCAm2nxDTSTcoW4wKMBQVSE8VwS5KAsC0U9Et9SlJTxSGs
KQJy1v+3WXVmBMi3sQ2qDdIPLbM5NT51RLRoAqh4jqxrcyGpnFSyyTHsB10QH3ftNQFqtCpohyt3
rNiSYmo1foAOA99WlCZm9YLHEF5Xq0toDr1yl/TCHOLhwaHP/+rOEbAW3+Tm3Y/VjFQNfyusl3I0
V56L3eb91ldRmJpp+1Ioxckii7Ppvqdq/Nx0iX2cpIojkHcuPAyMGPweQqkywkY6wHrL3GBHeof0
mcRsgNRjrO6jZdOAqiarzNJjN1sWyj0ZQyV8p9LAw19vzixryS8hCbC/mbUDC060K5k5URVvrKav
bV6wgwUfEStxd2MTYEAOAGCGucusyVojU/L8zvKrALOFk6nxapiH9fCJXuvGpeMzhzXiEUWK1EK3
c7YwpR9ELtcPv751xfrE+8LdAD2MWJvbsUVyBAIApts2yCcenaZAGHBbdZJHvhs5FXznvZnWUCUf
WtPRHdz9JhFcbtXN41UJzK7fICVo5/280hJCbMiwd/g7QXt8IhaQOTDXc/JQ4dMg3fjsT2nqoz53
c+4LHXuvqrJ5GzPhOHf2MIv+ApQTtMG6qfLs3me3gKkmzGuaie2Lg5OuJespSa0zRK9gvIjI/J52
dGxagGtS24fG4mtlCN7qL3mRuzfz2Iv62Ao95U8KcHV/LCOjfNMLI5ywZ1xN+osH1RvJg07gDGHu
fzJEVO5L1cRIsx2WOd2p5I6eQH8RlHnm0hbtrJhlz3XYjhILPlVmTHFYWBWPCSM9Ozg5VW2230oW
ZH32TW6pUK0rdpi5EFDp1y1TyCaj2guzGy2Ppi9ZS+y0mKk4erfZJ0y8wYOhOaafiWXpzK+0R/Xq
HjLldEqVxa/C+5GsY8bYi08NlwXRTx54+wXXwED0qCzus6lvGcr1R6ecJ/Swiix6Ji8YCJCO5nV9
VXmzc2kMwqnDpK3K6SLWqiEK1e3L5IGTCLgtqIf4SiR5gWvU19o+U5Pfsgvo9h6VrZk+mzW6mWnD
8DHXjw0xwgG/DI0dKjEjj89G1KjPMKmNaUtEtIc+MBDmLaqNaDl0Y9unYUpTctmk1pDZN8SxLO51
6TUIHBHWC+/KMRMsArhMFEa7BHJhqHzAhUjuJXQhv++L0JztudtNheV3ZCC03P1kJMdypyOygLfo
Gkj+U/gFHjKMBhGPQ7oiEOOyv6nI/WWBtZqA8OEywTk+jy+x7lzDApG+CvesCsidcmN4Q05U+NNd
Sz+wY3Pnjg5pkHA1KRxgh6c29ItL2TWJfWPNoiAAb64DPtc8G/FV3hkrqIuQZAttXzkOVwVSX8rI
II/3Pck2JLnSzTnR5+K5154ngUBGibx6P5X+A4X5D0oKiMw2AvI/b6WsUJirb3P6pf4FCrP+2I9e
ikDCDtPHXZNaPLom3v/rpYiAyBjbo1/yuw36372U94QDCC4Bbl8aC3+gwpgkHKx2SnIJwAesiOC/
IaNwf+0FEEfjrMhoxwU4FLjOL72ANnOKRcVVdtmRNaRfkRIT+VI5EiWXQAYB0sFW66ybfmvdl8ap
pqJ2O7y9sjrW6IYP7GX6a8fpAYGZ4Fw7Z3pamDZ58lvbFZAG6UR0S3ushpj0ajgahdLOvdEniz/G
m2kkQBWAqWTbpolOPLcLamXJkuCDSI1BMvgdJ/LiG2/oGn1v4+Udtp4iOfilsFWRaibFBgsUdTHW
tXOKZnQ7+9KAz166jKNQ57r5nFx603voQmLJZU3oFqjxiBD7Hs+QvWc19OhNzNDPHLsQT/ga10iH
qnkPeOhFSbg9u39OxJZovyRG3+1l2+gb1yoquV20yvhRTxvLp4bha/rPA/i/kjIxSqI+/vPnb1tX
1bcvQ/plHH5+AL//2A8Zk/kb3HDc/NLCtW/R9fn38ydtFE40wAR0RWelrNMS+KmX6dLMI3jhh+/k
B2nAEb/hRvFcn3OxhNAe/K1eJpbKP/ZVHHpH9I1APLOju4L+zh8rfsoCXDN1Oh3rCmyelaRIBBcC
3FxGOdrLPwNDRLCyUixoYwXbPIOYMs9EGPpm3mzF4D/4k5+fMQ8TxTcWlxPkGWB2Hu3IDoqNwHcq
MyhDenQw8CGl3jt2KXYIPzFg+aSONvAuqUXGYEtz7Zb4OQqeBE1khp02NFuJEdDkNSmBQd9gDd0K
pLK7LO+fpyJAy5qC9Gtqa8Uyf/aMRuyIgSLi00TaSeII5I6pezZBlW0Xd7I379iPMpIfAeXdZbb5
ecKHyM82z0VN3zoebIIiSTamy3drJsSbWBWfx2vmIYRP9eyZWbAZOuoeZfDxCL61sBdUgFMMeeo6
/xQTyksNxlczURMy5bGhz+ZvVm7MG8/jq6yZIu9Eyy8FcWDTIowf+Qh8DcI/lSl4EkopKAM8xdup
cZCtRxbVWGKRHAx5YF/j2955rce/5s6t8mE1rT+ZQffbpAFk2QUO5ibWfAVNATcKS/ByG9fFbaAL
egw9L0lJ5iJCaHn7yrbCseUN2WgsGIPGj3lP0RzJVeleV2+6ajmH2h3O8QhdlMo1pXFQxF+iguDD
oQseAoEtAtt/s+1FlhGfQr+BQsHf1GLCgZMF/UPkR/kl8cTRtjGKZd8sYjmSRU7CKCcrjinyhPrt
4f0mSVsNid2BnNBI7gMqIqyDCGI6ETwo35wo+fiDkd3tlPKm4ix3Tpgegr2Zjf0OPjDD52CAx8Mp
bCcG/q8I5HXamwRP1L0VotPKtl7k0RfgNAryhsK4dN1r7ue3OciZchPusylU+tlGGgGzlL9l8AWR
gBvVTg1+v5VTzc+UfEuYu/0drP7lSrSwurq+e36/3mUMD3VC4b8diGjdxwm3DPIOLv2aCT96fnEW
ZvzGQ85djSyVwoK7E/y9vanXZyFuB/1YJPzV87PPtskb4clDF47n9Xrk60K28aApxUPV8pwQIhad
lV8uVwnuim0g+2cJdnXrSa4wsoSVReRdv38ZIJDhPxv81yYvP5e1ssKIquNcWL1LxCQ3bZGDX9P4
Yu5KMmS3FoFBG9UBnbKHptkvpWWFYG0EOiuHr1QAPFNx0l9A5pgPMY3xSyBeKZXTYoU57nXC1u3L
VDGSx13FXVbxj7Oq8ivf4kEliEzs/AlRMvLqIkRs9IZcLL2dEoLL18fLRspzFOZohTOKvd1Icg7h
ZKsMoeRyOyhgzjAqIfQgxw4nc30Mc/rP79fWgKm1MaKKrTdalxBugQrtFm0uvpv3u3yR+bKvmy44
4IDAdFwWwd6zk2KnDG7n9xtgvcN5xG9TZ6kOtmYZCyaeb2dZiWnrZR5GRuhDx22ETW4Ip8yMXpvU
NY5uwkddqDW31WgaQLGJ3c7c9DMadC6Bmb+haLGRfPL0CIOnubShrFmVGZ0FNLNL2j7ztTu7B19l
n42Yc4YhVXUZ5VYeovVOaUwJNFYuz2lN+M6lpq+x56ADh4H4+Eujhxu2VCxfCB7wVLI40LfgWO8c
gqToEYfP/DJTTVunt72tRECyo+XWb1pSEU7K6/21F+Pv5rQUR5RfdmgUMYsiEkNADFw6Q+bBIRqt
28QO/MNiQpugirJC5uPT1m352NHEW1DjKp2QTX0sfVawEr7l97XJCmbOP+tDS9dswhZlPPC7kxu3
45boXOcWQIs+eBHRdy5DLLYdyGS6nRuamyT25XUhdjTvKhr7znw9yvwNxwhfjeYJeP+uOWvmO/iu
yc1ocl0RCOShMw/9zvBdlsDVKyILI7oBBkXjq24L9HPtW7sam0Erhzz0MHhT1hOwGOne7Lov+OTd
sDLo0WJK/ljW1J+5kYD8H68lIVCcU/34rNMZPD0Au8LcQYAVoZUrkFLVDMF1B/T3U+6SdItoDnFz
iOoXHcqydNlnwq1nVHRZQPifsB7cOC92va+a7IqW4IicQHAJbUHzb4NsAWVSJsjgSUCY3ySx42E0
R0ePq7DrZ/KtNGKMEAZ114c4fxrUFG1rnJtofDWGuv7a4+t3UlHDKrPn/M1vbWOhn2wsS79l+VfH
oerqPW2DOSDv02jtLQIfnvnMgUITsxXtmL5GVwGsLZi8dqX6awZdvjzR5unL46CXwXjWsUPQ/Ahn
8TJKAhvVTYdWdNvqvE2v3cmzEKxaVWTcVUDjzon0Hn46iv1/poy/TDLWcw35HhyaPUkmJlqxP55r
isCwwPd141GmGkPFkrylOZuLXfkPYwfC0R146hxSKnZ//brUUz/Pqb6/7kq3tJhES1v8cp5i2AR7
YmjGo6neFzueQTvNv1aKCPO5yd/++tV+Gf99fzXmSiuLKSAu7pdXo3QyHHLTxmOhuUHWk0CQ4+mM
8RB+/1z/VOH/oQo3Lcrnny7K7nV4/df38uH6tfz23/9FAC1ehtefK4Dff+b3EsAXvwERJnfwe7n8
ByeD+xvOWzJWpATxx4iQu/j3EsDmUv+QL4jfAGwQVYMWQlIsW3+n4iaL8Jc7FO4ZR/oAdQWYMzSl
v8gXAqumRVz7xdH24xcFcXMz9HmNclM8E9Z33+EWqmiPPvul+Uysl7kfJRTQeTojKPbDxWitk43L
+tQXdIoqxmenYMwZKmiBvs5ocRBOQfemSdHZ1Qngz9onUNWIi+aTwLt/Z1jIoRdjGHd2oZZt46fp
PjIq3M2xvMO07t+oJd3l/lBeVIpgbMaOBHyotkWfbWGtU053FkO3bafyg+4tIusGh7DUYj51vVxu
4ce6u1oqieBQjQ9WGuQwceaIbj+zeMcwb9ViI6Mb4ifPoZllKQXvviySq0GkJiYF3pMQVXpD0dGF
qPXaG9+WoZMWH0fsT6NNgJ5uPZfNbHpFMshZ3Z4Us8dm/pxWQXyRK8LmbTjiHMBb7+BiYEXl3SF3
pRkKlKOYQ5zRX4cM3ZEzQjhJEcCvR+5Xa9L0Q4fpnAU5vdyUJl7GtOGwDBUID4m7mhPeXdn2+wGb
xlIbH6IVkjMa7Xxs7IA+oKzNu6CxiudhcpsnFxBPCVNpMYfyLoenijbYR6ee+YjyttFYXHWQO1Ro
+ZMg5aTNn8elTm9zO+FU3RsDWJAKPG0Tw/Jhj4juWYTcC1SpCwkMJSBf3Notq3uTXnd1oZ6jwOq/
EjAQfJxLO0fPVo+kAdfSv0ymgMa14rSOTMC/lUqR3ljYTAIKiybvYPvNi0wzMhIhyRQfq7yiQiGk
5yCsgtZ/tcCnYoJS5/sYAPX/Ze9MluNGsm37K/cHcA2NO5ppBKJlH+xETmCiRKJvHf3X3wVmZT2J
UomvalyDNFNWpQIBBOA4fs7ea587ten69DENLp5ndmRudzXiGrMqjo0KoG+i6S+OTJOROtZuwUs9
ZvTHfAe2O5VwWZ5NtLe25uAkz47ZE5kDn63YoBwOHt6Hia4V5PSq4/IWgz6ZDDa8awG25RyrfvJc
VcTcrjzDicNtTPj2Nk8w51NDjdeT7KnRGXGQiBAihyY5mN8P4s2eCSgwdQkgzm9qFwGFbkHGjSf9
pekc66AxuERXCYx2HzZwI1GojNdcQI1Y3IlOM/ss446Mo+JIEQOP3cSy6OtkLl2bIbemxFCQ7iUh
PcmqJmL9hGqP77jIcU+p3ZVnqpRks1uQszZQGPhAox2jmlDQuGAAkk/+2ObVU8Tzt4vxT+FVxlXn
B2NMy8yJ2uyhMor4kk6v+s74tccBY1WvciSeK+jK6ur9myVBUrkk7Rh8fEbA2U24MJNiLIX2mvwY
90aM3INCa/M3rCgYlPB83KlEDOvSpnuMfJQTZ+o8naZOtvcO2u03Os6EN8qeRcR3rXLa6J7qd8kg
kuf3Oy2RLUebQ48ATwMQ2Vk8kgmBQ7i8GiokTasoTDrE4nX2ILzBfBwKsEObNhfODb5VcShTYo2M
EUt507Tm2gw7R+wrfE3brhPFkb0Sv5pJzbvNEAV8b50oxmeOhcY1IKXWgNJPgZ64p6HW8k3EHYl5
1pPBs2c29QoPbhQTkjjyQb3LEZ2J8W8WRtptOddgP8CZ3WK+9XZltqSPLb9WPuQAFMOJCZ1Kg6Jd
g9ty12XClZscIc+NWomAneFC9LFDPr4bpnDtZJDNwD0l8JwwwJA5ujbJi1irZL5URXTZ19N1pymI
14Rc9bJ8Lhhohbk9rT33wmy7K30Ir6NeT1dZG+3zpHmTg3fmwTRctZrHlNo5YeTaWn20Q6n7EDYK
mBG6+3Pb5gOrgK4ppaxZTeXaNYvy1PIe61amVeIajQ37JKrkXhkJ+SIILv3UcJF9ORVcKIc5eZxP
lzG5sGBdycYsj1bhBNeMKscrYzSZcZTI6UFK2dHOLlO2sx6OLURv+cqp4DL0Pbu1lrivyNeYORUh
WOLafK2LnrwQ4r3PkrlTm8LMjYNlym+N0e4L1MMkAuPo6TvrChNy8KSF5helud/wIWC4LxjuZ3jK
MFcV/UbL8amQmpSlK4Zo/bqy7fK2o2m+pp0wf8/JSCI3DOU+Ptdt1Y63RdJV5F6lOyuB3inhK+/K
2CZNuu6I8sNhdp7axj28OpPGQH1Ixyk/MEC09gOLsK+7XbUh/SNYFNP4nmeMymX5VKNmwYZX6ufI
4Zxjw42/g4uEHaUPnnQjr9dseVedMb1ZU3WqYtd5jU0n3jMM1J8dWwM0kqZ36HyTr5jLrQ3POnNQ
q2ao25GcwoSoPaJjEPWqn2fWA6vP9iH8DNBrSC7XM1W/F9zWOWlHUxsQ8epOl2PUDNXGIjq8XRet
CRajmMFpQsEqzkvDviTwOr3htgJLYQfGtQU4YcPEvCBNttOSfVqklS8UwBdlmNWrkuxu6TEcprxM
GdpWX7usBA8BSdxPjP6LHtC+0Eve9p5Zyx1bqm+60J8AMe30qQ7uB6OaVhDbeqBjzFMZJWgXjcDm
OxX62uYxXCVxEX5BiKAAgVl+a+juOS20cEOR4H4XuA5PjoyN+3SqlxrC8ay1EvZ0HNpgQJZoBi4O
kj65Txzk/EKJ/FUFTvLasrU5eii8l35g4AOJ6re804cteMfjEOaMmGFmXzpBUt4gIhnZQ9VUVpYm
V0PVuJdVXw3PhT5lzwPj50sbcskaBR3SeDKRfeiAJSt5G3fOOipkvQ7S3PVW9piE5z3TdOOozMCA
jKVmmq5e3W0Jbcl1HonwgYA87co2iKNLLXMkpaOEEBE0oQZvO+nOHdkQBWMUbB/LWlYIFmcIZHLs
ysuSdvFRMGzH/kecFFqo4AGaNTldKdFSm1nVBd0Pr9Au29CVByqFdGfoZb2JR/RASC1LYpGa8a2g
ZXSFOau9H5p42KNZqx/tui1XGWuhH85etB6cgW25qIDlOPMhzanC8r7XjnrJAlZB9N6XgVTrCmsH
IMYp2Jax4fK1shr3WvbiqMxdqSYYrlL4zRdNUDRsSstmV5tgSTtQsWtqhouxTLZC03ahGYLfcOen
pGnKyk+KPqMlVTfr2UiNVRwBf8mFjuq8ScVuLucLggrZP5boc3DtLcIK1V/PgN9XaY8LscQFdjUN
dXZbJ2rYgwXXnmjlXNKoVq+DA2ehtqd261V2uAXwVkGUg+fUoFvyu2bmEbcsc9W7OvBeWV4Vztih
jcebofRBPljVSNrOGPqw9m8n23JITTTpu7o4s6bC2AHOAX1ikAzSl+FrDTLWannl9YQqbfo46SCn
juMx7g2FK04FB/qF53FYQ7KV0kdemxzwd45nQeJGXusnWgTSBv/LyUtZXY0zp6Mz1W+SJYS52qX5
kIQ3lp3UPo+wGsIVJyww23qaFvJKwLwCnMjTwykHoZ5N42Gk/p3PJaUKosswT+WGjJHeH90KLKns
UlJOVry3u9LH+YulAShUNKHYd4derGwrKM09b8PHMRc3xCH327zwujUCs+E2QBGJiGfGaZXIcpv0
Uly0cv5S43PZzJV9ir2ShKu5bU+RV5h+BjDkqnYq+UK86bROzGJ+MZTRXgw5sUKx0b82IYbPQZr4
ifve8vGXiyPAi4HVD/GLN2Tm+eDY9SmkVCHdrbP8SXOeMW8Gq5qG0dehDScUyY2gqw7eINdiexUm
8JdTUgHXJKWPzPTdiFclHKOxhbiik6TmaWBzQHydzRaFdpYl3x0TD46ocxhSRrrOSvEtojvrB23s
HadwJuInMZain3l/+6KLof2OLYMwqgGau4n1Zm/ZsTzQd7/V+86Dbkcto/lp36aHeQ5oRsz45s5F
3IDhyfL5McOTdqGi/BsbUCiJpQmtazW0TAig2JR+XETf6jznra/V+XenR9uONK5t0SnF/bYx9OaJ
8sXemFi0Twif5zU10MmKE3lF8zZUAPkz66gLD0TQhIV27IrhwQYTcgawqzifs96t6Am12VVa1HB6
Z9eKXnAA6WiEknjcIhfhVaB7y8SFrSH85SHz3O9uqLNw9KE0YKiG7iMTGXI2rbx4mRnEov0ILKGx
5DuLnEsfijt4++QcGLMLXKctt4qFEVnafIgnOujVwCYLlFd6GYfd8GS0KOLs2gEMJknxY4iRAAIy
OfgVGYvjFaztiI1v7LV3FnkUCK/asi4wBZAqFbeYG8d4mPt3Fzme4Fr1b5HK871jtQitanIhR614
TUdEZGoKEONY6jxtgHlWYeOe7Fzvr8OorU7AcWYA0jXVbSI0CDUYVpvAiv3Ec5EARvE9G7/Ad7yo
3EJfcw+ZrWH1f29l/Lfr80nXxyP96U9NH8SrbRN/a/+nfPsfFMNd/vJzB+ivv//3DNgmmIeOi4ty
/n0ETMflHygLBygFphWUFEgskVwv8oy/G0DE73jCW9CD9IWEY/N//d0Qcv+Xtg4yDHgW0jHBZPw7
HaFlBP1Ty5K9o9SFBWZDIAexljP/UZo+ATU1EOTp+3SkMAvfslC7GqfgwJ7DL4Zij4v0qKCveEH3
xSCqLLHUJ01T72PXdPkKtGoNZtG0wzxj6eb+oI5nc4pzmqea0MFJv+xcEPLAiCjcK8jVsHIJvwR8
lgUXFSE97H5FQR35JBgxzmT5VYiVdPSbceluW2zRlYP2LrKDlZCEdVbQBXrssXr1TUDTikuGcEUE
Df45YSS4/HESglSb6V7NJSRQsnS1zSS9vSgBGq/gXp8z6SqQetA66HBuK8vy9RQtt1U8TG6KHsqw
9iOgqBxLsTCtM1YRB6/ofCNaTsClPkEYshCw6eG3ltqolF1wdxNkM062kH2SBoTJ9p4Mi+CakOAP
xTfIEwPlNYhd21nntbfSo2jTlZnfwy9FVnkiOPIuqYeGnVe+6dvqGe6PvsP9fY389IxJOSGeHZTw
dF3btLjsma8xtMSUWEXxLR+FTqqSC8dOH74VIvRDu1PnQD4wjBJXW9mKg5GlA384JHf3v4TT/y9F
yUL/5On715KSLZaV+PvPzeS//s7/aybzEbpka4I8W77bcP7G4jiwbwCLYd0wyaawHJaZv9cSAxEY
HWiWEh1lEaORf64lGOrA67A4YRlG1EBf+N9ZSz5OXbghJQ4d6KbosgHxfJi6hMOoz25VdnvT7CAr
wchDAU/as3cuOstjHCmbgs1vF5O5GzFg/OFa/Wbms3Suf/AIoW5eNDOo5nR0WngHP6widc1+AlZ8
uxs6s984E2mKRmxmPhDKfP8fHAq0DjghQZVnfzgUqWC9YeSy3QmDeN/MxDoOpYO9sGvU/8FZcSm9
9wEBgqBl7fxhbZyNMcVjLYCejWOMh2KufXzW6bodne7w57P6MBp4v4AW5yR0i5uCjvDPh8IwSCdf
cgG9GDROP5kIqzHNjrTywyJI1k5paas6IO+zQn/7SbYI9+Avv54lmasvdzEuiQ/nST8yCKyqbXda
KWyQrWO0KQxRn//5FH+9R6TJfenwSrVNC0/Wz6eoQtdSfR10uwaGMAAek7znlRxrZ9no5OTD/vlw
H2yBXFG5WFF1xJwmt8m7/OqHH08S1AjSve12SHJahOvNq2OZby5xTisjy89sWqZ/lWz/0mn262WU
pml6Jvox7LFAWX8+wSBiVk6ntNslupTgsb2MH8srN38+rw8v7PfzMnlTk43AAEsu06ofb0oBJqZI
67TbWXS0iSrVzpk5Xk1k2RBnn8tPzul3V/HHo3340ZC1hnUos27n9uzIAvohYQ/IoVrCT0rPY7ic
pi9/PkFzMRT+vJhI08VPLMGIkYP4cSmbcI6TgcdjZ0Q24a2lyB5CvQsOdjmDmyvD1O/qk9NP7rrO
6Irbre4eK2ntO/r3O/Ze/aYbTeB9g1N9G0dLO0y28Gglt/XtTJRdBtlnbaT1/MnC9DE7aPllLJ1Z
o4FGEILaxzvOVehwypbHKB46MDpCG9Klmy/pY2qWvkIMVTN0Kwff4uptTEiSz4DZR3QSbnWJ7JTM
9SoEVOFa/3jr/8s786PY96+vxvq8POGSf5Zb94eHIfFARuF6atkAR2yiI+njxB2xVBHVpupQ3Y+x
hTh2sImOK6EmHsciac5xUbGbyscWLjRRtjiplxlHoa8sLD3EvQCmKcxwouoym0vTnjUyEOnng4kE
3exI9pfIeB46/DwPtNKBn2ENArCiOVt6LzH7r8al1hmPbdoQBqfBimoD6QGBlmeRSO+7wUXfICaL
xImZSGari1EItVel58z7mlAeykdkLSP5t+eAP/RHraG1nxQQtAM5vaWTdWrdNl150Hv3rR21V3xy
sf3z3frrA+JKSWHAU09urON8eO+OCimQpLrbEYZwqaVdhANYPxjxeNfNZOmAvjL+7UeSI2IWAeK4
bEG8D0f0mrGHXJK2uyYIDoYSm4xsO68Q541FSx9Tx5c/n+Gv67YLBIn5Nwa6xZn2YVlTTHgKfpuW
nnfGpqAnijkk7Gbjms30yQv31xUUWJMJxxAb7LIv+3Cbhh2D0wGf+c5zySUttdo4lEPnfHIBf3sU
YbuUKdjAuIY/Pwy5jqWnHbiAmt3ooKUcT9tjPXOv/3zdjF/XMc4GQDwJr46B4PjDcYjuJtgK0tJu
JLvYx9WYbO0xZ/6iIIKB/nMoKbjx0bJgUXUfcQntSpHGny1Li3P45+XUJc6M9Ali7kA6ig+/X12X
Yo57R+0EdHCUi162xafXbmlhxe7aErM4wBeFn6aXr1k5OKe0TYZdKPX+Ip9n64gfNPjkFzB/+52w
N7iwBTxq1g+vlZB+sBZEltoVYVcc9EZuPL3DkwWa/DKAdb2OnK56yjCqrbNam666Kp7WNgIt33OL
Eolc9poRS3OZuqM/z8MzwF9zTZO8up0KuEBVG8u9DKPhWEzZJfzwz4qL35+AZ7BtpqTn+V9++x8W
1MBoPPB/Axc1mk4hTbAtSbXhPSmEvPRrWE6BIuqQPMyWN1aTH7E9foW1dqca2zt0VRBgVmj6De44
76acnfLOFfPrLIPiaNES3uImmxD9JhrvijbbYhutPimPjOVn/+W2+OEMPtydMMr4wuWkdpOWhMeA
BLJjK8di2fD7bdywyHc2qLxEPzD87deqgtD+5wfE+u1dgHQK9clid/n4uLsTawl+drWjAd5WiIJd
+UJZde0IVRC3pn8vs358JJI8+gZZoe36cJ1gQ/HRSdCUDNXW1BXjY1s4pOwYA2NJs6vWEQfcjRJN
tEhC45V2vcFS6dzSVtxIPcFPrXmPxIo0e6OX6GOkke0Zz3xF93xrTxwoFAbuRmzT8pNr/mvptlBQ
0f5QIRBV+FEZt1Q9aYAwe1cn2WMR7Jw+yXxtBjqPlNT6pE78zbJtU5Gw8yStlVrxw45CZaSGNSw6
uyos3jywFLy1kSQLHMGfHGn5pA93EkdaoCKClgiU15+fhToIu8phULSbmvAuJSrnMcmW4X0+sZuQ
ZBBj8CFO8BjYRvTJLfSbty8uKhMeDDgYncL750O3IbkeQaKrHUqpJ5gY16NTn3QRvGVO+8KW1/7k
BfWxY0chxU8oQeAaJhtu++Oa7vWaGuOYW5ZteHHqLOqeKWAkQRbZ2urnV7ygd2WcMWmcKoobgWC4
V2FDiMX8yan/9maSNv4VsBFYWT8s63GH0ijqeX4Ht2x9vXKAq2LmByNWhmsZJW9/flh/89Ik3oUm
Ki3CJU38w49se0ka5t3Ijzw1KM4rI1jPnRt9skf87fU16GRwJ3F5hfuhAkgUaYyGqNSOPXIDdZLQ
5L5IPKwDxG0McBkYA4vO1yDGgqMOCYiDEQ8BQDubZ/uzNfLXTblrG+wK2ZRDMJIfn9cBMQzCgpQv
g+1sAwUE82Uzw/FE9xHmhrauVF7sIofgujLt9E8eq4/gkvd7jWqIi03dDpTpwwrdhuRbWoXe7CZD
RC+V0ywjoCZsr1RsSBgaxEbbazKi0AxpE/6FVW/XmfT1BKL7KiddKcVyMA0XfWShXjbbtjPWMpTq
+5/vjN8sNDgmbJs1BiKOQ1j9T6/CSHPjSRZ2vbPHAECywKwsFHw9avn4k0vym0Ph6BIOMijacBCn
fj5UnBgK4YlT79o5yN+ENTk3pACS3q7Z+n9wWtSg+CLtpaX2y6pWYdloK1fUO8RpzQ1hSDYEYyc4
S5qWLuI/G43Xf62UP2KZfrOIcSTaIpSI8Gk+7htN4maTsuNIsaWTotkW1W0e1uaGtxtQFYawQP6j
6ZPl47eXkv01KG/UqIChfr6UYagXEGYkk3xIN2uyUAf65rnpN7qpPjkU9Hk+7MMbgkpD95BKOi6+
mQ93spuKsgtnknHhmej11iZRAlJSJIbZR+gAEdhulOnb1OTZukbUqW3ZOXbjZh4dKydoRvJwxUQm
egeA2dkD0GiM+E2Rup2P9Zsoa6g00VeSF7SLFEChwvqT4QZQxRJpUXBKhFbbJUMVr5fIageITtOZ
1JA5xsAA5g3sIaIjwzQy7uzOZAiZCaih28TIR3tDEFBkAok24vzVTmiWhKuKHUxEJGdjBX4Tp010
r7LSmA5ZQXdtB90iFxs8scYxn/Fz71SX9upS5gjuLwT8x+CGRLms2PLv2gA6oFEplijhpYVfgFYI
L1ynWGIUiHFMtp1E4tBruLiOTaGVe6NJ4YzBFjcbojzjh1zZFvKkDkDRgcyCEENTV6LXnNJ4IpG9
AvJynvRsJzHbeRXzCKUGks+x+E9k9/YAU85yDac5fYe8Mv0ql0txhZjN/Orgy58Io2hHxsNI+m8r
CaNiB9ogma6HwOlvi1g07WbSQDOf9BLW+aYjB7g7UMSO29odvRgDSAiSR6CmmtdKJd6uWPIHN1mw
tP90zWRqVCvp3icRtMsxy8tF+hNBBU+qCq2v293Q5912i6w2WAS2mYZmoy1s8EV5Mu61ZSZv1d5V
hzKX+fV2XKS6pI6uehHBGFlkvKZIBz9dpL1h1x+tReyL9/hrssh/ZYcQuFskwTBDvgtLGzZMnLBj
LMJhe5EQeyK2d2KRFVMxQ8RdpMZqER07LTphqDtYf1Akz4s0uV9EyuhGkZtmD7D0NvYiY5Ze3myM
RdqcLiJnkkGMM3cRPkP+IV7HAcsMXPRhXOTREp10vAimmQsGh8AT4OeTtKOoUA7qGQF4bRFbp6iu
60V+Hc+gn5mgX6V0l8ZFop2Oo+nPekp8b4u3OomCHjwe2USDFfnxIvMOXHGCxjFujMGNtthgyKNZ
ZOHBu0B8kYoHi2gcF5N+XixCcqC+KHXRfr/Zi8wcpXTlu4v03ClLNA+LHN1B5XUgpdg8qEWsTpPi
aAKwi2VlgFudvuSLsL2Ig70jxW3cTV9grzBK1BFPN13wJX8foYcIrA595xDBsUzYQQDdpcvMXS3T
d/SOLlY1JvLZMpsXy5SeyOrqhKSiv66XGb7qGDMOjPXbZb6fLZP+iZG/Wmb/7qICiBc9QJG7/ZtQ
bQcD6V0vkP6lHuj+ISag0ly0BeWiM0jfJQcmN89jbqIz9p13eYK5KBWSRbMAUT69rBcdQ7IoGtzU
OOhdOAHaQe1gL7oH/kDULA/EJpCmnNS5OxFOrZ6mCHJsvZrMQAypP8PyetIMa6snIZgjDTBJtXM0
s/w2OjMEfCvNzM7P3cbpV2CAkXZr8GwJ+3LcBjH31EvtSHtWR09Y1sgdGq4UcVMFYH2iW+8iuvrX
ZpaYd0FepPFhSOC2SoBOl8Zgugi7epJXyY4aj1Gs9BdbD6gn6e8uadB6dlbxkv3WKje0cXqFgOYG
GVvn46jsW9GnwZtHcx+xb2Gj6383Es+TO94zZ8rfGjJti9WUK+MZwk7js0WTV0iDqieQP4MP4Wba
tVQsdy7ZTk89IY/cjEj1y9asj0jts3U8EhUKnk490oVjDJKAENhiTuBOwARXf4kAd32rK5Fu01Gr
v6BRj/cJuIDsQFQeyeBgPR5lCQEIcNaALj6Qeet3s+LhINKTiGodS2Vok6GZUHAdIN2Q90QLecOu
FDh4yr4p3+cVyDsCRsP+oQ6Gha2EXtFdeeFiNip1gcExZzRI0lmULfegNhxJgotu9TwiVtNpOuhg
XE7tAasWp+gs6Miz0Jz5qkDWH3pz7IaLMAhCAoiJZ0NLM1+U6M3ORST4VKuKd4IM8Nu+NeW8AGvr
o11F0RWgk+qZ1h0aKoRsVyRv1vamKEFdz92YbodyFPnOcZzwCvZ276wrSb4aD1HNQ8WvSxO+Pqa5
J64cvLAvTR82N2JujDsVc73JOCcmDSrNzo24qIispjONW/MGEkT1Ipcd5rqAH9z7aZ3EuAZlvJcj
YVW2BnnRaER9rPBtn8+9ql7aqWq+9BHXdXac+ltphAi1Z1LgYbcUeXAM6UbsOq/FyTAoeSXmWhsI
gPPCqzGWYGXg8eTTd+BUAjNqZQ4WaHZrMILp3OC1XPmDx7Rcw9ler8IiSgpWqC7AWFmi36+MSV7F
sgzuKzsKL23Zlc82WAqfNME5QgYwB8YiBgRW3mGmDFuX8OVGD/wQEtjZEpmzR7Y83rtawroYBvHe
Wnzbla6FV52H2A5HvaQCL3SXiYVVZ4QcL2ip1qOJg88Eo3CUt/wHmDORf4dDhupvrhA1zDzntLEK
9UgA2vRGKIb67oRCroNgyg5G0y53eRdVqBMhVt3GedQ/II9AkjqUfElA+enJbZvqq0V2wa3mobdf
VcUQXU12XhgrAimaL1k9j9eurboHvRrTU7z83CaJYecS1+ypFj0HSrVp6zkYqVYUGdGVUFw1N4mm
az3Upjcde8pOG0FBrWjaByfYVThK9AiTL4JfaEdzeqJkH++Bjqjv8wCj6zg3tMSRcEfTm1PR5sP3
EgUE+0pDNSsCpoZijTYaeZkgqwW3gmYHJxGx5VpVnaqnA1JUGxdBx52E9alh6bUFdxprVnSVpUlp
rHNjLq8JCqaJ208Zv7Wu3Kg/2BaZMGtPtW+lq7Fn6vU8Wdf5UL8R8Wk8iBC2Tj8o4xUqAGBFHr36
htViJrw6qZq1bRbIJptEdq+m282S3wwxt1ZVXBabN7na6UMK4BxVEXGYZqadvFZnNXPs/nWs3Pqm
DUiE7mqzumz7qXoaCXO7MRAFXxEfEO9aD3sH7keYeSpa2EAuz3ehhe1jTSivftNormKNL9MlzXAq
uXi4oC7YEwfbqgsaFjHbdOibtlbHQNhyn2fltpdBXoW7PiN3QNg5Pw2vzXMLq3i3kk4YX9tCVVtA
ouq+qchHWUyZbVjyP6mqqvygr6wXQrXlVlTAxyoBVA1ZIYEivWXvDK7Xiomm8MmF5zl894kYOQYU
ipABZEwSPJgkXROtV962nrggRg2zua7H7GWaxh9gI17W9H/0LsJhlVcNh01tjA/AxSKwTDuUr4zX
9Vi7GOFIXBWTDG7twCRqe0RkyKJLEIFRMGysDajgMm6P/TRlfsyzeaGHQ3NehE6BIR2lEKU+JaDH
+I8W6ldPwq1LnQIrDrGP3/tMHOtYN1jSwOzOlqo3hW3gIG/FGfYi8Ui9raPLGcsXb1jmTGW7jegs
H2rCJJiWRRSkfVJOj+44hCe9IOXcGau9XWa17w2Eeq1iqA3uMH+l/5c/pbmDX8spuUimJkIWenY4
a2eaRLRO0lQdUk23UExqMIBzgcEaiNpZHpBTKjIzv+EPDk35QLvras1mqfPCU6c4SCcD57qDtbWi
MY2OyAnEVy/27AcIitk+jp0HIPb5jnZpRB1IKbfKYxK1y3iILmKXxk1pmIfAmo2XSA+Gbe9q+q7F
ju27MeraoedhJIacIJiUVmE4kQBNcSEeEyF3hRzLLY8TC3CJL2MV2lhoPMD3b33amY9jJYxLL/dm
VAu5uKuiMVmP1LBbydrFqanswZCOczMhvdzKHjDz1qEuXDVtAz6Y3NHXmVGTua7CNr6sE24DUvvC
eIVpnuSQqiJlVuSJWo/YoiE+gqucsQ51jk1BL8Lka0I26DFEONcS14nSWWjn5UQg7Kybjy10xy2P
4hYKF1gEZmwUZE53mQsZ3MM3o8wQuAdYAqGuuG18cvUGGWhuuWdqilm99GgTSZwoqdXIKzJ0ynId
DR6JNUU2H6ap7C9sqfHayUmr44GzCxwkYwLV0YoApSSgN1GfF2xLMy3hMWKG1l94QZt8yU2BW9Gg
AU9rreSNNVe0NLpYG6+9wKrPJ5rZC6aij4kAbYiP9cAvnZANH5vEGfcBzPneVekFUCTsZgUKOCWw
DxGTRSjhoNpz+r7TylbJ3hg174vHzJR9ztemLBb+pZzXdQUJIHGKCNRF3xpfIA428J6cF2O2X4Om
rJ+pWLPnTMGUTVDI3TsZcE6rx7/ROl1+M9lULNnUGAy9vZYw9hFrIuXQuAdy2MdHzSoH4feOrpy9
kxpQFEksL6+0IcSHWExOeUX7BrO+6SZ4mrosYxEqDZk853lS3Ji1m9+QRZiSHUP21S6J0F5nytQJ
Z0yi73WgE2BganxgjQrgKBusXXjB3eFLQ8XD7xazyYHWlvGW0GzrkFUubxRvrJ54W9I7mzMDjhRe
futQBrF5R33MzjRdfHJhSnxJngK+Vp2iiaCmLn9LxRLLpeY2eNZVYrwQKcabvhSAFVU9Bs9m2rAJ
F0GMfauaA/VdkxVZLubce85mTmVxm9UjC4OKML9tnbDty61A5x753Rhxe0Rmt9A2CtCqkd0B1/TC
MniWhuTveNWYNWRpeKn0RaFzGxXW1KZ+r/iW4AKRS/kFKi0HNeTIQZNYFOosniUBVUovegPTRzXg
nqR45ZNnjUDNg0BfT3iO8CZtp01LCUDcGKfEZso7TyJdFL7dkJ+8JrKMX0mbedWts7ELnvumx/UQ
dvGCrgll/mZ2HUftagtg+CAs7/mviyl7LexWSJAM4BhKR5nmGDNRnuwnyp3lyXBt1SCK1/SCuPQg
bItbiX6s2GVxQrsHZUHMBjMd031l0AXCOCZHY4vvALF805a3ckBRwU/IvHU9LKlZPMeSfkhT6Wly
plAx9DtiepzoAopI/9aT4cOjZAJyvrA1I7pLp94khhrwag577SbFGwYzh+CdO5glakJiKmDWio6T
3pu9znekKudbx0XAj0eIUaEx/ytlBiA45tml9x9NPn0ZrmKvtfz3c4FDN2b3QqDRYmedVK9eY5i+
2c7rGlifnZfHCQTO2BwJvuf5WQ38nPO+oP93xG2iYfEoWyo6GWHpO+h2QxOlYbYClKXG6cmjLthw
8xLm/YXJS8cPWUB9ynHIgXm/inoLq/FSQoJcM1tAHGZ0byTA0Oqs1I/MpJv9kHdgf0J3xFqcxg/z
HA33gwlN4r3f+V9p+yfSdgO5Ih3rf7aGfwEaHLIsLmjk/EQ0+Osv/S1Cdf6XfQbqOUPicvbsRSf4
DxGqZ/wvghDogMzU0aC961P/IUIVpDAgqWDvAQ2NzxN0oP8WtKOQR7VCL90jSMbT7X8LcYD86+dO
L8o3NK4QDpCmLWMLb+l1/zAXj+1YJJmhouNY49KmCCNVQGKWPGMoDtyYfAFBywyTTJXW7FSWGQEu
sd6VTMwUbo59Y+QMx90yI3RpdgSJIiTAkYqq6+MNzs9c7IiUn7Sb1Euax5r3iITWZYWgV4KMPmNv
KsioQ+6Sd0P2u7nqyDnC5M+Y5NxLQE6v1NDMh9mYWyIDk9LbzJljNTCMUD2CKCppNqmANHHhavWL
l0zOt3fDb+t6VCizbpGOWGWtWk8uzRwS5AdhnntmG/nKy+2LQbD05n13UnQWto5iGLoC/wXkh4Sx
+LZKkulmjPT2sgnN/LS414uNM5YaBaE7hnJVSD10V3ZSnTJZ4fUO4cmyyZn2IdKso1k10Isjd4cZ
rWFbWMYlSGs83qaKeDu2A5Auf5TUOKJ1TPKImAPFVpPdGiZ9bC8SzyEbkitZTp6Pbca67sykOfTl
JPzIMK8je1Y+PRxno02YqEagYddEaGaXgGZO/8feeSxXbmRh+l1mDwU8kIvZXG946ckqcoMgy8D7
RAKJp58PlBQjsbtL0fvelFSGF7hAInHOf37jmSOBr0VBt95MQfKN+rzZu9BS1x0785kkKQpyf2rv
VecEXPYkjS+8NN3rMakczm2Yhytz3LZE5lxHTVf+zJRP+hn0rl3vwUOJAcPuIUl/8yLUT1ZEmYr7
d0vZwi8UKV8EDhKrjqB0jIe9kxprXiIgSA8ZqoB7ZxLT2WmC8Rb0CngiT94z6J9vXu2PGzzoz6TS
6Y1H9bTywdvQdzYGDpNT+VB0ebmucuIjbCfHqZwrsoSq3XVFJq+NCbEBNtf9E6ohRA29PV1rMMRN
w3hga3mcqUErsDFVFD/OuE+WqyJsqSayigzLxcUZ/W3TWGcHy6STNofvBf+eEEi3uAtUxSsfkFfc
B6CkdyEb7WruoixCjzTP17hcy3XWKGOf05Dg2zFU96bNig78QV5hXu6edWGvms7BYZtlf6khKL+o
Dh3t1pAyOblLnBWoWNEizVXups3zcT9kEY707XD2IYWfzMS/KGx/KYJ8ogbbmmCtMJuMA75yKl/1
rEFgX4CzIcKUgjzNZ8Moduhd75n5mbsoOLtq8WNrK1S1Q3abON2NgWWBpTuxEYV7b7Vmsa3C5lvf
BMGxzOpnvXA3ENa9lkFX7HjdSb0uUxtbvJG353Kn9HeDqMZVbUEJmQfzizsIhOVaRIdmVMZlDIXY
RkMTbzLTfWEz7G9sgld3WHPW0N5jD1fc3n12ARhAzgOSKSPILAZiTz8zTgHcxxVV3gtNarsdgrIj
aQ9flaw/zZJcVXyrVpiorTSeC1XUY6vrC4QnbgkNMsNMeGxIDxuzae3mWX+P4Xdx14ReTBwml1nP
uXOEQzfdlVMx7yuZM09pGmyG88m/uJ2iwHfGY6dxfNuMVj/eja58Hoh6ORitxnoN9+LFDrXu3dFE
y264hdi0VmdntzoanfKKEuO67ML3uq29re/P4jFDcr6DSk0iYZhGt+RspzfoJt8qt3GPHnmNq5lk
LL9RHhzozpSvfcdXBpQkPbYp7HNcVOUOGglL2owLAuPcAoQ3KW412+4qmdjvEE7Q6gSVfp0HpEGK
EOk12lF5lepJvwpNmB4Nptk+gNE8VCaW2/izlTc1BTRDGFEMzW3sRXgANPjW7xsyOppV4WFd3c9Z
fWxyBShEAg/E06YS9zILfja1Oa5jmxJvTMICCCPEf50Zr8Roya/KOsI+Ci4CfmCDlwGMpb6xs2ZA
4dCW5U4nVOFs7sy6puE5KXRvuQetKnnCLjIZeLcY7bfcoI/HGzxjsjglo+3f5F0IHIcbWHjIhzCb
rya38+8mXtgPThfxiOQjS+/YSeV97a20OyVzicc2tF3vXbL607UFiTBZW0YUuICVTXDfMquyMds3
u1ONcuLU6shAJpVV8SFq5VEz0iR7dCgegBWdYNVhZbkn5IKFK+YxeWH63G+V7ZYHK42TtxCyu1gx
AYDZFGvpXsVORyxG4DZA9fMIQVo1iJ1GRym1Yg6FzpSt/WeVuyYSCdceL1L1/a2e0HWBpWlSNbGP
a1ATg3lOCzFo+GLSb761nZm+8E7GSoWK8IIEuryJlCd+mlMyMHMpIufeoKT+YmC/fV2a+CJafvGj
LB3/u1cJL0XM7bQDOIVCLsv47OjV6kgsWrnuqR/0RhddWK5ExFWEYJaEz4PSHqm2ffHdyMwMEe9g
M4X2m3S8Iyncf+Y9IrbNNKPk1to2CCYLmggOt5XExw7L7G95mgqXzShGK59XaqEBIWQtdWLcpvim
Qlt1yu6FCU1+7RRNjP1wJN1gbYtyxkOpzb+7ss3vkaM+gD+G5jphWZ5yi2gGgn14WBsEaTdzi8fi
uh97xFs2A7tyq21hXhoizl68UY8/ojBpX0MXGCFFQtitIlHG0JnJYjx1VqZuGerSHDh9Z3xzTQ1p
HzgAWhaA32EIQMcPgTE2ryKeqpBEzWg4NpZ0kOClWathMZfZF9LdUcyFtSPvMR7FnsmYnBbfgqY4
8szRQAy2SUqfdqd2xZmLrRN05kskZORuq9TMsbpTBmklhZvek1Np7unUAowShwpmd+gibncStHIe
E4+1k9vBlR5lS9qx9Dd+45obrTAOLGwWHBG688JhdLetiTUCCDyWpwnDjRUcjTtr6OWm9zxxVRgK
hW2A+HczBVlz7AOXXAByKLsXcmYlar14IFIKZlH9FZPTptpKGtEWtLudfzAmdy6ROTYbhCvvbpyI
pyCpyreauOMdhpFklbLFR4SZqBzZOXNtdkRv0uYxhaxyEbMbvCqvK3A/aODs2LGHF6N2tPMejF1y
lpHlPAuE+zjDl87krtoOZ46qxjCRJoj/zechDw8AOPo+zKNWrSc7sd6UQP3YVF7zGruRvPMEbgzr
bLLNl2GmgNzG5jiwlsyePF1i+b6L1m7JHC/92DihZY6+MlisnnCm8PudUyXTeegHvVeZQaDn3JGF
UEJVPJK8emvidf+1rQJiTRWWXqUC6DG2YwjLvNJSoHIUaDbRj29iUQbpxsOC6gagwyDTgphXzGox
U/Q65b5DmbchiNVN/EycVACxsxyZLFiGY5Ep22PnjblsfN1Le96OMFKOdlZgk+N6cjM3TrEbTHO4
soxk6w/kkCaZPUDgGLD69jOUBCuF1c0m92X3FHtB9O67dbRTNeagK+4m5oYNCUGXxJ7yY0yZxYwy
8kzyRrqYIWWcu9l3hDIEj5NjgCjcSAq2Fme81LA6vhTRVDymnpnszcXes7Oi4aprJpKKLHQiZ/Id
xTo2qRHLMT6FTBJ6wjfa4RCmAg0p+oT8aw+5vVsl0aiYJ6QeHipNY/vbNprnc25YzWmkv7/iGxZX
tpum36I5lbiAScnUr1U78qCrY1vEzsbO5y+NnsZhjRCwe4udNrh1cHj8QTZK97si7H9d8j93yfjs
/apLrr6nbxUcq9+Fn8fvRPO50FH4g7de/t//Y4Tub4HApjuAFYmrSwD16U+hZvgb5g5UYNC2P5pd
/urPHtn6LfAEnuBB4Fnu78zDP3vk4DdQX9hL1MS/t9b/jVDTXbrtv7Kh6JHRlfNp8KRsiM+fxZID
3Vo6J5OxYPDThmFh8eZlTH6BfE0b4gcmPsz4ew1fZjDUuM5j7H19UMbL7EekW1gIwLAPTtX3YLDK
mxmXq1dhZkD8MfkQcEnA4DZTHbGGq7l6Lb3IAS+y7Bt8YHwM++jQLni6hTPmriXWEz3qILzHwocA
POm+mwZ1Y6q3su54ZmgsnyU2Qi91nipjPSsChGlImumtL2Q5IWoy9Ex1HcOimcSSEuZI5Dbbxm/z
94SnOGZgWIJqagaOmFyQAJZPBL6sokIMl8UekOQd7IXcjdfZIVqWOiTkvXNEBgEozJx9SwxaskKh
mFw5WNSFW15YKYTHqkChnRtkVS0zrJeabNfrodfmenAKUmFEP36D91C9uEgBqGtDZErpmLd3usni
Nzux6Ywzu4YmOeCbhoswvC8T/4hwvJ6Zcdx6jibBcQynFjSvHAMkoGl+HTrldIfmCC9tLTe6r49B
MDKhQo63VtXATNDV+9FOg1vMwgRhQU75bcKRlnKsDG99z2qOAP7ywdEY72A53hNDpp1DNDdWwdw1
r06eJIkkw2P6zIwpjY4zorGTmok0XpkxI7pV6rXBVWiSfL3uDLhwTtkMD8jNqKQGCw4HVDPrKyFN
0VdpNNOxGT2GXJUwrsYZ7xdZ0djXmEGtxymaSWezhi9FrpuWAL6yuxqjrj0nIfQY0YkZRpyWRr7p
Cze5UW5VbLFxrjKcCURbrSwrUBfa2W4Ryw/5W/thjsJIx9vHaYnK0oaa8JoR+V0smGzbLLnQ8W0V
EqJygDyY3lNkOV/suEzvxOxxNMcMugcLi5rd0Cbu2bIzmoRkqJMDrTCOJhrXIFuq9jBqS93HSQlv
kFHUi1HF3ckxS/GDwIqg2/lmGVOGOGOYbse2FfcAP/O4xniyNr5msePfJm5Kx4QkDY980c/5N7ep
HbGYvZOjZuJLLDxpMTK2qkfuY/5Er5bcBlPWX3oCrE5BZyuxteqxvcIv390Yvo7LDcsVGYfTmgsJ
A89to+XvrTp2L8SUDWTm1GVznRH6myJ2K3nKv06VlbnMg2KsGbg8EzpW3MtUavKfurJiKVeTUDrz
7/taEBJzVYGCVZLi05DYYI8oZiLFhO9ej8rRpwTW96Ed/VsrzChZ3YBYSIfmjGmOeJgKnp5tT1DA
SxQJjQY2onoKYB3267yx63VV9t4DE0hcaHRqybV0dYvtVWpeu7TXV9LDBc5lJrfq6x7/NozDsaVQ
+RbiD0uR5+U+6ol1IqxLFU/TR7sKUGFmt6QBzfSxbkMz/+DOPZ6MBSBG5V3bVmscxqF7dimh74w8
XHiJS4fs0CqruPIv9dI9l0sfXSwdNbng+g6Uwj4OS79dL513qPvibuyc7r74oy/H1dQRxRZ/eKLL
aN+ZO6Yrq02uscgHD6TDN2n1VXZiEsInOUaLfAA0QAAL+As+4AEUZBkgFtyRlYVXNB+zoAkLrgAb
x4WFCtZgLagDwrn+JgWIEAsigcEpueILSpHNVnSIl91aA2FUC5aBhTQ3mciUXp3lzDWMpHnOPgAQ
S+TmzuyTp+kDHQEmCQMNXgJw4nHHtuB99+aCqUBTeKbtu/HHLLuVwC4YSk0rW5/xWjZ3pVk/qNQp
V+UUSGKiAW6gKqiN/YHmDJATDkGCuZFewJ7hd9wHBKhNrZ40uP4sF3BIo73b2wtgZPVYRjNICmgX
RZ6cujhwU75eM78kU99fBHTDnT9a+IwP7tlfYCkTWiqkzgWqgky2N7zK2JNeymrS9XytP9CtvrbU
Klwgr1Zrce/MJJJv4lQWd0Q1jFAsuu9BnZinPI2t81wKYq77MSxhLk3ocohzAWULWX6PATS9DXMx
FKcLHDcvwFzsx/oa4h8MWWV1TzMmH2vDc0H3RHrnYanNIwHM14F6gaQA/XVlUT6oIoruvAUYdBeI
0KtNvUGsfhb0Hpt8ARKLKXpLFmjRXkBGe4Eb0wV49BcIktFPuZaOf+oXeHIaWDqoqL54C3QJy5ja
NJtQv/qcqZ0H30Zai/vQEOTHYGy7c0gXY3oUFD/9Pqqu53HbL2DpKAmkgRsJhMoeY1xlMgVXbZOy
vcegtdi0C+zqLACst0CxYuqTb+4HPivqnrSEfLhnERbXojaLW0bp3spfoN10AXkt60Nk5W4WuPNY
LlBwgVBvYwwLPDxar57qqI/J6HooFxDZW+BkWbvtrv/AmNkOF7yZwK01bP1qpz/waHxm9tYCURtA
uyevHzV+j+l09CWvyCmf/aOBEbn1uyTnf3XyP9XJAvnqr+rkq3rA4/Zzpfz7T/1ZKWNnhIM5r5cl
oxtSCkX0n+Mk9zfmRCESYzQwf8Tn/OlpQrCVHdoYK4VQjZB9/f9xks0HCiZMzKiAPky0nf9NqbyY
o/y1UrbQV7qU8HBCqMkDXJI+TZN0Nw54DnZHr4qgIWeZYd2bSTtjFZeSyNJmIQ4STWC+90YQPQbQ
qXCwrKKT0aXMcXhLY88aWFe16Vd7jANJMUEtxO4R5sZj2JRkVEPpYUsziYCweEhvrMoYfmQd9Taj
eIxr7ZaUlxIRF9VGdIHmmUwbLFkVTsJIkazY7Ma9LI35ULel/zAQ1HP9l1v2b7QhiwzjL8oJrgBK
KNyhuAzL3O+z7CrTqERr1TRH6qzp1scrFD8LEntsKZfvxXn/+nifZCEfxyP7AgtVqAKLyObvV9w2
IPHFed4cxyUGZIqL9xg23zqNuAa/PtKnLmg5EtIqizkl8mQLI5y/H2keIEf3sDKOFIf9xmYythLa
M/Y4QKcPyi7cvSb89f7XB/03Xy9ggLpYNOBYg/D07wdl3E35UfXFcfATna+MZbfvse3x4F54aB3+
+6N5zFyZu+J5wpD170eLRTimVZnBrjRHL79UHazcye+sEbGCePz1sT7reZfrKQKeVvojhq90xH8/
2JTHJNfkZnpsk6lw1k4C22rTtmW9CTsLKF8n083QDdbV2OfqwNQT9i8e0/8k9vnXK8zwN0TGZDL8
DdhU/n4azH4DDY0gw28cCs1m6nUPcz+KHoUPrP8PF/hf15BnWrin2YvQHkv9TxrIDi27Izs/Ayid
57uPgCdp8AQD9+UJ8depl6EVx2L2H477774k2Q/Qqn1fBL75aV/K4wwOjQ8NoxpbxdCZuzk6wwgZ
MiUI6tc39tOxXOx4cGkUFgAEu6D5WR3mpsZoqUSkx9RqYyodHWCzZna4bmBk+/TrY33abz+O5Vn0
2cRbmC6Str/fvKyUvtEZrKFZz6O1qaOgPBWpo/54Z/9HP5JPwsrfj+MQDrKoBlmu9t+PM/gFOvh6
So+RiePDZhozvpSrK9IuleM9JGmKx8xEF4UTXddkeB6XcfJ7tt5/PIdPa2c5Bwv3gUWMHSCy/Lx2
lLbytMXK+Rgh0N00FtbVZAbiZxcRd3yq4xDGlO/of9jPPy7hXzb05bA2W5C/JKTwDv0scFWxz2At
CtJjwvDwS5f55QmekL5usirZd06DIbQ06onRiyaUdB2NCKrIBaqm78xY2u5bg6H/CXtyugvTKE8R
YwjE+5lx9+uV8O/O0+PGLJI93MtQ3f/9FuWeE41zYBgH0wn8d60Ht8PduwDUgGcx+ocKJnyw0pkR
QBeox/xiKnKusbjDlGTIa/cMKh4dAVSca2H4fbDzVVJngNgiUPtfn+u/rtoQ+aRjQoqhIvE/nypE
WNptosOOpTBhbudg9zk2073c/vo4//okQp1ZHM7Q0/Pr53djaqA+iYw+xZOknu9EurDSqrz2zkXv
eg+/Ptbn7Zx1QohNgC0CRFRQx8/5Mjrsvd6dMrZz/JA3cRipjVlgjEEbn+8o+ON1M436bEESfjHK
Kt5PNZ5o/3QSHxrjvy9XPFIIYwar5Ebj8fb3ZVB0jWHzZCDbGsZOH4PCZjOVYnKaI6r/+c5wfPP9
I3ILVfwH8y1BhZGiiYTGQlzcGWvh6CSGQd9KRWIEXIEMjn1bSAamdk4gWpEQfJag47+fCyf6qeh3
n0NdzJe56GBOi7bzH4IWXq+NDvSsOpMNty9H+x4fY//BTxrzIOnRrxLmGgQzNKnxSGLXfKdJNh9W
ZH+rm5LB91tBvO/7DK/x0hsNmKWYqugnXF2vOVVlC8O8Uk10AG9z+10WILlYMTtbaoSaAeqqam33
LWFk+a0aSudpdJymxXnogyvNtPlnoaRLYq+kgd/26CYuwEzlyfXYWqxOpe9DwuZdYxb0ExAqtEFb
KBvxCDPDeD2mIh52cDHc/eiaFEOYUfffw4D0tSprg5ewHdG21VbGeuPpj9E51YLDg40Y0EZ69k5m
TcHLDBiwmXIRX4LlZ3uv5jQ0vm/bNh37cRWkhfEoakdfeM8Uz22rx5uPyxv5o9zaVWLeNU6b5CcM
SYrkGFmx75xsuAKXnPHSsG3nJEMP9rFbQVo4d3JmhwohFb9Wdc6KJEUB05OisObDkDZcO+2F+GR3
ppk8ulPqfhnwPDYYw5nV7TJdxGzE5XNGAmIuzDBx226D9L1DE1itoq7T8V4QvI3UDxe0B4A75yms
FACDYXNtSyyk3olltndWV7tvmddiFM5DA803QjBw543GBO6Qo1MwVTvdpNpVySZwrfS18CVbE80x
RBUTwoOzrMNy4X6FQzbGa53A/97Mk0UBY5WYcWJVzloKyEi/xCNKk1VE66VXslfzXekZmE0vXIDN
kPQMXzO+ANnb2TgzLGaBbQF2mrdkXDxWp5DVi+30dNtFyVQfhoSOAVzAePSTnAtmxq6+xEaRnfKw
2IoZ9HXq3OkGGVy7gxphQQSb6y2B2R4qubq7i2WSkmDQVWc0hUugQ4FQ0u7Ni+VU82loTf/AgCR6
jGWAynmBaX1CADVHQ2DkBTflHOzzFAJ1i36TCVvmvIQgz6sG1ZhZa4lZK5oA05jmtU3Pt7aQfO2I
mcdbsquKfM1VtZ9Fqm7SmOzyzBK7JGmd3Tgk9UnwkKwSA0ARB3Oxaku+VpFj65DkhKxphQDTXiI1
pOe+wP5yLkDBN90Ey0Oho91g8IamRNg4v7fpE9mRzNv7xj4X4PkmvOh1I6txj88lVt8zziLJbPob
0SDRTUVy3yf6nWnoWzMY/TYjSIKYbLdaWNj20TDDr/CNkWsqpynWegp5qw2N/Vo67mmGfAmNML1O
/BTwx/UflYrOdRXEX2XDdDSB6H1C48cG7C41Umnraz91nAuYHjqftOiJHEFBiB/FVR4Qq4n4uYSH
JODjtnbc/2hN5JzaqmGuQB+OoA3FTnayiLXDYM+Ig6vBKzihunAxjcMJcn7yZtfZTWMRDVupbHGW
ltXeUCi5xID77Bd5YBYIe3T8xBBjfNA1Pj6QiBp0pJiQ60sezM4yfw52bi7D71nJsHIq/OmYtAJ7
sogq+tLF5n3ojeN9MGq9deZh2C7vH49Q1kZhata05W0vgZQDnrTi6BoupYCNNdS609QiGDHxLqz8
fo0dRcpWVI0rpuO8EYJYBIcmo/UZWH+bkjJvB+/e3Q+oxJp119jlTW/K56DAXtMaU3XttjM8tJhR
ULaRPtPhRT5Sng1UQ7sqy71bE7bAzg+G+IvM4vHsoJiRaTSesnEwQcfDUbw62dRHuIjD04Af2hkk
5HXJyWmp21c2vnKHWZUszIzagRahMO6QLwTbUndfK1BlJC5SvRBDE/6U7pQjnqgs+9EuveDLNBJB
uTcRwoPsjtDe64F6rJraQzPP4hoBqg93sNdrpyau1JBtcKCDFgcxWbCuG2vofjREnW7J99SnVjqX
oHRNdCAd9DdXWFdYNVSUMFUAJl2IuyJqkblETuTQ/GeJC0zRWY8GfvdrSxbixE0F2/eg5fASJjal
MpT7bZrN/i5g/nOc2or0nrq1NxhkbyOfxOuVhqm/H+F17vxQKtgEqUvuRl/fxrJ3AMut7BhlrX3h
CqYbB85BqyJrrzyPhS2qiw98sI5KYd/GuI0cGEc5VyJmPNM1s/cQea2FAmas9wWyjF0x9+HbsPAj
2GjaterH1FmHEiveVR554T5Rlc3ki/nKigAPuAnm5FwPZljfmHNE2U8Ojr9qemQ1W53jTsrQThX7
Iq+CF9SngDh1G58nwwvrTRS5xVEbQv+QtONXEGeGO8STE87PjVD9muka73SEFkhWa+Vd07Ev0QrQ
EiNl1afC0pKnSzaXMSuL28b35E3YT9PBaZHprVMRHsppJqIzrIyVsiJ03dDMLtlQhXs3VuX7YqPv
b/NGtF/c2MPkwidVVXgl/OaGHM4joDhYUlZ0zwGK3ZKP3nYt3pZr4SEiXPdErLyZjZsx0zF64xg3
A7VsaBGI0RI+skEkOZwRu5LVUWdb7ni6zUv722iIZpNiKIZlvsDguopjfQnEUL8HVqVO5BIZm1Dw
DiSrZd6jMI02pDvLW8tU/XvW5ezZbcFbg02gy/ENVm7Q5t6TJJkm6L/hBhi6KwQgU/IzwXNnLdO+
QPDhyoo2SRo/Wz+pLpPX2Nfp6A1PEDfVu9ul4Us8CGg+y+ARig7OxAsPhZzXoEQzUVYHg0HpybYz
SNWlr75oaREPlpftxggV49KsRdXAuNZaU0XF19rWwUYWxGE6dhvBJismh7OS08GtMvPijmmxIWaM
dwYDZkIwimHAGYfNKSGaKiOjzYpGebIIix020rVrtjM9xw+hk9lkBnj2cPTExGvEAh1iXRZiyQOb
jccUD7KdQHaxbXgp7B2zkadmTodvDb0RHQYofGWUXIUuTF8je1nKIEomccCNTTyw3U0H33SiZ43l
75thN8ZP2x/GqyhkeOFVc7a2CHvZT+4knsj4Uit78LrXqHFTyklTrNs+faIwJuUg8hmE5u2975D2
sVCYZrZXbC9ZVOWz6eHIaYbGfaCmfIWMixi9INy5M6LBroJe6+ZmiUFIAtyJyBslJYYBIT022iGs
hNFYvuMtkGDrQJ/MDFTWvCrjA/ohezf44w8YjmJPL++u284WOyKkgnVe+ie7L721RcbJqvSW6BuB
7VRoG8SbsJzNbLLO2kOFOFtvM2wb2OpDuLd1m6+QcRd75vLTQ+vbyRq5U3whDean0SCHbOeyWvlK
2acUYHfbg2ad0k4XB2ECD9jT4nnbdMMegaL5nktLrOjxeetQCJ2YsrqwGdIWTxXZX5lyyq5ya9rn
Pib05KBNa5pqfyPH6WbEnw365+QfvK5N1mapiLJpm02BpxUviDq6nazeXMkia3ah7H/Izqi3jVHP
e8sn97xsxWunERR2uvHPsgE7mGPzyMQbkYLxlvruro4STZ0irhmskkrSvozlfDPk0UnW/lPTRRe2
XACjIpVnv5t/Zm38jP/mfYDqqaGahjxevAkzHSEPA1IGUrwjfu3XcxcPG2FY3lNdpLDLa/t9EhaF
FTlaG1T6hFF0coMh/S4bGixqgpE8PP9bqQQkyBJUm4kUHUE8DsOX2Zm/TSo9+hnuBG1QkPmohY6/
mE0fz4gVw/zkdmghtNaY96fO3pq3qk2/TmqCsSiTK699MkM1PLYhfk9Jn+KxFyeHYBTop1s1fDVs
HF6nUcmDooe5GoYOAtdEjo0RavPkOWnw1Uehvk/LFgVan4zdMW194NExW9oJEjamfT1alNApoUDQ
VUm1gX9rdLuknO495ALf8VaHXmk0BYAOITh9aO5thTnAWYYldjMMzNR0W9jd8nl2mxPBBeg8AlxY
kTzGpWRFB2PedCtQTTfDkQb5ys7qYzSbOfXQIXCGgKilQUKv69GPw0Ne4sP9fqTlzEla7jCQeQlj
TDB64s1Z3X3PiMGLQhoRO6SR2thhTVsUs+yHDal3kPbjZaah6yF6IUPF2EZGS49RI5HN0nlC+Kpo
gdtIXwzXo0tOA2Mrdeub15nhEQskhabtGAK2pbHPnHVlLd0JlrPqRzbb403ma9hsFhnbWCyQ8Iv7
wEtcGoDcsRtY91bvSXwfOjqReFbme12PvneRiVpaXiFJ6Um8pkdboygdCpy19o3ldEdqez7a8CsD
JgMN+sYjFWcXWBgYm9CKXv0C96i0W9zISD6+9TCVITK+OsIwztYzr/yjTfj3Ou2d6OQkHqBAT5Mf
DgEYwTKp+TiealwSIGq/O0a+w8wmh4SID3z59eOfiLBkDu7T9tdIIPeB580H6ITNW1+iD1pPnQ1K
EDrjzUiOHJl05jLrmSv/gWhefYGn6JHlINvdB1DcFBNjlKkm3Rz74U1Rpg0ezSmeUIbgFMtkzE8o
Hqq9X3r9F/Ke+QKoEcsV+8h81wO83GLyY31Fasddr3KTcx6n7th5Fcr4aTHgMBLzMOcDSVYNjldI
4vleSAKjx8aj7WtV0hA3pjPszIyG3n4YCvxRsFMhozOdQUUAL9kMBvSykcnwv3aVh5w9Qj/J+jdn
40rUcfMG+JciHMxAFMP5LDqstGB3CJmueXdAdqjiud5J2OvuVdGShuZZI9662cyEbPYAr6I5P32s
OyOt5p3CG4TyH54BUp/5LpE97i1qMpbzS5rop1GBrq0M2qw7PIG5JsXAlM3it9yr6boOFJcNkHLt
WjiYkKte7RlH4zI9VPMlQMZwMxcj/iak/ux8lxUg3SUvU6jlA4vMf4htYaBVUuSMFrBoZNCQhl4R
kVua/EheIU3+SEiHks3VsggIhcDqBPqi+CDy3jrhbdrRML8mludmeBaQl453knWfGJTXVgDOyhSe
ht8y7OjnjDfaWWWsJmfmkGhf6jegxAquZ2WrJ4kI4UoQKH1SeFe8RYk5IcVIeHSMhEfYdQZmk4TU
naLGqt/yoJdH0U4GjtW9Kky16orIuqc54BtWtg/8FcVxTgUcjdVeVKl9Rd/SfZEEeRE0Zxb5aai5
TKqvbeLecPf5eGDtPk++l3PZvEH/5tDT0KtTgcXRUQK5Is4Jjf5tXjwJMY25ky0/J3AlO7P5vg9e
Txi4ldJ6yOYb9iRiTcJAuO9VF51Myd2RMuJhn3gCo0ELEItK7GWn5HYJ3Lo4QOCXpiTosBs9TUyU
P1vnAkLiTeXgSOYVi6JV0vl4m4rtcG86HuAHY9Fwg3hIoDYGmvOgboyo8VGS5qQLd6uR3OKTj7PQ
e4xb4RujSAOFSdLwTNedR5Af3Sm0QPZH4XKlIHUYj4RoRT8DQrxQDshlDXYmtrSB10SnFDFdRB2g
54MR4K5BhhhtH7GV6kfo0yevaTCmr32dTq94ZzOF6inIO6DUJsaBFysi8jMzuFq9qq4Rlw+PqTmG
3xuFj2haT+KE0WahV0jwxhs3Hdud9gJN+lrFClAohV8y38MYpYeDRCoU7uRqUzQpiakfaOz/iA7/
QHRwMMJkQPSfZbPPP7qyruRfCcF//MwfNIfA+o1Z8x+5KAvtFrfmP2gOgfMbhC3EADC8Kfk+GBB/
MoK93/gDZos22xcmLAuP+A9GMILagKwkcqU8tEf4zgb/Dc3h0/zCJl2cyi7gDDkIg/fl7/+imQ0t
NcwEKHmHMEQpXibYMGRx6/zDHHFB6v+K5C80Dr6juzhuY+T6eXoRDcD4Th1HhyGrkJHTYISrcIoI
pJVUSOAIOCPMbd79P/bObElOJtvST4QZ4OCAWVtfxEhEzlLkIN1gKSnFPDkzT38+sup0S5HZmf1X
3/bFuahjVfKEAGf73mt9a1PObfXtj9/jHRXD8nu9WZw5JsIQbpvDzf77Ehnzc2RD3+eH5AOnO0c1
IHhGFA35wi9KDLN8psVceSAbY7Fp5il+GbW2KLZSSbHJlgH21EGYans3gxUAvYoZU3RDp70gbRCn
LwIzVRHhFM5XXeMEX3KZDZv/4CIckjfwXhMDhHT774vQlVUJWsCeD07J3I4WjeFcyy28JsN0Xwud
HdRIHbHVcjYmdBTVN/Y59kFSdPn7YCTcysIkW7px3ZXeg7zx0DaDX0mzAzLPdLdEbJxywL67qZjZ
xBnrxJ9MdM5HWMtDQPIKDF/m5Y48H3o2fLC6ifrcj3HjbZQ+Z6uxVxPb7me84DPhivW6EnM5mMw2
Ao9z7YPdG01eGazUCxrfAAT58STAKtWK+k63Ifd+/OucvUSv60FpdS2TR9z0zlm9ptEURa5lrBeC
a2VHIXCxC71P+MTv3D8LAC2hAS7TW2GdTUU9xXaRDZrrK3OI95h5flfCi/20cU8fX87rYO3sdSW/
BjvCK9v6zaYAudwkNVu6vsmc4jA7BKZFHs/MNPHDTTmu7hXxKA1R7236Bfqfe1mR8UGbCKJXRK11
kdt2facmyfdZ9nZD6zGmIOkNMfvAHYNjmYF1gxU93ffQk+hX0pPVSM4cZrV6RWSNlYXH2QV91piy
eRwkrLqPL1K8TjH/uko0OIi8bIdYIDIf7GVI/8fWF5hBBoCNPsmQCPoIMHFgmAbNAd5XuitTKllg
Xr9hnmgbO+VAxcOb+FmeINo3qnbHuU1dV2k8UINQsjHb0B8NM42vbW+yvjtDnj/a4PBQ3JhfDS8H
OECb1VgrGWQnU08ZVszkYbVA6e6jkLTSIoynfRruMOuF39nOUl+2NlC9zgT8FJNez4mTkO4qMIle
lkDBCm9al3ZMALlpGfsG8NhJBXZySMiF3BRojmFWhcFPSlG5zps0PKCC7m+qzBiWsGfHugRUkO37
QNrbCqfnWlqMeGUHUWrdQsL2U1XivyDHNKuR7Bb5pN3g8Zp+cSJviLeLqNLSVuztwEqaVSIjUvnS
Sm40Z7bu7EjoJ1Bq+aMTRunvikDPcZXq3kT0uIpgyA4YtODMROOT4xYgD3NT+WScZYdkSsbLmXRR
vGSpu2nduPBWIo85mLdF/YPOhP3MnHKr4cJaY4980VLNvcKSoW2sMA63mqOOeS75q6VRb1PTOwDo
Lq7LoAJDPRZgiUKFR01zir1eJZfL/SR1BsYR/hsNfflAemkuvtnLQd0Cl3CAC5pfWkE13WtZCm3b
4PRzbXQakPmpj8ytzvdljaNN7M3Scw8d85JnFcjmNuE+FQe6mXTTmDCdUmtXRBVPRA/ICUyNeC5r
Ve7SiL6VqEZcqaVZqHsAsN26TMeBn4Zkd6JrQ0wHHbMtcWcGjELZ2/pDm2EhnpgyuisVmb+E4jdX
0qjuJpVdxYEdrbWB/Jw+zLpNF+DQAAHYLdPQIx6HcJn1WQwgxhCnN6qTUH6PcC76UdvCXzXmaZso
SWc0fTbzotgMqknWWiK9h5bewk4oZVySWUzChZ16q5LwNYBLuG26pNYWZW6wItYkYovqhrWRF0sY
QjleaLTp9mkD2m3SXLLXq2jijxmDHc4Hi7kcQwvq6rrn4eoHB0jEws8MXcmkdliCk0Np7hUEqAub
xIRLhCr6Wo329EzjS79jJuq48JzoAsJhS6qbudT5hYzGqC8mGOaHqBgz3xCx7jslr4vUppLce+yR
HJK35mAyw3NQS89tRDyGnhQ/cS6GT0lgdL+k00xPolfDMceeckh7aHB9WBF6o2vVvm7JmrYDvT90
Bu+XNpFOBQ+YwRr9HCgcBzJjnWW8VDNEzPWQdqg2j/cWqUY7oZvRQU/DamsR+rtOJpLiPaKGaPTV
xWW8ALkKxkGIwvmPSdERnB7DuTh6sIU2ssS5qUnSfetGR5eR9NPvvlVDea1PYbYJKoqCuZ/0lSpN
LBlIGDZxyJfDIBF4ZerEzev9gHS9jdTRkS0QTyQHGzPSpwuCy5vH2RtANfKigp3Q626TBuQYrfSq
7F+MRA0wFkAETWAmfkbOGO5kCfwtitviEqsxYyKd+iIrq+gG9APVycKepNujryRoUv66bISV2Rkw
gGhNpF9g+NVPSSLSTarPwybWqAuRR0zMWwxxGKw63ZFP1T2ULQJKmEOAHpcOR5ZY7D2khxJ5TPkl
M+bos2fxd02iuhYRjQanIaoPuZpjrKVgNpqUEBI91XPlaRzdeHo+AOcAvAl6wdxathXezDi8MeBa
M/8b08uax1dAa6cEf0lKvvIeUhmXpEkDQKBw5pBRf2JvBUzzGyz42ZoWULyv8LP6eiKZsjhdcKRW
YWwc4AmhjlRHOFAuPiEAldTA/UOMtmAr6BIeSTrq0TKhyt0bel7vg0KzL1pVal8mFog2Gl71FSou
+M/2FNnfh8Cmpx4QMfVFh3W5CrAdfFG6SV4ghosnHeFKkxrEpxIQvm8SE6AN9aK4sEfIezWbgqE6
cd2L2tpV0AsOeWrKdZ8l0a6kbb0F1HYyAhJuhraFH5UO9taJdSQEhdev0ijs93Rpp2jP7XfSn8py
6+hSNTl+5WSC+9COBbnmnLv1jRLY8C69IGceY41TA34N7kh0PQ4mHav/72D9v8sa5VxIYfh/PrBe
PcfFy5/H1eUkyf/i38dVCZNJSNuSwlx4TrZHrfvfx1UDAysNT+IGSFpwlyPpf59WIUMtsXMu4Qj0
OE1d/O/TKnp9G1srMi7DQ8GGXv9//o+/dJLN2X/+M63gTQnsOEx4+XeWg6TkQPl3yTaRNyPaaZG8
B9vJ29rTlZvc/HE33jkuvl0CV8JysuZUzBHcOFsCzeMyzfBmnzRxPPgu8RYAGyW39H/d8/9gleWv
+KP2VIFHNh81te8U3xvtezm+tJ8F/nx2IWd6WicuLWbNLNHNd45+N8Wbev7x8VUQI/vmqOWSMWah
SjR5Mgzj3CXRZBqe1r6meNMK9bNErzxs6WCZWw56s28HmHpxR9Luy9gCRaN3u7ER41YyottPYz/s
Y8roBzOahbGm75xsVOvcgYTp7Q3Dk+HSUzJmnMX2IdqxBzYUwOUERRShiOqS07RoP5zEAbQnAUy7
JdNtt8IO6TbYeY2ehoNa25jxofAgqN6kmhNdZVU1YQjtypWMVckErKN/rWfOhe7OEkGjQ4siYm+9
0mGf0nDMpvWso+SJNBv3XJh3lLIjzBgADd0l7Lz5Hrt+tokqSuAEurQ0cwdxbE5MnVb3G5D5+d4y
m0srNdv7sZisuyHojL2GyGJbUrnRl6cUyTrD2jWpW6/guhpXLiPpLbzpcTUyePwinJZ/hA7mpTMn
05Y0SnNCoNMYV8Sn8j4wzV6HZRfdUQYMP70Wr2I/i47hZDA6a6dPWC+eX4ZCBk9RhfVgk6Nuu0dN
a4NdnY0XpUZw5+g+299aTeELvyhrHzxzAViOsrXu+l7nH1puMLaDq5K5Mv2idnEvT7bcUEe3UFQY
zK9iC193YBdOtebvS9EYtM66yxLtOgmtl7bRINRMbfcrWaqg2XzxwLZ8G02QhlanxU9tOoIYnFAq
UdnWxr4YrJdlhOOtItD7flLr4ypBjToy5wIK1en8e/nI35GMTnrMPbt5iCFJAomsnQsiHCJayEOw
FbYy9l0zRHdDZiaHsBDgnBU8YBD0+r40qQNXtpTh2gumYOtSDTM5ytzwaKMy85n+sYA5y3VdJyQN
5xzPEjvpv6bl3H1tK1Jyaf43PBiYC++yED+8ngXpkZM8vj6t7LY9UucblywsGE/CCDY54qONyd55
3QIP59SGrnBXZTWwoRFTZLDuFO17EldD1KSx/nWp/iDfDrF9Y2Z8ziNSVPaGpYIfATA8SC+mFlyb
g4coKo3QYK4sowAphDLlZoqUuZmIol1DsbGOU6Xqy1pbpnH5DLHaq+RtoAmiQqpI3DpGHl4Olv0Q
5DUNfSdqMJ/avY5ckIn5oVZkiXfdmI1rqqfgR4tkFjLoUILO1DptX6Jf/G0lqfsbPUa7brBPXiji
HX9EhOtsw662sGwDE8JX2XoImLzlfgR6KjdAOX9liAuTddOPGYlHiGsp3yc/h4twCSDEOjHsmrcB
/GQYQ6C890SVqL09WMOTawb994Jjzx0lk8552czkxupG5lBO3KMsQpbz04CteqzzLr+GOTQ8U84V
VwV9mpvRmMWJqRUiyKZhJgo/0L4YzHC6FT2TzLBS7i2okeKZemugrwFtdUyi9npsanlpjMx/mtqz
L9KKsaFR2/0ah778WgHE2rS4GfBFIy1Z02pmgdpYNq+MRNg7BQG2IF8+IKq1kJJcVBJ8d30w6L+t
WLb5KsrKCLJVn/yyZ9kQGccmlGp5Q6ScgdqWbjMsAPKq2nLAA95UcQOBL7K2nW7VFxlNE4CuZR2d
ZkYUIeG5UBN4aSK5STwnQFOJSpO/NjyZRjkfp3SqLxC7TevMDshKTWhoYEfNE+/gUjHsyiSRSFhD
72A3HkM9hl9buF3aXsHrzLkAwTOBrIW5rKe3WyzD6vCvMWhUu9MuiAJt6wRQxLemnnlrIEjch7Gc
sRAz1rstMlX/GOq2ZRvr0zuOQyi0En1at+wC30EskZTTO46Pa7R/cXSmhSY2iYvXId9A6hkNZVwB
z01aGj9ap0AhmzFs+t14SLqnBm8vLhcmtMtM0Cyk/RVCGGPwEQ3varadZWyLBQ+6UrulKcr8hGf4
lbTgbiwjXKSEy5KIVZECIBvo191kMmwS2aIESdvm0RnbZsOwhv+qpYS2jWMmWK/zZ7MJzS/ImJjV
WFH50Md5vgfEXuwZIQfbeDb0xbGbr4ca3Y0+LtOpsnt2PdEeaKe6KYzbxN64Qar7yZCmbJ6qv/bo
KzBejWyNDpMXX8l07JkqtjCfkHeOfokYzVy5FYcnhaGaE7/b58ekIVYcKjiu2EXUNfvkPfEH66Oc
fS9mtm2Mjf70Ki2OrUVK8Oo/tCu32DvD0s2bq45l4yVTYJw5eXJ26NFK1NoJEBoeJG3kp3fFjD/Q
YW7fZSL69TrCTJfxaq6kfREYJT5C2eC7q0OgOHWguXuqUXUQlZY+DNDE90VRMzivpba14Qcg2mMU
Hr4KHpaPXeMh2dPAT98OEnkCERneuvTQD0aIIG4FiLtng37btqh4wKGWpEfCLeM1rqN2i+CxeEn4
hh8QKjcnWPDzAw9SeCsj4hTapPPoiKA7BFrP6FZVxd5VQj61FKQtjBQzAPBZhNO/RpVmACabUPb5
btb0/qUvAu0+X+hgc9smxsbV5L9/p7Qdg9+Tzh87WmLY6VZlXDPA105hkLLJiEUKR8TKVrPH+FvR
Ne6dV/ZgBfXOfhTdZD32SgOCznn4mi+V3EV1pG2mONY2DMMRvYCtvJpDTX2B01RsTVXkW/An4/Xr
XW9tpORL4//GXJz+BRmmHg2dC1sh+q3LCPwC7Kh1yYO4G7GfXziI/raFl7SHfGrFtoJFgb5Bh5ZJ
tNF07Bj83gSuER7QqKMTfH2WZ9fAlqJZLnWFa13MeK+vnaYItujuSLy2QGesGFSmN3qd5AcAcPLJ
C4J+3wZ4wXDk8zGElcrPP+OwTZuSEXmNYiMcPJGvcdZEbIHGMkdHo59O4zWbwnQwq6C4cdQ8b+LS
xueNRHt6AFhpAzOdh2Q7d1ODSiSFBOaRlNSlTnKDAx9eskCtYXU5opeBeArDGRDCqGq8oVHHpxvO
V7t36pJZ+jjnDk0RQwVwugygZnyb+oOn0NWuAoINrsgyLYx14RTliTjpYtex4VADoWC8MCyzvanR
uaDTAXJOLhj5fQPIpxrTww5/qjZBbym0U6PrjIRBxlAxEzWzynpkK3rY8Gq2dpWs5lczodszl6ur
nrG5UZDwhDZomwP5PjIFMH68qvetHEW2NQz6D0gKTPzHuBQrzVpMLsict0T3mccZFfGdgjV/lIM1
bV2GV3AsTGb7YupxduSe7Ee6eFhPVgX8vTtdot8Ds0PHEaC5HE8EuIQtCL2ov+xaLVkH/Fdv6aGD
NSnnOvAbyCL7WBfzIXEDuR8YvyxXRMrLSI+YXIRrY47NZt3F+VdzTNUWsXWxnatI27d22UKpsyfz
O8kvbsK3of4qeoG7i0jjCySet101ORDPEc4Nifbi1q2zg9n9JDq0mxmUvUsuI91kesnOaYeN2rmu
GrYluoF9ECB0BHvXXuBWUfiZat3ZUiFGKCttKAokjpgMz9dpI/OfTqH9RKRyM5qN2JkjCa/UbfXB
jSAhOHN8GspoXitXC312qz03Ypm7gSsPEZ4j3HSftAKbdpssbc24IVHKHWD/pQKFnO62iMLtCuSQ
U3G9RWWTJ9MxXWLHRtNaBVdE+YTrFA7JVsYZVsQS4v1+npPoe9j1tp+OBt6UqRt70p3m8muFkXsG
5qLXuD/M6CJKZHVbFGn1pIVpseKrnn/DeoR6tHewNBnKGjeZW6WHrp/moxl76R4OSudrUWqjZA1r
69Zy1XybhFJ9rcI43SJZdxCsjirfyFnK7eioYB2oKNqTwJXs+jrlSK5n8TFMjAlFWAvBWM35heFp
AiFSZnukcZShGNA0Eg6UEhbwg/Le+DbKwr0yvK6lnWva5V1fJ/TnTXrHt8E8lYd2QhZFSG+za4n9
2ph5Dr0tpb8cohLkV9yMgf0DJHo9rPtonm4so03uCpsErI6AvW+SFIt0NRqReT25XvstzSLnmMLg
eQwmh051XXTiQV++kNLIKzRabuSPRdFdRLFrXUV50z4WrbD9kcA1Em/C/mKgxfuzJXmElrHBj1t2
bXDbO1X+K28cfd1Lw3pG/VeavCKVczRSk05xi/4L3DtDD2igFmfdxurIrmute1E4+RZBOgEG4Gui
61KbXtLecZ9M8mlQoc/wicNs3uEuStZJn08rarwZ7V+UIzHuwJZs5KTYyZIs8WH2wkiWjs7Py9f2
OHGqwPco5tVguFCuq3nTxPlJyxBSkncNtAvZIY0byP3MZlapUT0qkQhwegiRkDk79H1tKuN96UnC
ZdOcxvucmQelkBxTz+cI+gUi38rtAPc2g5b7HJek9jK1sFdXg7IPRifdh5boNuDVqHA5xSyRJDG5
F0JrL/kowntVKnkeDVHeJ3VaP1VdNTr7SrNRVcYQ9dN9Xy4MEbg/JoeptrizhEGCz6uoJlUSYlmn
huTYm91LOLiITmnvXI6kdV8IKtufRQUrhFA2zOBaej2XfQaJW2jZvsUjs0bGWF6mPYBYpgFVe43s
PLxOKIZWiZUlzdZ17RqHisRQpRLzC+//rxaWK5mJmApXnWOmyHvb+eiVTXeb4v5nDpVFD6NqBB8u
x9gaBEzdNZUofwit+s6wbPiOjefr3GFA2jkIhTYaGqE9zEl29koTgHAXLKvnDO0aQ5MCf036xZqR
0k5Gnb6b+x4sLU+8r7mltY8i6YBkBgO1SlXnHCKoKT4EofAHminmB+yEK9j/ISrp0Tlx1OF7gt7h
e5DD1qGn/miN1nBBYKS5518xcXnX7Vcrtn45matu+rKdwDAEPbhs3Brctym58kDE7nvayyuPYMt9
HSbwXDWPmyIC59HpI+sU96VCBRzzwiovWg0FNdUUQd22QYC2IjJvOYM8sCGnN2M1y2ONJwqIeCu3
VVYEz6WXzusMJRdwYpFck+6K8tzWOMWYiup2bMB+hv1QfCnmBgyrqd3led4eWnciuybW5K0Dg3Uj
E2leG1EvfhthUazLZKi2qotJHC+i7oY8meiSmHf7K6EGXoH1bg607huqDmSWBO8SQJ9s4btXm7kd
9bsg6KSfDcxImXqXe2Jksq8tO+6qIyBm63m9vldZdwo7+D+jo8ujWDLF2kF9j7zC8ZMw4otFIQhg
1tH8XHj9JaWccxwsXAZNWKfUv2Xxu2uTPt5kbfVD4Fb91rgtiNhViDXyR6mTiH5hVF1w4Q5BsqFb
QgZk2JinztTGaa2B5veu4wy++7os6npcCVVW9q4uRiZ0bqTQgzMePBU58T25PXmkhS72c1pYJ3x7
L+OIK06fKVVULdSROcxPx+bUYJMIxKTZ5pBUI4GfDfSeeewZW44TvoaT4sj7bz85uXzIsYAQP8LI
kqowIy/L/dmYMdJjfQK1T3KnOQ2D343y2eEIMkI6tpV+Rw0l6ZzRJtI61/hpedlwYZWkksta0EhJ
C3UTBobfe1rwO2KIc2uT3XnXjN7verS0h5BX7940HRVt7IYAQhSIY7BpXGNB9dnlXvdGRnxxTZQI
ucZwUekAfNwIfdsFhTjj2CTaLhHV5jl4Qo6ZWfSaq/yB+ceKwFRsyFXJM0mCb4Sb8ePV3nR23WU1
z0BHBTZHnlMZnNEeqZMc5U8l2H4dY+8qzp1xm4VVtvnnS8FHgSRmmzYjp3PZUSMr2o8GFxa54YmY
Kj4ZSW9c6S2I9o+XWuQWf8sxUDeZcGYsiBOseNavJhJGnzLBUoUquss0axFAqISSk4cXIcOY78ue
h+vjRd+7laYhDEEfjmT180UJgDBMDSiePwFvX5HjxFda0bLjTGp9cn3n3AkooR4vtEveIXwb61zB
lbL5z1WlKR8ytAhIiNASNjc3OaQmHU3gWfVtNRl0ELM5uiLtZfxk/WVwcX5/TYHID3TSMqM5G2xM
oVVFjJob3801GvAFFyjr4f7j+/lG6MdFCpMHcwGxwBAw/55rjAafi9ZDy9G2tG6dIaKKCB0RXGcm
w+J5MsdV33kEbCqK5I+Xfu/5Eaa0YUMxvDGWmdafIxXPtkYjNIVamiQTpim7hS6+NIIdTYfXhznE
Xk0R/N2Pl33v1UeLRW3OL2sicft7WdF4snRilnXqJDsaeX8vsUj4oeSp9Rye34+Xe++BhWwFDAJZ
KDDXsxscqlo3MLCwXNPaJ+DOew7/IzhhR/9kl3lDgVgeWOJUSKBnuCf5Qf++Mm+e//1byrkbfjav
z+YUdL/GlmdTgyyKwR+DhnRn/TkCZ+y3A634jy/3vYcW4Y1EtSmAJr15aRzRzpjXFUbyEFURPM6r
isTVT1Z576byEy7jK9Spb3BQFhCFzsrZel53gR4SIXbYaVwZFrqgf35BFkp3NL105aHq/H1T07Er
iIsc2FCHOtugrvgu3fL7/9saZzspkGlT8qFWPq5fsL1qbxFi9vES7z4cPH8GPw6PB4Tiv6/D8xJ3
UGarfPI+eRA63TyaJUq+uR/ip0hjh8FTo0MjZcxCRI5+gDjz2Y729tUTULQYofD+IYw9nz1adoXf
rfRqPzRQJLZlSwCXkdZg3xOsKpVXfPIxfPswsh7sZo86CnjY+btXc6xyJygVfl6MFChyukNg4XxS
Srx9FhH9uJAjae0uWUtnL7gXGi1Qyqz24xZ8ZFOVJPxW/aWTMMv4+Dd8ZyUuwrUdSxqAOJyzx8Rr
4nieJrf02dqw2WjNBXjjU6WSh4/XeednMpAu62jVl+roFUn9x6xbVnkqPOWU/hzrW5U9a8iok7RY
HELHj1cy335jxV9LnZUr9KjkghqAbYHciJA6ixyGwfkXyhaGSF/M95NNPQaMO1Cb2mrdja4wUUiO
rFvkP+02Yfq7NxvaaLkSNMBzC4eS7SbVsRVQs8Mhmq8Coqy/WHUhcDcyLeJc1W4zE7by0emz8Xoo
OzrYE6CpNW22ZDXIeP7kQi1MA2cfc77gzPV0XgAkrOcfO0IKNeEVHfe0idpHj3CRa6N3v0xSxs/5
3DlHggyZn2ZYZ4Cz7Rwwy8ys5UGiQYttJrNGXaW4X+9JvSvW6LrwpefkBrhXc0BjKS9JcG/SgX5j
TDhIoBKBcXAoMRX1pnPUEq1bo0G3fGbbw6ZtXRMpHmHDtPCcy9RCy5CkHjo69usNKdXr2QnHDZzj
zONumRrnRpL4fjgB/pqPn4B3njUTAB0KDr5ZlPxLkfDHsxbkfU31MXFfEq257A1CsfnVRz9MSGaE
mSOGT2TEbwseIWBqIQvD1rpgEv9eEBN93w9VXvqe21ogp8p8Sxp8SzRx1e4DN2wvI1qvJwvMzsXH
l/rO60s1p0sJpgk40vnrq4hl0KJOFuBupumph4X7vWbec4Kslrx8vNQ7F4nAg92IXgf/d146Mhfl
vDl1hZ/3iqkIBAJFu5Y0DtgI6kB4IhlaDQP2aTWYNO0/Xvyd66SuEvgFMGlRQZ99aRzkbLSdisJv
iJjf10NxChc4mZtM6h+XAejreZ8gTnG8ss95l/SAmhDSUebDyHicJgLiTXfseIuE+MePKeUGgimE
UZw+3gDOqqYsu7DvMnQFHRlhksarSG6GwZY7Gk+//ukNtHTBhZkGFhzkHGePaBhnhC9nNZdl58KH
P1WUzBCZ6TTZEofx8WJvX0AWo7ShNLAZaJ9/vmq0IQSH5lyZZp0ioT3CU/mVjOIUDvKTGmR5l/8+
0LAUx1LJpfF5ecWH/fGu5yKKp0JDiAFHZyvolXqEYJIN088kXoKfyMzPqtH3V/QoRb1FAHfuK9Gs
yiHAiRVrg4Qer3ouJ+MkVIqQFZcRuHjzn1o+kOZReANBo+pgxeVu/3GJNnhQcFFO6mtdd0QX6ltW
ehNL/ZNl3hY2yzIcDfHnUH2cNxR6Vx9jsn1Sv9fMhWBWWIeKNOztx4/G212EVQydYgP2oHxDlQPp
MBJKZ6S+EnS06PRggux+O4W8S2rktB2ZEAQffLJLmm+/lKzKxoEhG+uUPAf0BfmMZT2imeDZgNeG
DAntuqhSfNEeU/q5YIjdTB6+eAgvwLmdGVZB0ejOvh3r8JAxR94NlEXzZNdfcI6Cw6sqioOlLKgX
1zyyOHnvmVAJQdjYn/z17/4wkCp54gwgF+c/DJKEKGOyQYYQSYbbZPKSozbS5/z4h3m7w3KL0FXS
UvLwwpy/s7lV8xkJy8wvWocAuLL39dQ4uU77WdXyzgtrQxpHVSml5Ax79jQ7mSgqvCS+OVYCIUsQ
HUapj7uPr+a9HQhDJW04d7FjnWtEZzi7Y9hpKeIhEAy9w2cKYg0m8Cb7gcH8n1fRnBmRifLJWKC+
5ydUYG2yR3CVcnYMfi33TsXyLlfB48dX9d7L4/K2O0hyORicP8ZjkxZkcfLyZLHt3qaTwYgtsH8x
bCl3KrTdn0MGEpZuYfPJp+q9PQ9FrEVd7b1z6KF1qkfC6lM/DM2bttCw/Ie7Knmokvkr2/Unq733
wHPsIQ2WgGYoSMtt+GPDg96HhBTWll+FVbrPpe3cDSYYoY9v5hvAKAZEnZvomHyOBDLns33V68yx
s2m5+2436A9xpJc7DcXxKkhEnzGbc4b7xHDLdVe2/U09Fem1TVLrPnLRdM5TJRksJxWODqBoAAXQ
Y3Rd8tnp1nj3zjucsHkzgW+fFz4qaHQbFxlfm9FiTNDWz0brlWtUZQ22T/exG+lOOFXEEKMQ8QMu
i+YQeOX3CEXHLBdc0IBBlC6St5KTVq28iOv4+Ea+864x06YExUAMDO/8g5g5/A3xSLk9FPOvajba
nV4hpgwy9CvT88drvXM7jFeNsb00aqm6/340THCJugW+y58D45dOw2GDf/e5mbLCd0iGgSoi208q
jHdeOtII8Gazms5Fnj0mvcoIKgxLLi+xnwiVBR+Jaoc5hppXApzQfa2GeoMao/f/+bUC1faWjhQF
4vlOaWkeckO3KX3OatdAaQj3Udmd3sgQFFP4QP5v+M/rNhZc2gAmFmO2srO7K5k2NlZd+poe1msy
blAlFKK9G6D0+bnkIP3xFb7zzWE9aqgljopi8ezWkotqRZgaS3/sQyYXFn4ivS7rjUAR+58s5YFr
c4mMps+/7Dl/7CkVwSFtTnKnb3hlcWtnNXghp5UXcWcYn2xf7z2jghdq8SEsnf6zZ7RHElfMdAb8
Ju9OYChf8MGesobfLw7rOxLR2398OGIDw3Rh4glnfHL+AhojszazmQt/Nmc0fs7wRXVqU9EH+GSh
dzZmWuq6LQSdZ2wcy+/5502cwcvoAUfALLQfw3Hcu3N9+uSREPwbZwX9X2ucPROelqSJZbEGgn5j
RRhedYSpan8xOwn1NMOZGYc6LI9BVeCxk/C+HJSDWIhZbeeqlOZfhxqyiJn0WiMKOGEYEAbBd8Wi
VcfZsqI7k4BL4gtBimCPK/Z5gziL0+20RgYbHCLbZUihj9B1jAW/SwK38WX2csRWhQEAsswbtdf7
OiCdC+noTZLpVIflQjNLY3UTjU60N1QzHTIbiWYvovyq11Tvu6l3inEUr7nD6S6nV7T4MZ3KR5yI
63OYK0KFIxuxcDpclpaIwfJiM/749r73bPIVdwyeE8Gc4uzZhNVZt5Pk2UQm/FyP7bMbVTeW0HYi
L6FADeV/8NpRc1Ps0b5nIHS2nh1NBZlbU+G3dbT0nK5JbzkMbfFJ8fq25bdEdDDYopdJm847WwZC
ZiTU6BU+IvK7qooVmkH3Z53eM4S+QpCy7mzze6iKT45M4v116dJyRzlcnxdkXgW3uRpseiLlND9F
o45LSFnaHUYXYqfRzHDGqe0cgF7a15sM7AXD7YKNvDb7g43K304G7SD0jvjg1irWAcJQHrhqz7yT
CbaX/LCNnoP6iBQQhmq48VqDpLzemTehEXzFMtus3dmuV6B6LKIuZ3gyCX8PrMLqBc+HcZu4S2rV
CDMGRxf//3y211HTJlsH2N5DLezPfor39nQJ54NYFtoMwlhu2R97RKw3dl6kfeFDvJ6YLq2mQd+n
Rtt/8mS9txf9sc55YdRXfZ6VcJp91870dUG/YQ24ZPvx67JsNuebkQQvz1yBeRsxGn9fjF6bVVnD
GfYZOpGIuzB2dPOxTCM09c30iens3cXoV3Jm8XC3nZe9UrEZFRnvihbJnJPovO+taocCFC01rsuP
r+y9jUDS9udrgWXvTfGLNVnIBBWVrxJ1B8GbHKVgeiwz9dLGaBYi+cmdNN57LpaZNwdYJATO+Zxm
bqBDuBZ1WjJm4C9n0yArVQ0Hk178phRa5FtVDaKs8sSXWA8ifwoxNYRlXFy5oZvuvNKa7h0sQdgz
ghDG8sf3490/jw2RNhL92zf0DsIIG4244twf6upFeOFDZPZfM4GO5D9YB0gIRhdEG2+Kg6bXpqhC
j+dzEq3o5rTPxaQNm/K/2DuPLcmRa8v+S89RC8KgBj1xuHYPrTJighWpoAGDNuDr34YX+ZgVmV3Z
5JgTklmsDA8HDIZr5567T9/85kX6q7J1yWJBYln+w/3wHFqjzwQH3st9x8xI3GJxHcu7prKPqWfc
5FX9WOT+b4SKXy3gHz7yY8GaziLHo6cXe21Uu6ivvvkix9zuHJtq+M2Zw/rV+l2So9CiAXegJf31
yexGD5CFcgu2GXN662L5HYj9MrJseAHybRQsQLugYEfeJPUya6AZizOzwfQHi/dFIKq8hPWSe20y
scBUG3NGcdc8RLNPXk0JzYHQPm+r3NF79mx2TQjMLYYprVXrOVukzcr8ro8m4ywA/JTU39Kqv8aK
IzcdJV8CvYD0byvZEBhoPkhM17zsTfs3q+lXV8FfJnWROFi3HxuweS7btmQ+YT/L+TB3s7HqdPEC
7eyEZvrSJdP4mw/81S1eJrMwyriIrR8vu0yNaKophvZJDSRvkH0jtxecnhVBg121iyf97x+Yi3fi
wx6MY8bkC/K4cMz8cKcjMkbpkubF3ilmP4jH3nkQsTEEpTXZp7jK8+cL1SAVOCcv4wJeDDuw6Gdo
ylj6dtoIC/43l+EX151iYxmBJs2M48SHg5LvTB7gTivfk3UgNjGQm6sypmyc0qp9SYFF7fFFfv7N
hfiFiIkrAdVn2bVhdZl/XfKRsmdJ2iZbxxxiZbUiscWQam3bsGl3hARZK1YKzkkbbn/UxIQsthmT
F+J32TnWL/bKZS58IZZxzBEfpUIda4RTdEnB3HIK9/My15BYsBrxVpf2iSvjHroUNzIjVmC1c0Rk
QyPlkLjteLgdrVHfTlMIH/ESiNbN+ifK4nIXjywpJqayLaY+e4cl/9uEGZste9gIJ403eIXFutHK
bh87tbtRce+uvehkVpn1kFmluuGxZQiNtMf5JfZ6/5jr7qsOxfo3B/NffX86YMygu0uH/qNwhNyW
5m1n8f3zTD2Qq4EX1VHJS0I8+fbvb/qvPgrjNV4DptF5bXwoQGg6EaC1vJZIzYjXsvaWaT4ls6Mf
59HL33/W5b59fNIW9RcMHCojNsa/LrBSc/J+LBIOBwOEl1VHw5hhrxlQSgjvg1CQ3DgZEFVuO2WO
16apRXdmpwHatHK5kyX80csv9F/e4G95g9YiWP8vSmD93r3/I2v8+r349n//zzO59EmZoJ39iYNY
Eshpty1/6Z/AQfsPU1B/O4ibFNkXOf8fBAfP+oPjikDJpRsCGM3iNv8zV9EH4YAaiqHAWlrKOkXD
PyPInT/4aYhQnHWoUU3H+XcQDgiYrKW/rDU+3kIwpLqmRfhTCpU3OOg+U2TsPW8qc97A1NfElsD3
LKf6nIzWhnQcxn+o7sGLRvETqBoMWbpVnZI46q/B8i8W34FsDjc0wk3joojH1IynhmzZR1xI8KXY
vg4QaB8JuVCU7339rlsya5J1wwV+atlKnk1GWG+X2fB8NZha89UOy+pUxXDbsOfb76Ve53PA9I/9
bkmgXaul2/DcOZX2LVOueoJXVKhvS4SVmx4Z5xiv48rdNAXHskilJz3FFL1zhrB8HC0RLTxVrRfX
fYcNDcgOqSsAlmW3muNy2EgPJpMLd2zVFkkt1px31bXRqHw91r322WFwdzi1AAi5LAwA7g01RudU
EklLDlENlAe64ib0aCBvjVrHvtpmn0Uxlyd4P8DvvUvEucg+NWlbbmwjJDbadewgxw/xjH97ui8q
m3k+0YIeqmQhb0NSMtydCmNx0OFnvULdgcBEbsBTTKLMOgNGLMClD7X7LNtk6ALXUZq/mZs5hhGb
hnq9Df0oZ+hyFp15g4tkrrcardzHpvbEe8/U4rxixkS+ikh4Z6CBxqMareUqw6pB5ax849HHEswh
0hyNRyJ6YSHl0ubHd9aFblt1xnXLq7IP3K6VjOLKMi82HvA/5l5jvywCranLbDtikzlhEDOt4PI/
GZ7nvobSaZxV3QPuYy6h4O/Y1pS5Z1kq+Qr+oygCuyvC55TEgiSwmWEB/i2YgM3jaDbWvJH9Z4+3
Tx+UXeg/ozxhN2088jJZmsJ4RGXlaxT9kBB3UfXzTnV4Uay4s9+lYsx9h/eIIIpGtWCTy4nPpyMP
4y0CnR1Q0PCFaNfxc+pGpCdGTPP4iO+TX2A0ahVt3Cjl6sLGla85TYJwxWhcVkAEYnxn7Sk3F2uP
OV/zOhzyMdy2zFlGh04OybyKqrT7mqaVFiTZzJ9h8fBjGRRvSLdI064OKg3+9rBytIWOjDmMH6+c
5ct7oCHprpt4lINmVPyTuYbdKRwaDUrFMP7mFoCnQ/8tEBqNUqJtTP0WcrBzvnyi4zL/sx00B5JS
brA26wFkXkDwUfg8NlnnBZawSaEXoznMOzhj4l0Ho+YFIlKQOvRGvtYmmC2kFdXsoyS1xV3E0O4m
IzyqOiRW0rREjfSWFdQmAuIqskBJ7ybAXcSl586L6NJJe778lsgjfbTPJ2bBAsuw+WVt6bDKNNMy
rv0mZ5wxz1qLg78zcp8zvEXzQzdmMESrfLmlpr5cH4woenvdTX518p22Ok1NxZ/9KYnSledHrbOc
55NdVmksCDiACbZoRlyglkBNgfxhTNuklvn3ebZZkamjLWvKMJlRimzNw/XeD2N1Asug+oBoSRWA
uegwXfnQpdrZGe/1kfH5AenolUTmnqGjqjc81mlJvA7xevLM3BweQtubVrYJkGTVYtLhcFIyuTU1
rXvt6G54Sv3Jf+ZmOvEa25Fxn8ZTx0Rh08rXTvRtuHVTUz0MrOJdSiL2FmCLGehDZINe69ovKWqr
tcp56Tznfq4ePEcrAlIoWNhmM3L2irgAZ9ImcY6VRcZY6lzZZRswH5Nba3JnWroOScQELAWgux8N
3/1SyxSiqUEojrUR4UjEFjRqcYiiVByscrm+k4rD58Z12UHIS4fIbBYMqRi22IghMoEBdohqxHaQ
1FBAUD1YiiCBKvfwADS8Me5KQ5b3nFwXzDiz0kz+QuN78skg22rQ0L4Jt7COYdMl+3TwjK+57c7P
XtQrd6uzBZ5r4DTfrFqNj71tTwdJl2EzQYQNqkR7alKtQUoQRKrVWVeBI/DgkBkaM62QVsBGEKOR
EwS31b1iIjtFn78lE1lGgTXm7cmzR6yDQ+pO0E3m0HqdsrQ9dSPcr4AmvgFnsMmuCuwxa4KTFgCY
wvVLVu7snulsXjdOU3zDEQENYibGF9TqVE/HslPeNQzRe6PAjbHBrsGIauYNrXHOM3bzO+CF8QE8
764bHMWkGe7dts6Ycu4xDWVaH94SgsZuwghumTBPem+UjN5GowECzW/naDf0iXWWWambTyEjb89j
nDcP+ShuY3uo7yczi1Zj1BpABg33oXRBxOc9EMObmrp0n7g5ULoo1j9F5qgY0vUe58h0Xvp2MncV
s+kL7aOsfJ4Pmcv9gO7Lgz/uUY6KoJfmbYuBa+UUMrY3uR7rZ7ISidgK606/a+Oq2iiTWI+cU9qK
7IJGreIB+YAWrl7q6ziMRwJQVJEzrt7b6VYv+p5xxjrPiXE3iGqDkVYFntK7R7PMvNeEKR3yrxJL
v+lT0cNQJ/RoIDqgDUYrfVO83k8jcTDXnam/kaJXX8l2nhi3HJV0ArcEmNOC6FgPNN4fJmbnT5NK
jbvMcLrvg1DN2+RHVf2uOj0f7hKnCaNT18zZISKCKJB188lkYO0ujoHJZE4G3dIz1HnoDCvIW0oa
12mOPWOON03DVF1rosWvJrf4lhNBcq7nJIXRM5l3aULalJc44TpC+rv1pc/Icz9G7ioryXtfcSSV
164WErIZ1ma5ZgJRuxMkT8IC6ccNl8tdDcJRRwm9/Q2AsAjsSj6FvdSPmd48M0g+bOKUddqm+qth
RgSVpO1ZQ/v7NI6RVfDMTQRKha1BFyKOCW2EwGfBjrzqGXGiQd+tMhfWUKwb0BEBEClxHuNO8A09
8HwxRxA8OWbf8fLTrsn2MYmSi8/FiLMZUs5LmAp3OYkWq8aEsQgBFHSiyvO1IQfWgckUdgxKhTeF
H6Kti9pZlQ6v8C0WBQZzTFNad14knFuijLqHqhGABppyqPg+cUf6G5gGtxuuSMq0V7KPnhy9Nk5l
oyVrw1IyiGBSbuExFQ9JWg2MYlN+bJmdTdbKXMZLpa60Vd85KPmkg8S3hWqsbWbp06PeNMNpai39
hR4SG5QTVVfsQMM+IRyLcILCv7M6feD4tcTrdKaQJ6uY6/vYLnK6WmU7biD6J0wpj5Vx7EXa33HE
hsMXOgevS71zlQHg1ds8xM9Q9M9xH8O7LIBZ0tKhoKAz+zQQKbVyW4WGX7fWES83B149YgzXj70t
sFjuQ9eko0OwDqPKAcGRTrMF12DzJBRdFkhFHJVIet6OeexHq9ot8p0chfcsfb74IFXzEKaVy8G/
DlP4mMa491LCv4h7pQFHy121ZXEP2YNw2oYQsjVhA+0JRVjA14yn/kRGYQXEyVTWlr+jyDRTsQfQ
3x6+phibvkOqBUmWOeR1xH6Xf5GuW+/9xg83+VJakcTeAFyYQH8K8hYDAL/OJtFquSEWCJB/7/VX
I8Ox6xDFNpgGgF6wE8xTBiXkem49aT3xfsuuuhLWyRAUhDndph1JY21mV/d9oSLnPmcGfg5szW9W
Q5dSFsC0+pwZph5tfacseYD0JZTMMbKbiJcsoB51LrO23Ux95qsgbT0GiCkDrkzQZey8CEBMWw6A
PGYL9m4ofDKvjOp+DsmugWQcb+usn870Tu3rumSEmMnmWlv3QDKOVpV3J2XU084rE9AXdtc+xmNx
rMf6JL1ZrTFQ1zdFW5HAxW65G7q6ORqoArsm8p4p1MYtRM314DbiDuJonq/sIcuybaqKKD+28Twa
W2A9M15g8nvSANRzlcIkcOb73tLlZ4WCGrF8zHxYyZLwLwtMlVda4XzO+kYrvkwE/NxCr5lvNOjM
ySaSid1/9joJTxgnjrtqkl6E5g491tIOoXJ2xIu5RJTmLxIEUXwq89qFAlHq75C1JAlhFHKJx1o4
ZCPj5Cv4adnGy9LYvfdNYesvDE/e+824arIyvK1kW29xeayaBYcmx5c5JqhKWI0XubeRKetb3n6H
ruAN+jsv+UeF1dctplnozi52K/FTFyjyx34yI+pat2nEYbQ4idpJbOI9dNuvfmP8Fsj+UWKi1YT9
gsEZfOSMP35s0ebxMDH3hc2kLBr/3MWU7i0b83umdSBjQDB8iXPsANfR4PVwhMDhh5BvkLqKK+Bn
OTsfD/aGnrJoyLkdjOtCc2Z5bEzDfx7iDlgKNCb2irkMKdsKp/2qR7rlc6AX3fzAzAU+ctJ1m33S
95SZMrXfK3sYu4fW8O12O3eGMbYBaCxLvM2cJ8gN9RQHtii0LWr9iLNIxo7xWLgWvPt8ar+yZMrv
3jyUDzRyqOi7mt0jwFslX/VCKHUmn9nVlr1T54AFqxVyT9u328Vv0+68qGIGjH+xuRGVpN3axIaj
Ni1WsNfLWbhwauM37YxFxvtRDcE3aDPCu1jrBQOTH5W3jAo5dFq92hNpxInOTlLOBr2Rc1z7QSe6
/fNH/sjOXCS8nz4IOyRlgGD+82OP0Ws4wdXAAPZ5DEIbcaIoNhC1uT88exArINNxXKoUh5CZt+zr
v/vpi1jOgC3Ou2WqcFn7P/SGpTZhu59InW1SaT6CigJGXCcT9WPe7Cul8alO53II0JAh5W80e+Oj
fo6OCnt0EVONxaj28btj39JCIJIVaBrJTx/GqBdXblabj2XacmzGOM+XH8RUwXeU1Kg6M8gc/MrI
zYmNUMbjf+XNsku66TfyJlPHHg2V/7e8efVOnN57+fVHefMff+lf8ibYkWXuRccts8SJ/AtQi4ZJ
OgarC9wsuifb3b/UTZfuukfLYnEm/Aiotdw/aJXiHsFLKshigV37AUj7d4Dan7dwHMDL6DN+M9bZ
R9G+1OGNFnEG1zUy7HkVDqI8M64yPRWGggAVgYD+4fL84qn+efvAHOp6NOT4zX82zBLDGnfa7Ex7
pejm69oAuswB8v33n4L4+2Hv4NlBdKSBz6vpp95fxyDCUNux+jNLYzRVfZdVzQBcUXBg08YFtI6D
T9Spdt+OiKN///G2//MDjAvTBLImPJN7/NHlQ3AIGtLkdvsqd3jvKMbwtrkbQ3pkDuysTBDmCghJ
uwPzguwhCa1dQmETGsEtb90HEm5gdVekX+IJihddiAMdctaYbTmT8u8Ct0Lys3INbUlJ2IeAEtsl
OsWbpu8Yp7J7K/UIVoa2tI8FiMfQdeojBuX6E7DEabeksScrGRkThq6a1s2K6gn8d83ewcixvG5I
FH2E5KpuOwsU7ui08p0tONHB2ABuj6mctkOZD895TzZGm6ryHBqUIIDHOOaMRAMgYOm4exOEHiPS
+YujSvxzS3zWBsNBeO8PbtGth1bq1YFLtbwnDZ2/G9JbIpwgGviaukuWB/Qq83GqJsKqFEE2NuAZ
XGcoXgCkiBGVLiEmVU52CkcsGDRpB6m8dRh8nNFP8FkBTLfCpDlmvVnftQUJZEwcqh3vRtDsTFFu
DKsbnlNyLZ/rdHYeuDvA1rHPbEqT/Owegv2XqQIKH7k0c5OxnJ6Yy69ee33mztS0k/bOQg92R3LC
rK70z46hJfu6BpY+gv96Yneenia9aV8c+DPnUEXiAJLMeOzJ/H1Ju7E8q6ryz0VBr3btp7VIV6IA
TrRy+lmHsIDM0Eo47WMJBr6qzexeOjEwH1LnobxWzRcR8scoY/45iMC+RnuyfGHpiL7+oloeZ0/r
pp2T9Pmh8ri5k0swiupTAhcRDBuwTQ6YeglzD2MWzHmXLOCdZoTZPVJJtnW8uL6mGkCB96PhW6bD
ry/hCGIN1HU2DaN6S1Q9POPmnq/8euBHAYrfyYLWnKH4xv6oyeswWx52rbZvtAjUv/D5Lo5I/VXn
x0VAUc5SHOgufDMykkWmxBQ3keBOXFD8opTTuiCNsyAvrOe6EkLw7uZ0YRRoGbKvEXdLyFFheO9w
8P/CbM18VY7x9GTygt6hycFYa6DyE23cfYVybzwm5JOt4wVVdWHgtxH3Me2XS70s0bwkInJq+PYz
GCcOgjN3QjggcoTB+m+YvnvNIzc85m32OlKUHeOkKW4i7zsBGvqwSrSC9IE2LMxD3NpvsFTrTyZM
nufIZG1ClMoSBFkMGULkbyJ0h2+dQLmgpmRRLglzKuZGwYvstmEt5I0kb/3G70b7pp9C47FMEDp7
26neYHKxWl3on41JQpUFKOeUgpt9UN6Sp66lxNhxgCM0iqQ3ppitSUPy97P15ct5MQ8BhyftXk2y
7NYqSecrTKjti8RldD/RtSBiHsdEYHQGEM08pTwd9WTfVah6gQpVsgMC2XzBM6V7rNqsd2lQePUn
I4FjCBAVSdQxrfq6c+BWmi94S43MeR0qhI0vSdOL1wTgVBbtB2suBVPks1ZumCMe+6upJivgiObS
i3uQk8AHkf6fDJinQeX0cbkyENXXdT07W9ahTQItnmPC3FXH1tSX133lmyvAZ/5RaNltp7faXaXn
95rdX4tCFlvQWPbdTAblynaJ0m7siEjukENBba11LIz7yJzjQ2FmTy2dyE2/ZMr3YvqceKSaiKH/
ivhaHLQy+jL1Ij7EM3b30ujluSqGcZPbgyKpOuq+GuD0NlHSnlRXh1tgCgYw0sxfG1MD9tm1I/Sg
KLkWsyDF1JfDFDRQEp3UO2qZrNcJeTbzSvphfaBmBMKgKeKF9cheFUmG5bLI8++RnElWwSJJFHor
CK0R5f1UusnGLDT/lAInvsKBPALk4oGFaGmckgkMR+970YHjGrqUMegHnUT0feHCTZSd5W2qkRgF
aRH0MpQLwVlnDtvUCv002om/7yPjwSpCf4t3rD0bpW/lG5Nr/6WV4+gENq4bBrNn7iFqVjfsIRW6
W8cY30oq23PfEnxckurBiLpvYAL1HfCHoVOvp7D9YlVjv4vsiHceYVjeFlDesIpN5tbT0qnvmT4x
IPZl7Zah1BhZNEOl9j315tkD8+tWpk6lWshJeZa9AmGq3MBRzrTzk4HYXtchJdO3PYbnBmFRIRKy
RXVGCnRvW+4BG6Wpryc2EVivmTRJg+K5uhJ5izw6h2B9Td08MBLWrq045qlqN+RU1qsSP9mKcG77
SKtOPc1oqkGzoFnx2O/HfG0NWnU0Gmd+l7luYyYs5keZygraaOvv1Wz7h6IPp9sks+b1EPb1MSsk
KUdmDszKyYZVPkbZpiWh785tcdBW4TJUFTWAHnXpbWttwEIOI3010hlcC99KP7lORL9Hn8atCCeg
c/6gbWsgzXAAirvc0HiXw74/JImlrBWD4etIi+iHeJGxyxNWPHlS8cEbVLjxx1BcVRgbkX2Q44tF
lzfqeTpOF7FeXIT7etHwBWI+dBX37F8EfnER+/NF9y9EnC2SsnGQmMnrIImd5pQvvYL+0jZwLy0E
c+km0OugsYD0qH+TgNLytWDsUq31lNSaua79QBZas+PUaXOM7gnbIRolPYsuar8UVuroV0YrhnmB
CJNz8mouwQUjiDQIgVXJkJ2m6LMuitvnKjWqoMvHpS6Q9R1EsXwNi6SsNt5QJCcN3TVbAV5MXZZf
ER/AgzRnv24RZmmFIluPJFrBX/TCNkiTyr6ZzDDZ0yOXn01J1GjQyClb7g05mkuJdEmMyRkbg8be
lmffJI3PK2X31UvCEfF1xCFEr6blhQPcgKyVPCfbddLCe4mpmmcgo0xwQ10if9tLemecFGTeS/tm
hq57r1VSvvpDYsXbPkuIo4owugcFRV68RvNGzZI95v146bhcYnWgPtTHP4uvOjGNR1iY7VfaWKm3
Nu2Y72cUi1lOTRORaol0HlRWU5YtBSPc3kEQTxOb+QFfcnnOAdvuhU5aYVGRm4PMSserkLSz1rHd
8nL3C0JhyiUVJ0Hdv4kKKo3SduR1NF9+C7/+ZGkLtTms62VTnovpO7qvtyKQiPIETdC4ZRssv+Jv
wOSjRZDfWsrEo4MsHy4dM15qLRk8saEhDydkxK6MWvNKIsvJ7UPQmU76kPL90SbX0YK7qyi2Xhmj
L4J2Wspf4EivbqdyaMt8BXxrzJUWavruTTLZqTmsNmWa+ORHjwC7J1KUzFWFigcTy6/v/v4Q8QsR
wCAyhKF7zCfez2SVxvSzKoq0bh9pxOyEOFSXctgtg5pOLMDxpby3am89cGPe2qmBiTmWXOy+s393
oDF+FmP+/E2wwJAP/BPsrK8wjxD72u1FQuUfQFiyby4ZTBEtvuMkKAhjnyvbRbq6dSOoEmlrw1Ht
qreIQKB72LL1sbWG6VSOsv7U90LcAL1XTyMV9/Y3F+6jYWcxLC+oKUaaGD79CZKGOS1zB81q9xq9
rtXQls7DJHnQdCONb7SeVceriAVmDKx4WOhAVXhPHbNSVe+ppG52YY1f/f0vZS7ez7/KWUtyH0rW
YmX/hVja16yRBJxZUVi1FTCStSD/+vo8jxqZRE0fr9ma582Ejy7GhkAFlcql+R5TRE8MtN6no6iP
EGNISAnt6qtMcvfOc8ji8jtyJkKtqepV3dm/Gz7FKvrTr+4y4Yp4waHaWmZj/qqF2b0GsWCCAaVg
WwaTm8h0Uxf+tK0mxe6UAJ7wkbS/D+ZEs8ezoq1mmO8waF5Aj1vM0lAuafYYrXtZVFdDY4rXQcIN
TmYrO+l6Yb2ZjLIrSFmyHE4gej0SzY1srQtCrBPywHcFW8k+8smS0A0aoI0qqFfzwj9TQJIGr6zp
xHgeIZ01eIpq2WFM0Wv3Q9Q4D5rtTt8LL9Lh5ZWC2EarZY8FeEfdO1b5oe/ZwAispmbnsMy5JMr4
l2axrJAG3D4Iz6VWV+Vc3yHVL3sKFNG1IH7gk0/c+UroCT5fotU3hMPJ6wwJ+5z2pNQPBpIDyPjh
OZq1CIiMbeZvjYUF6tjlszuc63CMuEhJEvFKaju1saMs1ukMYywCT2ulPe1ucku0Vqz5QqX5XIXk
UbQ11rCD68x5dMgoadbhvPyDkII+XOstXvQgTJhnHxj79cwTqnoLHHVp7omRmr7R47Rch+RzD6uo
9OkyswnT11aU8q6C7q9NFPmXKFJO32yxnmhfdMjKAW1AO2htDfh34ZNYrhoObl4s5Ocp7bNtk3TJ
rh+orvRsZEUSCN+t49Lpn7skf3PxvQWzMuSrN+YWxrYpGThUcu38hdR6nGcuPi8d7R5srXUweHHc
ZRZ+pJBx9TLw7C4/dLZXvWP/qd7FZFAbmrlprnhss62FPemWk6h3nmodH97Iod/Jy/aFHMj2RQHr
xRjGbtQtZ7sy9vMgLrphDMScq2EF4azfGnNUHADNc2opXYvct8S9K6ymf6aRa26IOK/e7SWbjdbE
dJIGp+d1U868AbrKaF/MFEGprnN53bkJpNlQsJt0YemtLa/jZBQKAS+0smeekVbviexRBv9np8/1
l2oxcXkFAbNEL2DrSQiEY0yoPtayRpUjPpW8FH95hcYF26VNf2WVF2b9CdKDdzZGZBayUPxzZMjm
mExueXYiLhwjFdMOZ4MdVF45PDPpwfF+nMhiXRQgBjHkdZGhD7kJx2RmLubvuDiieZN4s3zNnOJ2
UK783PUdx21SaG+MUkDrHmMGcAQ/tNSWwnn5rZXwEbE85mMb+mfLPcATcjCWR1Ut+7tOpN5aIpa8
2bUiUamhZ7lKGUnY4DdDGVkOr4nSOcDHSpB4WzbcmSqlFLm8i2UZ0WNA65lOGUOz8VL0outYEHgR
Vvl2uUsEYER+hVqyXS/LEAgohURU1vpe9dp0JSIUD6ud6ruL4lNaLB9QW3ngAMlfkRiQH+DiJ/tc
UFDljHGce4JGg4s8oEUalwHqhBsgOHLpFyFvTggJySSC0BjH3xtvnq5mHrcyUFNEMYLZLA+8CPVK
lyq7ryUTnisKYH9Jk7EZ1CcNou6xD8Vlxy2ORp1gY0JTVowl4fyLZh5BZsaQ4EjKQ/7LdML4eq3a
+ClLkJwOY9yUxOEEgEZJ2KFd/EDBozcIX8yMYGlHESSfoP40WwKhzO7G+gskVHPT6t30VEL2XoVm
kx+0JecQYBfbGif68HhRajDu6SuPUqMJyjnhJxUmYk9NXCrhFXz8Rb+5vCQVLUrEFWyXeO++6WQk
Uy67GrcvLyiW6iXo8c+lmSBdSoE0VFak7upGXp7lkvMIgcc7e11bf6oMynSjjdDUoBOU5xFizs0g
OGkFkY6DrNHM9itIrupNRRQ7RG/659Fln63GmEsY23XzRScmCWpx1hvgwAqkHIfynBa2f17Wc90s
2zBcpvaE5QRF0k9cat6s4a/zEp1OCdOCj/GielOXLG8BDmhvhseSEHPffu3rsHrHvxLduL1ENmqW
9QObHdg6OmTu8HXCRf26lLfeElgNzD67L0g23c6C16TDtOvj5d1gLCmWi1v4BgvXojshog6aLW7c
SLN5VYy+d659ypB6ysxHvF1D4BfEuGD4yw+YUYcgdlLjUToWU8Y9N9JHID5MuV6eidEqz7ZJEYvP
strElIevLTPdctvMFcX5aLCbiWh4nkbKZJmhz+lVbj5eIrRD9rFPhG/IVwhB4RH9wgkukuDQIVp6
JFgcozIe16mi/GzZTWTAMSfb0qdkhVSK4qTjsHMxknaWhQqKfY0EVX2o3nJTQ6Ae0YwtfF97gTH2
YMF0XZuIyxte9iyeyzarXK4GytF0aioRvXCqnyS+2mI5T7QKFaqx1G2DaPOEOWLea/OIZIEDlIup
s73FA89R5lu8tZxBcsazWGuaHt6rEb3MzFWRHEph18cRV9a7u2yV8KjMTZNZ2Q1BZfgoncRG9SK+
yKp93g8xkgnPZIM6DXNmurpYXa3a7b9hi1K7jl99hWuOBzfxOYRIckQ/k4ZByVG3MxnBJQ9ZIknv
JMPobRhsrtrsatbB9GIelSHjGnQ5EanlMNafqEpSserVBLCf/qdP3dLbyfVI5o6xGmvKiaoKqSCn
YVoPPTd88sADZSaS+uWPlwdzKlJeMZrRN1/skXeq5KVyIKJW3RK8NW2LOMU5PVY80AlVZeQuRmVM
E9GNkC4TZLOdzFfSmTmRje5EBl72vRdz5WzilsjTi1DstvJNEOJ1Py5VwKTwMxLaOvc7hAS+MeHU
eQo62xOvcxPF6xkhZ9chqGx62+XDsqr3jl2I0fBSaP93EuO3rUqiVn44k/w0iXFFiMP7l7hvv3Vd
+9d+5eVv/jNQ0//DNz0HO6ON2sVcBR28f4xjuNYfNrxZ22aUkVahbXFQ+GeipnnpSkJYJTrzMsbx
v+MYwvjDXDrptDgtfPHM1f47DcuPFhCPT2CYiYE23gv8dh8my3yLkPZManLvJfn3mFJ/R6hAiF8G
0MIPV+f2Z//Brz4JRzSmOeamgJp8+KS8BMe5lKt7b4mgJcTjTZaEgo9h3P+mJ/qrT+IzfFAVnBDJ
1f3r+SrqtHBuZCYBEmd9EPb6TTsUKZP38/O//ZUQEoAGL6NgOp/11w8amIryq2aW+4nnOcuz76GW
fE/57//kY2xPYF5wfm5+QueE8mkryZl09De+R3Ox5W0SZCr5Dy4da5X5L/iHtNA/YlkiifmFXBu8
taTYnJXeU35UJjVgmf7mSzkfDsEsPM+hf8B0/eJ3+jhf7w4FPTR/lPt4HDP6ctP9FKlnIpGe5TB4
67+/gh/llsuHMde0DDAhYHx0n2iGXfFsVnKP1IjIx6tkn3p1uKq05F33UKsSMttWxkRi4d9/8C+W
ItQZBrT8ywDrx8fLaSpOw6iXe6SH6qEnV2Fl+6ScQSi2fvN8fXQCXL4jkgi7gqvrPNV/XYxzn/YT
+FEJK5DBgoI+6SY19fDhP/hCP3zKom384ONZHBaDRlNvr/mK9L1GPQ/FWB7L5j+7dD980of9YsyK
GL8snxTn/YRjN32fK84A/x+Pl/7zXfof9s6rOW4kS9u/CB2wmcDlV55Fqmjk2LpBUIbwLuES+PX7
oNQzIxV7yOjvemJjNzpWrUbBZOY573kNXmO+z5chAxfX2OVb/eWmKiKp/QLdE+pHu9rU5mBkq6nm
bJ9dqPkBY/eNFShr18A8OZhKV5s0dwJqGbc8wovAbGek/yA0FMdmxSDu2xlGlmnoXC0hw7teZs8T
juBXSIeGd7VsQ7gJM8oQOwBjqmr+lSkOiy1tvs14nLQhqZviflKB/Rnuc3XlhWn4ZSgoUMZCe4dQ
ElZaTWWwh0rtw0fV5Ja2U8+AG9ANBLOhtuw6LAP7LC+3iHLL9wR1uUcouuO3JmSXtzrBbyfy6H5K
3ep69NshXcfSj6vt5Obm15SYNIzQ+D0GctGnIuSms6GrdxW8Oliqc7XpPNgi4BphmK6sHuotMHYX
7AVBarvGZBoG5dLfGKo21oXJ3c0FG1dBzAeCrdKGQMHmEiN23ArBEVAClexg41fdeoAieXQLykiM
ttBumR26/EU44weFsZa5aX+O4sG71pGVfon8Kv8kRhAlCMqog0Rhfw6593olR7CRunBR6ghkgPhz
yjro1o4zsdZ/6pkMerlP7UiOJEV3cW8YSfcl5NGQn9XUt6JPn02Ld9qTI/O58JNn3Y7h+07M1dW4
bI1xu+h98mXGoCg3I9Z2kMdEhQr9gF+3e8WO3q2hhiT7IcqdFWUAdGyC/spjEmFrvoJLnpwipw5u
UxGVz4KM4pNFlu9e9DlWLrYxgtafP/scWvyRqFBkTIJHliU8BDyDiJ1142ldNHX0wZ+JVSJtIcm+
BIS8rYpmrDZEoqaM+GHhzyT8KZHvE6aE9TsLXCnYiDgcHuOwRrrHwBKZVVllKMIEiMENsRjzZ58A
lQ9Md4pnW8bVkXtEqsLUdQUHqjm4KUTPilCEDw5R0+maLBePYCroMRluc/FABJcGVFTYPeJoY/MK
ulBDk9d2jU6DZDIDLzURfGobxbJzzdlYDy5H3Ex6HSFB9ZJzhEYw/oTvIEHzvV+mTwHGC7ugZB3h
8w2nJwmGfN+i8qRuDoZHFIjZHmP4DmMmQ9nJLq0db97OkHealWqjsV8JnVlf56Buv9sza8s1GPxt
8tFrPw4SBizqIu9aTtASC4Awb6WAa4+Q0RKGgGNirK2MN+HFUfaliezyqEMy2phd2etMpc80IAG8
HeEc+SHWjuTQaWNMLf1IDH3hRIYlQ+IoXwLNeEO9w9GHhz3gmU8HTiB4+D4dFClnca3jHyVajEOZ
CfA0EYv5xrX6x7qdhj2OTUQDBj0fwjz6JRFCyXMLDWnVGKSotVa+J6DwR9cruYlb/b5sbOgFw9c+
npJjUQpgIuSP1xyF8j7uWZQMmxEDWfnwbuhUsI0y1jlWe0hKapl99q16viZDZ1fM9OfRrOtuXYxZ
mxHJlyYrp8v5qNkV9V2cQyop+zS4dSgqGdOx6rM+p60a6hCcmODqWbG7FWM37K3l3K1d7tsu0qek
NfxbH6LmU66Jv3TQsWCpMYImuKFz1D1fFF7q4Zc+gDph5lO1GTD62nrtzDIq/CbAm7InpcJQuVqR
c2asY9Ky7y2hGgDl/Mnz2CiVYv8g6FPezwk5qLZS0wZBFWCY5/T+PTmGCvSPfBLyX/gM+0A1+xwZ
0CadUjYxu682YuTSCmDukLR+x5jfGr/FOCkhPi1JU2vJf8P6eauS/NapyaCLR8fnJRT1bdssdXVl
I4SAhMpO3sR9siosF3snnk4SBmAJAqDlvOtCUvuzy3zrhzmyWw3LN+KZs3XKwi45pZ6OdsOEFZEc
qSRWhtF5hGt7u5ZBy5rkLXvtOWgOm67S62EW1UfoRMHtLMNyo02p0GaS6tzzhlM6YoWQktPgw1BH
4dpHj3AM575AcMDeY0TsHmPAos+GgmceVP3OSdGqRIgjTk5om18Dq++ugVqoR6v+1s/a/NAKZCkp
Gt59EUTGu04lt07iDI9Gmra3aPa6d2E6fyYhcoS+Ag3Nn3D2dmfLO8xBMgMnN8UtSTnhXZ79KRsS
BxnAPlfREsvRJR9Zz5/UYEYH268McqKLZt0h7r51JzgQHIvRns39q+FV/cqWHHqLUceVkcT5J7L+
yqMq2XHMwoewZFr1YpUJ6PJzkxUEeu5w47Z29F4jggyi0zm3yzU6B90fMHFx1R6we2UDxY6rrg3S
Eqw7ZzNLafIaPpE0KNaw87KrcmzMgDhHuZjDkXazQToyozSpnaRgEIokDXrG2CwRu/bHtrCL49g4
xbGSnVmDL0NXcPK23/QWJjI5MJiupLieRlsXM4dPrtj/CjmGDw1oNt6JyBmMvZsMRXwc08AhwZPM
58E/QqupytWiiJXOmlocx47VTBrDczulMZnJiIZ/1B5EGyuJ5JUGw4ZsOAWoaJ3GMwEcNfv65KPR
Skhi7rq7Ukj0T+jdAtIp/CjFaSVWqHKc3hqY+lrtFz8zMxhFOn8/po6GT2gJgCaKa8gOtZyGY5mn
2Sapza+u3x/qFEGMMaEDcz08NGzB+mLjGO49LzXeWU5pQEZD07MyXHvas05tZ1WlTIv73O8OdoOz
L8qhJxRH2VZiMbc9k8Aq2ViPuJHoU88ZzWwgUuamdG10yUHuzCeWa/QtyiWMj8xqDSBoHVBaGsZV
oj3T38moYH9D18ymH1Gd0C25I4oWnJU2NTd8yJiIMKuZvOENqu1LK46As9OnhA88Rq54tv9ejLYz
Ge19a+YHkCn2G3sc3pEEYkrs5agTCGRPThOeWVDeZuqKLFCYFhCceY0rCewUK3irUYOfXf86aPWX
3wNCgAEwtu4vzMElOlrWAL9HFdan3gRDzNhTR5k8lXn/EE4cc6+3GC86w8DET8/mSoh8wTkuxqMw
TbwiAko8DA1FWElkOAcUx3FZxtW1AUf/DWHES3+y5YLSW8yN8JV94bZaKgocV2T4Uvskta/YJapN
0pZDvYHM/dQRMbPNWswSheePd+djB10p6pAYZ4IdfD9jHZJv+kT27bDXRI2/0di9NN3h9+HvCQtr
4b2/aMprUiWII+uzQ1wU7rEf2uK5cghdXI3d2JrFKnIptvMc7f4qTq3uNAhqTSvjF9cWhTY0yidK
mfLo27AbJpvOs02QXq3zqfeuXcJfb0qVKhB9ZOHd0DAv6JiIH6Ilb8HRNK5bdNDhe8c13SecSKDN
BPyfvW9Y8h7uJAdwOGk8MpMk/XI+FcuSjK71OGf2W+5L1uXYn68RRz4s/xEAeJDKLj6OqIedyumV
HToMQEmEbKtVp/H8wmPjsUkIVmS2DlENFs3OU7BZyeL4py7myFdwHYPwyivhM734BXhojgJTr+QQ
0G/vPSOqrmt3fGsbeIFYcBWACoIvJJZ58hKI6ZN+QPJYJQfhUjyfDRXKWnS4GgT0GWIR0E8pzQMT
sOHx9fVnv3zGlCiwK/zFgPhlMNBkZe6g8hFbvhZfBkZ4cKSMMAy+FD2lcVuN3nQbGCj9S3f6lAVT
82zU3rjtpsFDBl6VcbLst6pbNXmPdD/qaspJF5kX9TfDYChj35Hkh92VEeJo/BNx+R9e/RZeTbPN
UfHfpTW36kdUlb8B1T//yl9ANfvKHy4QiCWxk8OcZ/mw/wKqLdv9w8MBaNGoLXlfAn3Iv4Bq8Ye9
OLQBnSzambPo5i/fIIBqPmG0OsyQ8RwSWAr9A2UNCrXfDyJSHJYdEGbj8nHiUnUBcGVtjz1uHyR3
KbOoNMCzw9T0dFEmbgladt17VzQoQCpmdmrH54qGcDUOiVhn4VCN+tTgigsqkC02kl2Sdc5D7OdG
rj97PoCPyeRRUY0NZXaI5tIc7zriwb+DU49A4TC9ybhRVuybTI+sirFnFds4J8B4c6NtwUDruEyI
nh2medUqaBv/q7E4m2jhR0eZkZtZVRF2QiQsPHCMhPtoruaNE+TmbZYlWFeUjuj7VWOrIlvNea2Y
GTmu8VGaxldfY8pReHByS3DGE4nByVVCOO2NZlZ6JQev/zKmUCpcsw4E2nQRPyg4W2gRKj3dDQTS
BkySxkJtnZo7XvkY5Pmw8vN6Q2ZvfN2EzBuHhLUbjeJrMg7dx3YQcXpi6GmQF13L20SZ1D9TouNk
nYtFFyNjSpAw0AF+IiZ2g++l13XlhjcxPYYTNadhBvTvE/3xe4JHsExuqynMsKaLhyvsBuLredT6
EZdny9sLV5tXEbPmLbRlSPUwywqKcJBvbJESp/48KY2xb9SkuCsBHR+NtiTW2PB84niLcKZ1zEbZ
r5zc5ZNI0bfQGum4nTfQQlErCxgNf3b91Ig77sQ21zbtjN4A1uhNYvYOU3yFhN1I42epcgwBSDw/
tInb72DLi43XEGHbV7G8b2ZXQ0rHhH1jT111zxRcHafKBRApGuueTREawVCIY+hKdAEElIvvYw0h
W7NoTnivz/UqniokYqsIkANIsTTqGzciGvedWVLl1UecfUe/puIskY9seRBuvS7QcdR30A/wuJnL
xHJXpoNZCJHaODeoVV+0eCKERETg41Pi+5pRdENs3tCxJ85935I9TGzvIN8XdUm3IA0d1J/oISQ2
xFULOzsOsNiGyFShgdJ6Scq2o7Y6plDLUd/UUfy9aCRT1jSXKLBzfyqMm8GDfrcocqsTzXtyM5Rd
fC3CcnyC2SuYSLYjEecUGtMVCrgYphMiJnKiETZg8ZoCmx2gUuUYV1rQvCkXFm6mqQq5K6MkuSNX
wJrXcTPQ5lYqLFjZoS+BEeop6TbEefXjug4ZFtzMc9I3gGWus65i3uYGg+DBWsO+x6c/NcoguhOl
mUAeLvpCvtNzMZ7y1iOvOZM9ihWcMfjiXGNYpxKyVW7I5GRUKKB2Qxjm8cqjXFWbIvfHRztpq30X
EA1zhJn7MGv8kO6D3vhmzEHJmjIEHbfvpZN36iqnnXeYXxfdLuqn6lHDiXNX/tTHH2am4tXeDWtV
7vl/LsZAeBt2B3ai6b3LiLy6woYRJ6Ykz20BBkGpeXXGk52qVs/kbH48W1I5CQDI+yGzh/owZqTR
XylKsY1fG9a107YmaW6pfQ9TYukB3SCFRhqxm3lMuVfw7dL9rB3/mMJPyTb+aKCP1tZiNuRgY7/h
Stneh4m9za0oBA3mXVU7lBHpxsYn5p4kKXPYOX0MxTtI7etKlGDifgqYaCT1wpCONYyK2U02ppPb
vOfMjdKvqpHpU2p2xkdH5cOfLf5iagsvwWWtuRoacjo728ISRneloshd506PTYaI20hd8y9gtGJh
8AoFxxY1mefEj9Lzuq3hEVI9wTKsTWy0c3dAj0WsHeIgkzpRqMhZUdEPRO6qxSutK8aoW1VQKeHh
lwTT40EQ5h+sKXI+DeP82eUT7lZJS3reKoDzdRD+KO9hv+D91YUTdhtxc0XuBH4ysACQNxkM+2l6
R/1Qhq17gk7WD1CoUSO+w/6oeoczpUj3flM5j02nH7HQJz2+IxrQ2lhJmPvrYTC7dtUPqe7foaax
TvNktQ9FWqWQwDi/onskpKGyl1j6aZ4OhUNgtpeC5YRReGxado0TZmV/dWP/q6feqqccc2nE/ns9
dfoxPH1/+q2e+vlX/l1PuX+YKGaRKDNZOs/p/1NPUbv8q4Cy/zAXCa8UtuvBElhc0/8qoByPP/LO
emKmUihU/9Gkn+7kooASuP9zGSyu6WBsbAd+RxbwzNEDlsHOOxm2EraS611NjmUolAH5cgYwn8HO
uDoyIG6sVWU1w9ac8SAf8eDd94Ri3kDQ7+1HL56zUyVzRemgB8dd44qhvU2vaAecwR0euwy8q4vI
24rrydbrYPAHBBgkZG4oZUqQ/HGyHnqIw3+WQzjczrixsG0aJeh8Nis5r5pQjbukIJJMovlZ98gD
+5Wsp24vAn7iqo5TnVEQVG4Kvg57yZ0mSQ6P9sfogG/tTLh8ljLG6nOgonzKsu+NNJrbJCLQfjUy
RbsNoa0hQ0SKZ25Yb0vcg04yeVVNyp13BPPpeo/vFH/qtF5tL+Sy6a6BFTddRUxF0k1RTNo4+vzA
CquqmeFb1UBGv7d9ot8DNvWHOc2G2waLSxQgebcZY2jT6xC9LxZqSh6KIC8bzP4qpHGJZtyo/D4r
NwyldFe/czL7I51TJ+d6MzKC7JpDaHlJvy9CO3Lk3sfXhGRPlZizudFpoUpznZW+PjlyLkgboB0z
cHS0KgZVddTAMk0Zw5dlBh/1XPa2de62zsMApW6lzrWxTx76oE9ZgyVViH9wooIVgipV7Gq/9iNG
FcSeRBjZxGl4G1qTwQEJV3dce3jiLprOngnKTYsKPd5EjbkEsSJfsULmxHEekrfaDsuHA8Vs1qk3
7wydMgDJCgGH7dh1fV+bJ7Q1aecoZjUt+zADzdEeW+sxCmPbnv/UCS756jvsSxyVVl42z3l4f17F
/9vw3trwLCtgR/jvG9675BsZR0+/t5A//9JfW55v/4E7AKAdbSCu02RW/buFDMw/XMTmAQ2kh431
by2k/wcZQKj7BWoINt0F6/hPCymCJZlw4b6AuhCX/Q9ayMtELagRlsMnKvnOTRfD2IsNsNEGitG8
xZ4L5izV1RAViT4oj0kz7P1SsILjqahu0swyRmYm5CCilohrWMBB7T3JZChtCykjKWGa/A4xE0FK
tCYuUpHdUJKgpaJcaMqWNvSXJ/035Knll/0CwtoArBCZeLTElsEXu/zlftuPOZb+6poobf1gxaWx
9sD5b6ZBmjAZJ0arr18QZPfFJUlDXUBfiGGCt3lBbjKS3KmNvoquhQhuqk4a6TofABH2qYsmERV9
YzQHS5kI5MYmaPS6dwfpHgIBcrXzoqUYDSUGDKt5IMN1VYpwsczs8NzFeAoRc1X2TAwXgjC1YTdT
DWO/m7ZLtiykAEBGKwtpyhrVFHhnkZtOkzqWPGtDDPohn8Eyaae8p66sq3aVNj6XCphnR1slw2Vq
5YWWvRqFwVhb8EaYznRt3+9Ie5jeTSKxPyjL4SMYHbBb5YClT+RuEWzb1dZJ4e2KeW1Ek7VFLTBG
W1gB+s6M3RyFdBzZHyz48PMqkS331ipUb0Y86btIjPwMbSe+3uLDj5XsMGLoKiq7iW/12Wc2mDAv
AjWP9UeFpwZhL42BbspOY6vF0BxK2wmcQxo7ISdRP9qwj+Njp7AhllGL76rByT48zKq0P5B3bevP
tW9p44tjdzy5nwUrnSkdhFosftYDYeLY3QokRAyfBn5t3Wf8OjsdgID13KBaMcw0jRe1B5SUSpVL
6Y7oF1vWrPSe0sWbtZ8Elk4cw1TDo8VEriHlkOAV/tNm2/CQksnlLQgXruRjjK1CfXBnE4ehnx65
XuLwWBIjZxCuPeRV76e54rUOeFJZ1wQv4G47L69ELg8naBI8eUbsI6+DBuMgFNudIdfzgANaHI3z
veGbqJQ5rvVhkRT66EQSi4RHNbEIc/TwTKiEHOWmGuwc61AZbXKvsXDeHPX0QXR2d6JTZ7hXpCES
jJmIl6co7bx30xSJT8YgrdM41Pmd42TRk810/QDzyPXXiV3KpzLKBpzGzFSjcOGTjUckegOgib+O
02UoVORhNh1tLTwESJUMPhlkL3X3djIbQAmD5LMZlOTxjkkh1K3ZaQ8nf4+iguSJvnGsGX2aH88O
Y2fXsL9RrPDuQEHc8XlKJ5yy+McifSbaRz8kBf5XqcD9fl1FfCMthG98Yhf7ZIxNeD15ZuBoaIQj
7xYVERbJZ3cnngyLS6YlizKrq8UiGPvK9rENPf3AOIiFYAAe6ENi13SgGcTpaw/5fo3RaMvAeEgh
vaShTeXleM2hj+dJ47nW8+gxoeUqsCyw58LWkXYQbxqeiwwWVWnvMbACQLHVB05vw/hk9HJubjpb
Gepu0gijdznzrfEjXfoUfExcs8gewiFFLYdGuYFN4zhX87BMIeap4FkylFxwNnNxug7OntOQGNWB
lgqjGJddJT7WDd42P02GM23w4iqE3aBCw7IoOgVTfqXP5tOlW9kfkt7A9gP6Yiwede739m0aomZA
fWJl1TfpjNYpFotht58XXNPIolQfZBip9IuyFAo0+mtcCpzQ77LPih3CivF1wN33tirKUviA40YY
bGUeGWr70+7a5HM6to3knXe5sk5pNzv6s9+HTfbDk6VtQ2KYKFXxRxxs+7bg/JkbgEhEZFdhafsF
stlKmOZVbDsMmYm4hiBmkJaGj8iMoCGJ/FNJqMGjN/S4087We0ns3rjG8LD/iBOMsUW2GW+w/WrX
Th/FV04ehBuYXUm2KhLyTCzHmrxNLAvvAHVALCllaWMk8LCYVe5cJsglKE09hSWbTHVV1775aama
105hfsFNOlnhj0ipN5U01fGo/YOV2dHXvA3lDx05IT4PqrztcnHTj6qZtlmu9L2oZPTFc4ZyW3BI
bZgbOA+wNssvlhsXeGia8BWodb2V2Ul1F0RTRhxmxnjLnrP8XVJH+Uc7beUqMNtuNxsdM+RBE/+m
0GTBWqxvh3wubjxG5Nse6dI923r9JQ36+P3g5nejNHW6VzTWu2Zq9MpkcLEfkip5j6dz/pFszTba
qa5Edc4BtsmzZj7mRpDtMDFKVkMzYliZS8b/yeBUHzh06sfSw5p2k85tufMTs/ocC7E82gI5mi+8
vlxjj61PtdDOKmKUv4lC2T4nSqpNjsD3YC/RqyMSvZMXtdLdxKZXTmjJKQc2rbIHGD1FtffzZlpo
kk51JWNt7yLPuk/Dqt6bpGZsFPf4iEIH+gKmKOKqZIA3bKdC9qemc8P3QR2LvdHO2c4zCNUxUmP2
iewQ4mTEXXPNhj0dyKqarkbDCsidycbt1Cq17tBTrpt+ShFgteLDkAzzd9PM0+vAD+ZrVaogf4PT
ezGXpiRissD/nIfEDsPb37vZpirAmnL0MzRLzONBb9bm6HAIuQacIpwNquuQVX54vS66YNmer+p5
JFgvPlgEKSxV0y9UUfq8WMajFxwbNCl/YnnDxlB3NjXG69e5oKSer4NWnUgBqr2FNv/7dYa4En0b
AOy4EK3YU01V/3mWNXo6ZOv55xeTpokSnQIZBu/Fo8TuuDUiisCjn0N7qhb52ZlgfrZ3fP1SLwtZ
huwoI6nFTaJsLjGIJgpkbWhTHB0xWacSveLeI68KKklXXbcSIfA/vp5FH7LgKqbAC+xiaIRzI8s2
L7zjvFiF/zyCyhj37jX4OtVIm0w83tevuTyu34t1bm7J3sIwjZd3WaxPReR2eAW7R0SDVFcSKR+5
AQHDTrS10HLglfC31kYx8M8mpCj9jz9SmKQez9nEiZZ52cVNV6XbmDpHFt33iTqMI8qoM677+m2+
XApcRZIWS5a3h/3cxVeTh/ZYhkkrjhHau8NEasle+m/GTv3dVWgofc9biPsvBv4CYKHxDO7lTN0X
WISvUTD+f3wm3uLn7DDh9Gk3L55Y1kAvrvEbOdohekzCivgohgknuy2aAOvU1Zo4gtcf38v9iz2d
PYzbAjXhsr+v8DIZwmnMhXs0qlA8WsBL8HuXfIaecMNtiWTUXol25hN5/bovdxZsMNFcWNwt4UKX
txrAFzPn2rOxb8O8NazYJzuB4mJOEem+fqm/uUU+DrQx1OAMgC83S4k1E5cqbASGi6RtCbg4Jy/k
7sKgWjo4vXw1r1/07+4Pl1FcTsFOcXu82KEHZM8O4yzrmDMOPpQFtPvc9OM9jc6bK/1Mw/h9qWPa
Kz0icWUg/ZcrbeHtmuwn0H1bNImpVXiMV6SZP9TDrE4VjnBMXsBA7/RIXQd5dGpPQ4MF0A4Wi0tz
UcF4RaT+naA+Qiv8uYRA7meifitZ/eXGu7j9MttnRwKOti8OlDLxxgTfG77wAg4UQQGoWFNtcF4O
KXSQVRpQ1r/+JqyXaxeVGqtq4bIglLrUVUQ5eEnIGUdyiUGtq32H/qHDFOi7ryyOzLgOl+89TaxT
0+fNnyg5GYc4SaAfmtZu8n0T9eTGUCUhdcSgIN68/gP/7pmwh/GtWA7v7pJRYDaYLg4+q76YfYpu
00u/WBFs7zYnXgJpqPkWjPPi20SVtqwGoBw+UdzFfl/zTdIuRf80Hwc3xHIXEwgyLJqSz1QvhKzX
7+7vLgZu5MCUCthqLk8B5AABWd7BdNQMm+7SEvs4zCxAijyzpl18/WIvXjV3Bj/EtUzsVdnOLlZd
kRlW3YbmdBThEmPyM6+HhUiX+PqF7IX/+NuSQ0+F2o4TgZsT4GK/P0Nc1hMtajlSQai4vTPp4chn
8NuOyF+SVtrrOmVMtj3nCsVA7pqORDoKMtJyDFaNfoiTDJzAGGmWIKzizTBjuH0wDQGUBerl7Mx8
QT9GTNTn/Qj98a4jdKIq/ulGLDyL8g7ANPBQD16WQkmJnaAs2vZoz3Cgz9lEmEEk+8icgu3rD+3F
h86l+AZg4UBIh49z8d3hImR3g0Yhr9CjojpPuf+mahjU2prhRanfxA+X0+uXt+RyrKG1W3LyfAsF
6+VbKufCsRrluUfRaPcHiWPDUbkEJZ0BESFbUJ1mzr2Pldb2GweAffmJuIvKD7Wfw5UX1qS3DMJ+
LdJzSPJoNdKjhWliMeNz5kMr2U/YLDn2msBX/yt+OJm7GSoIyydiNliBDsFrB7tbwsPOkVhmX4Ai
ztmC1zRKLo1Fr/jns9BcYWaeYphmJXeym4yS/9KYeIcATQtU58x3qnsvbeGpL59XbnAY7KdOWfVx
UFPdEiXW6jtv1ET9tCEE5OvsnOGUNAPZR34EjfmdZxqZ2phWVtwzf0sJdOmMvXYTcVdNljHvK8nY
BhQbK0NT4rB3AyxtlutWen2wirHev2HcjhEhkSozHj5Ed9JAz8kRaxhrjW+E1+PqYsUNBo99k5B1
tcKxB1dLZ04XWe7PlKy+tnLr+6j8DFDcwEZmzfRtAUPxk4vvhokYsi1jNfRQogKiRHYSEN8rhoyu
qGxm/nRuyIc6F59DFoK8BPlS1zQ1ay0ucw9v3bLFQzCzIkXjDs0nIODEN/RDDU0jvkPpklc3WdQM
3X2LgKTYIElhdVdWUWcP1WxyXqi+s5odHA39kJloVSMhquwBInv7XcOjnkF4GTb9cETJrF811gJF
nROYcEjhL3Lr3hOxMoCSNcpYuL526t4MizceiAYWhju4YoRWwTbg8uAgIFfdjDH83i8m4WwRwPFf
hGsQoioanfKq0WlvvNdVwqWbJbgLlhXU82YV505r35bj4HUPVmIQ2pHxucR39KsYvViTxLEOCZp7
NQzEMmUbnB+M9VyXOK0Imy3cmyO+oJJsLpSDckzkjTuE1ngV440Scq5aSDIqlYNpQYtqiRzL6WFX
8HtBGWGQa/XBKj3SsPzE4wMjtZR4MCNRnA3nOgDMnq8P3xeghlhA4zziYYYTVAgQ4hObMFX6Oejm
8M6fcTH+CcF5ec+PcRaih5va3lMSxnG4bft2RGt7XlZikX2ZiznDKLFQfirJVlCA85P1wdJWDI2W
U7FZ27iuIp4UHl9R44tFMJV7PFe7LbgHUi76r6hbx2GnEdfBDVpGMxZJciQBLIVE5FLb+ZVEqWil
CxKrgOcZu9L+4MC0RKotx58UPSBjDHZFSJJkHrHKzESnO6zfzPYarQrLtKgNJg2kgvFgXfy7nV0a
2FFy356t8i1i/dSuzu32oZytRn8hC8ox8JKUXpY9+FUAecPTufVBpGnpMrcOk+mHbzDJ2CI4tt37
yapBgeOJ2thh/Y3Eoaw8xgCQBmPgCr4Vl2kO0kK3c+RnCvOMXDlPdbjirfJkqCEBhiHE/zVbuJce
yecCrZ9yQEnsU8qZVCIXxdSxME0N1AZC3vkAZDO0kvHnif+/Oekbc1KL0+yX0/eFL8T/y5/a7Dde
yM+/8S9aiI0hhMQRAj8oDArEglv9pNlCvP2DqaSFCYNHmc449N8kEWn9gfM5/zr5EN7i1cAB/9eI
1OOPaPX5U2LZFt62+09GpIvlxC/n9vJzLBsrCJwSGZGa/iV2AbkSH/TedH/EdG7pc75kj5mbEdFl
0226LrWnT2lOdbdrJwcj1RaPdO8b5UNd3liVVzX2rjZcetaMeVyVrUrE09iuYBy7jLtMGJaY8boY
oQgEb1jKIvh0hgYfHgeRN+h3kvZskfBYaomMz6yZA8SIERShXWDquMRNQcJOOvem5+8dvI0a1KSk
AAZqnY/a8MNdOaRtnazJUsIn8Y0i90J9QAdLK2Njhsj/wkZ+gexUrbCqrp29H3U7DgGOV5GMgbWV
y6ToXRARY0dekZWUxXMjVDJ9YJgX8NPsGCkmo2JrjN5ykjy3DP8ptPhJuEcSRQy0tTC0g3OH+kut
s6TyFVWrou9Ehnj4wbpJlB1nt29ajHsMgU3UqsCQjOEXghAffk1KhrDELayusqdK4+DVrGQPuZjI
5KE14+0cRrBnsHHjVWw7Trr5U6xEaOitmLNGnOY5s/jXisBt0QGaUdvL4I3K+PdmghQGHjJEAfAr
ylbY5RfNRBjjbGGgXEf8aEzivUfUXPXAWK2a735ZmXc/H9OvmSisqF+/di5ElLdLgrqHSsXner8X
ilNeNMEsdPgd1oBtOdua0Z0Lw9tkhWsH8eDt2FaeEyPA9XKjW9dWJIeHLPHetMP4vVlbbhlOO/Wy
RQIQtfPltN2Cg4rENhXfUWErcfIoNrpuhV4VzPbIwGH2xD99yN5inWmdTWnwf1k2tV+LZINOV+L0
5nzL8Yuopk0z1QYq28GfwaXeuNbv/cdyd2xcyLkQkwD8sv39fi07YfhDjJP9XVsRtOofNsHucXwV
4sCWHqOqWR5xPkGAf6vxefElgW8tfBNB4YcC8zL4BYZpq4I0a79pM+h92MAy94eHEKE8T/f1b+lC
RrbcJL4ENmQ/ApXYvC/77bSqrGwc7OI7dt2xNA8hebLPud2xR0GXR71a3+pgDs3ipkog6ZtbbyAp
5FPayprDHbZVqIGDSWAL7tOUystdx+An+U2G7aY/HfrRdZlrvv6jX7wYj/YMjca5c0eWvvz5L7uH
FWS+rW2z/FbSnvArFAOs9HmA2uU9VlUhKmcTFkOFFPz1615AQzws9FPg8pAbgaJoSi8uHGKYpxE5
GF9njwZ+XgcSalu7lj7iSnNtQWxAR8wyyeTTRN457hONUiqACm8wt/qQFPOoFvq7nruvEW7qwc5B
2D5de8XkovR+/deyLngOv+yykh+IEdOyTAKfAKXLd+uhR4Q8rqqvEO5hZq9STPPnu1b8H3tnsls3
sq3pVynUnAmSwXZQE+5e0lZjS0rLE0KWbPZkkMH+6e8XlrMqLZ+ycecXODgJp5ViF7FiNX8zI1RI
ZmwmsPJDJRVjMqwx2E0KaVQOg9pbFoJlCPJ5eWEBMrb3lAZ9cvw5BTpIo+U0+be3AAwenOgC1CXx
PsGUCpFUGSvMXvtoLHvF16m73uMYRmxx5IukVaxDtIFrIBe0oeBBYU9lPz+ti04hohaBZd6FjUg2
QR5zDa/N97bTuuzvNp1wf5P4RVRfvWmwMgsif6xWkvs4dD/BrWdpor6Rc4+WzENM2qx6sD4VqpE5
uiI4KK6PKznqeD92rTd+QI675GfTOieCRCkFBN/MTueJSyM8mBXLJgdQxEaPA34HJF4NOkkQPqm9
2o3UlNv8pAcWmh/J6BBU3gHF/7S/60mSOcyYweaEYNWBrETahkHSeG9kU8iPr2LSVzOSRXrXIiyy
9qmlyBmPsQOd8Vw6dNMPk6Xm+jIFUDJcDPMAA2IzB3hCLVskX63lMhhVymFp0jvgH20Q2+w2GbQ9
0g4NdhlFcfzxAG7epzwq2O/Qy7emGRu8UNesWX4KCRiCWFnB26lgT4O7qXYZwNUq3yhZgGL48Tta
2dIRRbcPh7cNSw6AN2XU6vIOBqgdXHqWKcFxAfDvXSdvb9VB95M3p1kv/MA09WkBmbobEAdAdVNf
URg+WRvqzB6vRS5+y+MR6PVyacKeU0sU4K7ULo+9vPqAVCZozH0u6KR4kXRzmz011mHIqklQs+Sb
idnkF9LbtWJ/3ydIEogLw5mz5aWtQLBDVYcgrsUJCIxW/DEo6Ubm29UfGCWiOlyPNNKgU+ncLbdm
wd8teKnrh8hDBt3nVsRjnewa2P7csW+PRIFdtyLuX+3Qz9Trt0Nnhz8lgWjFeBGq0eG3NJBu2ApD
DvkMCHDS+5xdGHz23NLC0/MvJ2Rb+IeDlrLjMVr32YJL0BasFLF6nnMcveA7yqnKAp23xSNjwWvl
BKx/LAb1jBB5NJ/byh0oHuWmHSve4DBPA69zxV6b31SSAjrHvJ9BGe0T09NLVKfW470Mav6/tYKS
DeznPbGB1HEly6A1xT5f6APr4IEEffGMHFSnt7QT6l8K2YpiLnIVeWMdgUcT4z2yLnhF7PCYRwLk
OM4mzZDzSIXPL2w7DO3LDVjtQa9qkWVdv5VFqBUV5qDUrh65eR+m2EyMW6pmX0emtEyRkvVMY++i
kCDFvi+WxDG3rG3K0GQ05XrrLotWNgmUnofvwgqPvZpEYWq8a89F5aXDlVXT5DZenIvspqGej0E9
aNcXohWOTSgb2exlkMgZrZgMtEKHKIXazKVSxnSJ8xIDRnTN8NR5aR0Ub93nWlk1D1PH+ZI0HzHM
jp36ulGU1uD4TPp65Y5ATLjZ9TgALu0mkRiTaPMeL0BaknlDnyJmmw9uQkugIMx6L+vkGk6qg+3C
M4dgx1c0S7p0TtPkqmjSwfKvexSB9eLJkE9gJSLF2cp9scR6XZrDrFhDscjaIrlsoO7xd60NIA6a
hisIlaqteUvbquB71NFMV3por0HK2ITcvG4HvlJtMRBIdxhNTfyusDV1FEQ9PWTlmpmM+3Fv9nLi
JylhWv6u78BYX9KbgKt2F6K6ykJKkQwiPEln9nh/fWoQHTB28tkLlt0rFtTYdgKOPF+/XdA1AtHm
HIMSREdySaNo4NKOVc7cP+GS42hcpM8pX8WI5qhdAL6RlwAWu2U5zvBdGhSXgm4hPixBajg3s7l0
EtmdpXIdVM36mkeifdV00QrlheubxlQsL1XQUo38qEOI+vrlTBhjoQkC+AS9ll0CWg4DzyFfEeuL
AmTOt+h31zE0RnBPH+N25uGzhsN/2elRLHfs55PBW4I+57Ox82ElnT4GeFDyBn8s6yqb9N+BRqTX
tkHmRSfOXqMJbxtYahxalsGqFDvhd2GHOfhSJib700gydq4TxK6PKGhqoeVsZ4TdrQqLrjcif7UW
DyTThJ21Wc3lfQjPImcNdW3WXng1yMo9JgqDfIH51BqXKJ0bzjnmTiGl1TJrP2fE3HVf+HVTvjp5
uXYfqgb24PO0WuV0s4ZGaUZ4nAODkMKdZA2JvQ5duWkh8imIiBPksOuuTeNZW1yjXXolSo7VHTCz
0dq0fKOOIE+nbkUGAJduZ0bLGIsoUvq1m5YygpFY2gD6O2Ppn3BKHJyPXtkvTrLBIAtcXASOaYnh
VoQ8f8w6xWvn1JPJshv9tZzWdct4ZDUh16Lg2FzObA7UlPriPIEtkfsx9BOs3EnQ1ntMs1ASy7A0
8C/UskCvEk5vW5uFiUizwGfvVbg1sDzKNxrDALfTLZMjgIp+2zbmtALdqU3zYE0WRH5MuS2aWVBn
12yTxsI1bmXRVM7DgHBU3hxMVEVkuwsbc57v4VGI/mwoJKM+OIZDD76vWdX00Dyve1jBveFkXvae
38lDMLvJCrJr9KW3DWf0cg9x1tOlXhsHQbgIwwhhY2vTrZrPa1V5UL+mtmzGeVt4/dJ+DXNXDOiD
+bLxIxueSG8e0Chv3WA7FKZbeoe4ArtwDenaKIrD6EnS2vRrGtQopVnIvBQDgnN48C6rt/NEL4zk
urN5mPz2R/ZtLtgzWx+mpGqYQExNpg9UvKsq6T5Miyuls5UxPmn0qk0zIUcBEQ48mFHcxIbp5kXn
mhAhsVQ+oPI76mMlJJCwudtAp48dBzjbIXU8HeEqBEsJJRk9SCvew6ObklI/GOYpl2sLbrHfuFAy
OXpcpNM5ZfraRQzusPg+v3M/uI3O/jxV6MrBzy18ZCDljRWKV0NbZd4nUDc0/A90Qf0iPMD4pNcg
h9YlTLoKdfz7oGAOZx8QRCcLRuhGZ9HhMkliWR6gEjVdos0Uo2wmKoVAzWjV3iqg/GDrwxAH50di
CjRPLOIi8pKAfpPr4lZCQKxKmzN6Ap5HagK2tOcFydrXJye6HzN3iq6uz7UBpPoNtErHBdS/aSA5
88uA/8XsJYUJPfeP8o+Ok0xYoNJs7NwKuaM6lsrqnhmC6Hw1jIEXPtr90Hlfpqmtm71n50jJJ00+
cixC7dG5VC19nbLgTK3fEeIJXm99Gwy14Gc1ldbIlIbzkL5BhEgUfgqAGTuX108MX3SK9L3d46lK
n1I/TjDHaniPBdZcRDQvnPTdWyI2eJEywb2rwQuuougoB1yWJ8JMru8ACFjK8vnnTawtWygapMAe
KPLrlN/YVL1XOdvCYnDJ7Mgo9VLMTPKAD241x+4nkKv0nt4+IwemZT1S/g39PZjNmScW8OP5RoMC
X91daxj1lN6uU27G4dNYQGVE4ER6SUXfnXR0vF+Bx/FUTNB086nrwIqlJ2nWOqkw+zwjBZ9suMA9
4MmWxVLRr7Nm/ATNzu+3TmGTpSTYB3FcjnBZO6QbZaLG4HbtU7vJrjwGG9zPsjp6HwiBAHoboR1N
slUqgOwxMvatbnjVCBkqbPMcnagh90J62Fp6gYl4yFr70No+9pHb5O10Tccx4dAcGFawoYSQZIGe
6HS+2TPIWzYxQi1k1iZvIP+Gs1PNH/j3+qfJSrr1dioDn+PSSrkve5Omvk4NC29IdDIvpL7bt+1R
9C7fpRwmptOHThH4qisxizH5PMKDY/YBELjw2dVYOLBMs4WcIN87naPXbllj7nZGvTwZ+21SYnOB
OTisKkFSOzUL33bAAotr1WvHI5gSbBLNCkun1uHYUPIlfph1z+jVZag3qWKQPcEFWqG4cibcxAC+
uDbrrDJtXQTm0qViM61ZfxDlhKSXFJ58537BxOFSTDb1k+eHy4yKji3a4nlMrZmXEr9lPioxR3IN
1QQdT5sxKCQx+FERA5sJSQzmJDGpvuqkxYByj7skjePFMIz5RYwYiIAVGE1zAwglpRwZ0y5RxjHw
pBju8f4QaEMZk8X7N9JQF92+F+gsrJstXeSDiNeJfCIb1keMjjtfTZOISdfnAPY3MjujW5OjhG6z
PvLWdcRlRETNe2p9WWNkTf3AcvJcLk9rL151qJTEZO8ofXfu0x0amCz9oxVYKaVKgTbay9vWq0eU
VNaoNKqwrkCMNKVqt/04Kr0wcADiNo0YXUuWJDi9qb4x8bquW17IqituJGd7XuRk+XqLUy0n8uwh
tK85xlOeQH6q5+EOtbNVnYJhtspjoGxqCg42A7IPRWA/Ejq9smj4NaHTd1rBsK11JgrfgCiOk+b3
qhG6dMEubfMR4YIzCf/gbeAuEZ13TNd0FfhWWJTxqm+6QadySTbsskWrDgUrFa8zBjkLnSLJZPVP
aV3zSTNr0Lc+1Eycqx1AZiQ+d9iOOcXZlzRH+MF1YUXBedABq+czGqDusSjL6ggLLLUyGUhFXTyL
ZtYV+vIWOcJZ6US3wiKTZ/l91+g/9IzwvMZ4iIGOD9TjXYMVXQR0PsJy+jLHva4zx9QoU3eLglVb
ooYxdDzvHy75vt1JmwoFXhctWya7AYnTz+08xBbqwOy9/ovrTXp687Y0StBXHF2/f7pfL+VbgeYS
64GRxrv+fCkbC8R1pDvxJXNiHZ8azxFACWeCNbHr99d6B7MDpkDr2AejBeIaiuAvUyllWqqcykJ8
mUUFxeRySCublej2OIAsDHsri7MQnUOCxoATgaKJMpZtUG40NNu7pguhJxshJa+OPW+R+cfsQ7MB
dIrku4ozwWfyzJ9+f/u/vCogUehHhGCjKMexs/75Vc2IV6Cs4kNVy6yZ++CA0mUhhysl1O8v9cua
EzSGQ0ZBTIIwx3rf7yaNgqNEAvUcpoEYFnrQQT49Wquvt4gXJ9Mfl9z7EQqgcbyzQRlzTdf+RQ6r
a5UIEvr3z9JJdYzqZzbbLfpV+oCwwQAgsRmS75NMLPz5awmSuLsh2lXu6ffP/v41MzV1XYTc9JgU
Jv37FTnV/TxOYSI+05OgdFww6lheghrM959UyN6/ZRu8Fk8LaIur0Rx717wuSAwDYeXW56Fu/OLc
y1KX5llOpXYcU1tnjb9/tJ+BtAxNAFnTdmbIizU2SdO7FYRp30owWbrPXc2cKN11ItZhjqCI5uUm
7tpytiLIu+i4bPwCcdpl9/sb+G5c/u8GOKmWsMG6unjnAXQV7yMLKojIluK20aYmwjM7Zlkr7pkt
apioiHxPW8Yu1akx8BEdv380xQ231y2vyutrzgUgd/rlVLmrWzy0/hd2cYO3JtXCiq8JR4IqpiZQ
20D0RjBFmVX0RGt/cvVhOS4DcOUtPths/EgQnchFen+geWRN3TxBuylo0e3wTsns/pQxWg6APRWG
zq3UqHTahSiwTxWjslYf5yi5kdv4SugjXspOclv+W4NekdoTNYvC1klTHvTfMz7b0sky/FLNXDfR
E+b9o4KJj+WFPc4gjC/TuqAt+/vX/8uCA7gH2BFJNuC7vy7tgcoiNcx1eWpSREK7YyJ7XQKFa68z
gB8t699fUsfvnz44oRbxRWY0GAL8StRgULb0rQqmpzBBklDsBmBEoNIgPRTGtalM7iByynCgiJot
vKNowpaVvpvf38b7JxcICppETiDL/F/wHjGLO2098S3Tp6Kh/XmRVV1fPdiIAnRXtuqvf3+x9xFE
aNcDQafIEwDInfcgVlQHkyyVSn0eW5mvj27u62WR51JnVr+/lP1uS/PbwUPDQ/f875hZ8112kEyz
WZbYjz/UqjeDbUz7sk/2CW1UKt0snzgdsF5YK/7h07BhXc64DDxSrLldEEnaurRgKHn0/F7CYSYP
tVZHJ+oZjkefYCmxK9IGWVjaWrOh2wBB7zVswjHwdJu4qJiO3EOBFDycUbicRbhj6kmRNVY6XlMQ
FHN7MgziaLmvGzNx/mDi+O598w5C4orJPnVQnPtlYuq6SR8ieTw/ALXUJ3PcMKqAuDg1VM6/f9/i
3XrW35TgBaUKGQH6+u/Rtljz0FO1nPg+wOBCX2twaZ0WY6tT/YFQTwh6m72XgHR4C/Vc6y7pjz91
46A7BMZk8nJdx9f9TGpBSaSzKxXTUTAKYH/rlWKrYqmGAFIxHRYxUDDtIKdRHmdIVVOW/Bj8MS3S
QySjzG32zhqYK383NpX+4KubcxXj+3Tcf2tNjEDFaMzgZaW/ZG6RtaBKNxL4EeLvMt1Y/jFCY0ey
dnNmHpx7cUyXA1ylBZn2T7qpwc+fDy0Zh0m+aQNYwtoGP/B3S7jlCcYA69yXchT+p7yrXXtvMx49
ekWA0/JcpihfOXN4uWAuEyPwHtdH3L/LxzHJAFfWwVAzNEWYKTQWXEI9CIYPMfWrukUDfEw3aTDa
xyzM7ypGbS+jdJSMvA6e/YZZjneDvRLsa3S9zpxIKSDdKh2LraFy8ffKHHm8QEMmdyNZQozY0jXE
dWM1eoqDck6njQq7W4dTqdg7AMPP/tKN214u7Y6ZePmIVa9zgfYWU4Jc4pLIITIxwuut8jOoCfdy
gcObRZATTPgKsvPvbc7nZ5k2lhuhWpDSwkiUOth5Xd+De8ShV2BuHQWm4SDwQt/uqRhC9QoyuPuI
6rQiLYqHI9JP+Z4xwSKxxWK4vJmnMDOiAS+EixIP5X4K4eIGaZ7/PQQeEmtBjFZ8j77U/ZojWkv6
aaR0+wxnY3rmndMv5hdk6tRn+MDOQzq4MMNnr7osfJXhD7Zkl7/fZD8HaxYEY2WSXJdUQYuWvofT
IMdf+K2b1K98r/kWwX/EZryy6fHeAXj+8PuL/byh3y7mA5TTxzw53PuMJMYAjpo8rF8906/ACM0m
8Fb6q1FVFefRQZdsM2Oce8eI0C/+kI/9svK/PyZYHUY2BPH3sInBVWFTOF312tY1hasoJQBhEO9/
JGt9/03/7xj+/pTakYS8DwkpEb4vIqELFvYIVuYVXTb2jLA5LtBoqKxsO6el/6GGT/ghU7EhI7N0
Q7kVI0a28JRdbzuXPbAvwHreTed14UVttP4D5y2+3fQV+8eqInmx+7qSkd1bzh1ezvW3ahDBVU17
9g77WfvvMKdOjazGQpU8KZIbUWHsEBl+5dG9KZjFWRMmBWYXLq95k/SMEoYO2wPXfMYeVGzgoIg/
5ELvQHi8Ep0GkAbxXgRn9PuUwDJ8NTvBsr7i4MrLTzORHgRMKzzf5+faCssngTnNdoC4AcuhM7yj
Uy+4afx++bk6uv30ZXAd1lUdYECAY7Dcfq7qUCfBioWG8SscpbKgndYVGN66fgintFz77ehUyAJU
/TwgfCErpj1NdWzoW51H6Y09kOHEuFmtxDmKdaFx1mmB3Yx++qYrjHO21D62n/iNikrc0wMtbxp8
d8hYGYwtm7WfGbvkjYIBL0P/A2kjbhvaB2Lx8gwJKOy1CzrFxyxp5E2F12u/bWINoi7T4cEE/31n
1NCxMMOwpr2w+wnxzC5L7qcyxFQkbU0eAFR3GI19wgjAz9ucQQhn4kfHNYIrHE6dvy262jFWmoU7
/yE70u/u/buFI0W571HN+u/JagMtYb67H7+2meNeG9gkP8pMLMu2aGskoiZqiT9c0foZ+Mqq8imz
QN2CR8J5Bbjau89p2mWHjUr+NZd4BtA2Q88rHhbjkkZlvmcQ0RPp3aR7lcIsH7Nk7q+yLDTvMPwU
+98vLe/XpUWqSfi0AxvlZ+s9GLCbsEEOkrr+mswMGKjbm/gzPmPpuG2rBQ9E0y7ocFQNyPrepVeI
abznHlFIzLb0ScIQvRkDWHjXeP6nrC9H3fqlhV4bKj0XXqaOrRDztTekySlx/cSJUCmxpwhSDoLd
CfIZQ9TBnN5gRuvKg8Fr2edFb5xhVY78AOI0V55KF+Q6Jo6z3M0k0jyc3psGvs1VxZiXjFJUaL7h
71wDKZlw/hgZej66I6UpuYj62NtzfUqrUiD15QOXYSUyLtp4dP1uRZjVjFxB1M1MNJkr9Qic4HAE
9uE8yVCpqMmkB64WFU3rBDhl6g6ml9h/912TfRrqqf/mZDbaFZgagaX//df5Nf6wUkJAc0DXUNH7
pa8nbCahxTwVXwOMuFCXmML8CyiPhakhn0wb972uaohPXm18WcDdYxHhjfJP7LH/tGADDUHm6IOy
T2/g5wULUkpVCkeWr3HlLcP2+weB4JSWV1np9XtzHcP7tquHPYq78U6isPcEWxVhHmRxrfs/vJP/
sGHxr6K3TOgAa/kesbtWwzQ2KL58TXzT+9h6lvpg46aw9WnsXnIuDtfwO/sL6dTVqZyFde5rn4MM
VTzIHH4aAEiGF3OVGYP4BnK+daMAEaCPf7jLX1IGH6a6cNniYKYpKt+9Muj2SxW2zvCVrnebPJBZ
uArPDgczCWWO1zZsC2ZKavWwJOnc5lu6mj5qzLEtp4OAAfbohmVyZfpT8WB3zsCEhFNgj3Z+yetO
cuyMW8a9b+vtf3gW94v8+n/+9/NrhQ91pihSXvqf1DQ1e+9fH/gXosU5U0r/T8rsP/x3/0jSIS5n
sjuI6m/ECX7lD1Xz0PqLXpT7pln+Q41TkNL+o75p/oXmHLoRIXBeQEpu8N8hVlBk/nSmARx1dQ5H
q5xClDzufXMh88EBF1IVJyRd17Of4NFt2ArSEzU+3k99ah771sXRihaT9kvBqNhhcGnXaO00y8Ma
DxSlaDyhs9gUHh7UobVAGyu0BlOX4ZKL4DRUVll0qx2pPBsAUWT+MuxqJe2dQGLtDEDDPHKXsMWW
1JmLa2Slx69+Tqt402bZuu9SEaKlRhP+AzhJf9Pl8XwIpmm+XbWnuBTpcvDhLl807kz945EPXHGb
LqO+qZbPIqzXPfofGO9imnVakIOxKOscAwPEcpHJ0H208BZCNJMKzIoWAw2N1xH9ZW8/hb5hP5pj
nGS7akjmTvMVDPcpNUPMgXSQRVy6YY4SiGjiQJpumboO4LQSJp3XoGfSYN8Ui5UAlTA9GLxF1TpR
llSYudhq7M2tkVK5nCxH/2QCXNL/NHeFrA9ea8JXNgD1R96SdsUmthSCYRatchHg9uVZSQbTw4tN
H0htnXyp1iW5Gf2l2TX4c2eR8kGKRVbSBp/WYe4NgF7TvINQ6B8Gb932/ElzKzEOztvx2g9yU20K
MxHHEgYrTlQgQKY4Hj915R1iOeWh6irzbCk0V4NwLzvGYZsRLYPLrpr2rdNKREgLmwUjOTT7IWs2
xhLGd6O3zA+FdItPZroURNY63QiEzTZI3btfjXrOP8CRxqMP8eptHRrhHqXw7NQHoXhCJL0A9JRi
e+J39SkL6/7CifFDsazyQ4pbz904I3SkUVL+BmOjg2FN3oVq6tMcLvfYmo/IejP/++JqL/KqSP3t
jFf1qUg8TA2nvrpEEUHtFLJlGwTvyodmxAS9Naz0wPw0fPGSoi2ZiHb57YhY2nMyUmduZrmY1+ES
rCAbcsu4qJFL4iw1a/OuUxJAb9uuj8Iu73ND2k+el8hkYzvFS4Z9CMgDNpUzCWcfl7FzSopqxAB2
rk6dmL5qWOnzig3cLpSNuURjmvTPgHx2KMd3RyudnKiQ0+XopO5NiaHVXowrI24PR5RjB9XwhLya
d44b33qawbxdW349wRqe+hNcAxzZYSltBvTw7hX6iTdicptjQRp/OSEReI0u2XqsEuneYSRkXQ+j
zD/RRs+f+KLlYZ4HcTk0a8mss5bXxeqULzLpvZguf+JfZJ1Yb1u3H6+qHvkM9McsII8y8D/AF4FK
aBiCsCLm7BwsnbgLVxCp0cSWOJaMoYxIBll2UXuJuBmCQV2Nncj+hiQLblIsk3mWxZidQRW390Mx
TB+zzJMXaODVjFqz8KkBPfnYjV5/CW44NHbz4OcX5uqv9t6q0urWNcP4JBnpHvrVTGBdh8G+a0f3
mwtE/ABlfPl7zvF0T0LjVBeyOvVufEZYrqb7mQJ+CxHMs+rkZIfycnFNkBKhiGThDK+kdJBAi7o8
mmgZRLUr6XZaajx0We3v7dSct+vstV9k7A6XZjtltO0wrPJqZ7rLG7fFJgUGRdMN4g5yy/JpwNvw
BX3I8Y4XEt/M8HzpGS3WZnSmass+oVqq5vw4oe15kE7ugWEfmuJBZtBn+ezsFmNq96FfyFdheP1h
DapZRXNsit3szQ69qK6/9S34G0D4F6R3bRLnQLn2t9VOQyMyUcNkKeN1BRDvXoLTO2MAeivHPry2
Gzv5ZAfs/9UNmeGLBYIpPuzm2csK8xz2RYg8fWXfgZQYOCjUgj5no03/yvmmbAdZopDOWhmGBF8u
J4RFG0/9fMogWV/IJq+3aD0BdhpEfQbmGeEGQqjBvw5lTSildutYHz3gnfbG7I14oxjOv4DVnDse
Oujoeqk8P6pFtV8Kz9/NMGIvOEuQkmkb+3MOSudUKhftDqwd7i2AZ+BEev8aZj36a6AwgA4tRfug
GOtfz66/nkcljWfZDCYnmjV9KLOmTSJ2j39VT9PyuhgNoBko4Hgh1u50YSTVeIiVNV5jVigu7NLW
ampt+zjh8Xc7u0sM+hMir8Cs4o6TTT554dB8Ccg4vy1QuUsgiwg/IxX4OhVzTh9sDaMYx0PmTgON
PeVusfHuN0bDfW5CQxmnwCryiWlPOT7LKrBKdCvpuG88DVcoU6d9jIe631GdNKfArbJ443p58a12
YJercGz/ppbzvJ3TJNUXkSTBoW7n+DxYcXA5gjyPynntTmkY4ChU4GC32JxvUen05XXPbOQmDyp1
LvBI2A0wJy7axsA/r4dFnDuFez2VPgKeYz38TbsdXrgMR7VRjjEHkRLTcAfkKbhaQXp9NcVQDto1
kuMa39nkspx64z5NXe8JjydCT2E0lILKgN9B0JYYxa1xvGM60dz4RS2uM5MG7lDjQltQ7lhRHkPC
9Pvm+5qYMvzlQgOVVSttNrjVBc8FFNK9mYlnZ1DN2Uhq92OQJCqC+iOupj50CIOLfYs0gblJ4vqs
PyC6asI6rP2wGZc624Z5a58xKsxPiY3lUZfWzW2T2OLBB/W6m32j3Ldt4x4ML6+Rf4SOj9KDjRhf
poCXConQqqnufDdxXvoUAE9k9XLdUqyEHy03l/u6VfbehC1+j8Vu6sAuks5tEbdwVhnnhXdlUvsH
RDmazWSKK+giE5+9cswzjd8zmJr5IuxtXDoyo/2KnaPdY2U3hUe67v4RxVwwx+iPg2Vf1K3E1eW2
ANt5xJzKPs7CrZmAYig6TWu4HmKr8/8mF7DvZxHmVCQQ974FlTE8VU3g7uNCfnLb0t8ZeXgnAOcw
b2uAi0fkKepoE/KSKO9z3P/A91J62gr5WscDEqz1GV4y6Eu4hmfxdGEP89ZtON4AGCUsTUftq7xw
bwEvFnsr47AegAbR8gg6P9+KdiX/wGhmuBYJLhsgbh9rs6tuUDzFmCReTefAeVfvRwzK8Jk1lr2R
Wf7RbsrgBuQAqgWmnz2RoHkKNcGABGSJj4PM402SFqEdgQW0ihPoXzDMqKzeMqih9Q96mda9bzak
r6NCD9Iopg9e16XRBHzp5JkLapFFO7FPkIFhcYT+K4lvusNnyqbzRVihrUQyPZOpQqGwzenjaJbJ
g1k05YNjkwM6iVqdjRu37Y0s+vByLTyylcSNT7iwDLiqIfOMynHDCYZNYnzCkatbt4hV5hcAJsMW
XUcro7eXhM2xarFL+SowNwYuHhVoFQV0hdvgKh7dYgsHv7twy7S9Q4xYnB2nW67DtrO2MJW06U47
X6T1tO4SEv9PFJ+XuePdJx5GLYOdXaPcZPGUzkVV+NbnjElx1OE5uWljD+0OGrGfrHW0T4vh60ZL
KrYt8NEdwM3nLl2+YIl2xzAG3Gg6etsS2eFItZm5afp6OpiCSUGBc+dMiXCZlVYFzzp54LOI/YDp
3wZGxLAVJcmNUWY3o5OJs3KdJ0s54IfHftDNv3JbFEEHJrnkxVRTGJXVwmQC4CNtJQyyE0bW+3oI
9mlSLxdBNt7QO7QfmTrSNQUkVTGrwLAJdjx4fbDjmOlh4bI2C31up0JSDkO9NcvF04JYzQHYJxzA
MABe6/o3uAkUG+nVqFmw/J4N5e+AYsX3KD0DqsPY98K1lXmmzZRtx2RyNmvQccypFAMl6SNsqfp1
g26RC0h5QKa/6ZNrkAmc7EW+3LgmD5cH5S5b+4o6QXbgaaWv/tBQ+rkroQtDD0CJYOAM8xeegy4c
/8XBTGNnKbMhyE55pSjrjNmPL7oVeX90ZAvvo2PW7QsMvKDmyDaLP7Wxf6lKPd2wARcNqANjh3cX
X7O685ZVZidrbrqXlSHeFfODFD+lsPjwr+r89q19+2+ytfPrpZitU9Po6vdXREHWZrmHBDaXknZb
79gj9OdrSD5ff3+dXxw0eaEQjR2aYpp05r0HQRXNsjhY+ySnQcbLnqaXc/KGGY+WOutv265ACWQM
GRzy0atnqQ0uiSpJemPgMUBxHafc3e9v6ddPTG+Z6RtGfloX8j0ubzD7IO2pMtCGqdczqOPlIOCy
ZBpBgRKSmaTdCx7HfGeri9/mJf/TP/pT/4jlTJP//+9ngBZOn/6vzXPXlFn9k2CHBorzn/5oIfnu
X4yZwGkEAHBsG1uD/9tCCpy/BFoQDvwWhzmgo1EH/3SSvL8Qq0ROFQY6jUTb47/6p7Mk/uJH8TzA
b5dmJOpf/53OEtTp9xuLURg9JV9jdRi/+uLnAOKD0qgguudHDhoE9hhgU4CvKkFExx47rL37UeKW
hlpoily0DcvvVNs1Dp0efep6Y08elBexzlWxQ8IjaY9G2YCnivDCq8zITIWih+cGV0uMMCwxEmdu
t3ROvTNYNtlq3j6VElkxWLQMJCZcdMuoKIna1RoGV0jy4/KiAvkkzRU8Ntw2hnZTbQVXcHucZ5oH
1nUVVkYNTwrppmhoMFA52AgEdDtVGPo/+a6wVOTZcmu3ffg4AJFC2V9qWVUob/OHZMaMsgJc+aFD
o+oUFxWDWCFnH90juy4a2lVdE1ygpaFeFW39+7Ku0Av6bqNAwYkYnnQQ71/oTA8bBvM8hgwdZOxs
O0EYzhLWPT1GBPi1ClPDHO4oxlQ8rFMw39ai6Y5KmLBzvEpZMA5AuEVElfjxTZYdbXoUv/wwBw8g
w1W95l3GG3iTGlclau5xy2R3Fh0/5sxoZFaN6z4viTZiHRJuwLUm7hZWwH+xd2bLkRvZlv2Vtn6H
DA53TG3d/QDEHGSQjGQyyXyBMZlKzPOMr+8FqlRXotRKq/dbZiXTkBwCcDj8nLP32tO9LokeSIKI
t2YvLUQPxOHwqdUKtHNSCWss0fnsxBTDR+85s14sFefw1u3oIlMtueEkI7wG7/dtEsTDET8eUdUx
8a6cE9frCQwDvHAOa93asK75N7/d0AxzUbMJSSl/Mvr1DqPFwz+uL237TGQz8PeRzZacO+hZ+YZS
KY0ftNzgI5Rkp4NiQv0cUwFnQLGARnHJR9DSg/cbu2oEdG/6tkbgwp5kF5zbVZpH+pcGU5LcAaHR
Ss42y48IvUPo6ViUn+ZsvHZLa+5m+kKkhAVx8LQYbfJAf9JV1FQ1dheRG4+FYgGu/UZWbc5CTyfV
Bzu6kXwnWvv81Y4CfrdoXUSdTpZQ9B7iYHcDq4GTNnfWlZ0tt+/JDSivwYgB9l7Bz2HL4tMM/LLB
YPDoQfDqvvNmAnzG2RxOPD0q4vbciRtcwkSHzOWGALPSpOIsVCQcAP3UzcDlDyxRyxM8ljclKY7q
8J72piUDzLV5lPze8dJDn8vTYLpKPWTwWow5KyYQPZyzSfEjC+pRsLXrOpndqXrp11uE5kgec5My
2BEt36yrdbxJ6Cq2HM5w1Q+Du62UqF4azuRP70s41ggtmNOWYOn1YU/WRRqsoRuj7Lkk70TEd6Zk
vhjQAyPYWjtkEi7NOJcLubKqpF9lDgum5wh/zgprXQHrI4ExGIVojLTQn6mX9vRe5ZEw3fo3BmNt
rrlxVm+JRzWWwZOW6ANNq5YseY+JDZHFZHtQwJcQEhfDifcI6sfBI0iBj4M3GJfxGthW62sgiqMz
A2MOie+pxWsUboOGsJEBIMd+hhtneNhxJYx00m0RnLk3S22teNJ3IHRZCdILMvodDiaINpL39G6h
o2lNO7Ofklix0cFKHuCV6TSbSWIxSZfZyDEiTmtCcRp7cmrCcbe05P1tXR4KGoRNzi9EV3m65kY5
Rte5narbMEHgGs91vJczzzJebHV0ipTYhByvEUcE6s1jmkLoTTqqQ3AD4rHDrMsVzNV0rVjosWfQ
s3tJ9aA+uKLF0IHD6dEGCnYh1ppEBSRDzfKpBUSpDlPPFikXPvBE8uhC49bgRmWGJh4DfVkqeCy4
UbayyAnlADER7xPQEfteYa3whxFSJqQS4KUxqOStgG0ryYBULHDwitzWpiVORQfpTSZDIcQjTHgC
KrAF0TVocgbDOQ0/Cs22gzQO9vQFTRNPRG7V4hKvsRU5Zgz86nlF3MHgrivHFtirTgq7IZy4MGi/
hynJ1HFksrppGT0iaXGfGsqk5KyqHoeZsPV6977mkdXyRXrHZ/YNan3J3bRousaD+4SYHL6z1Ndt
bxhF3T0MTGgmOhYt+1vTYlbJIrmuR3eGMVfVDlEecgUy/7alJa2I801ljywlM3Ca/pg4bU1+OE3E
ZlsJTSAw4+nKstRN/H7k8iLT3L0/cfngqKdVsU6buzabaPe+s0JeBys4Rk79JGJZFE9jSKjBF/M9
jCVT6y4lBli4KurMV5dJ/zbBVfkgon4VISO7iib32FSImBmfMgX1sPCyA7uUfZdxMdnIMs4Pve+U
TiU8zO+FiO5Q8cETgHKUj6Aieo4QHjnCpUBEsLjnHL0RvRAbWBeXJHazhyXJfk30OLMdn3I/fOJV
ivGyA7xyUoXOU5PiILqAwyQDLmKLIaZ1NMgplHVjfS+L/KkMRXNiHN3rJMo6ZEH42OMeDeXQVl9f
RK1VZI8E71Rn3jHOvUBMFvDsDpJmsiQtR4juYuqEw7Q9ooDBCaPPMbIzGmdF8LUmi1EzypoUMtK/
m872dZue/IhcQuTaeOi6+QhWoTrbidvkwZroU/qu233Bo7+r0IjuNDxo95j2vCS3IQUpU/8yW1ml
rcEmTIGOQpQ5u2rCE64sa7NIvTc2lV6BprSMpUA+3pnEUtYq8avSyA9C1KQFx6pyfE2lcpcWBsmP
UEV3UAXGk5lgbPI1e5wHvFRVNDOvh450cFmW2KLbHnGNYUfuuZNquXMIED61CZpIslnqQzxpVefl
o/isxECLjUr6Ll5S52QbAatXEG5jRU4JOyOpoBhUE5xnMk/PzTTotzZZUujtNXN6JeI7+Tzb+WfI
iHV2k9WteqjTiL5/146Or5bG3TmQ2n60c+PCwKGJ2o40bzDgG9vatGPm5XOzm2lOHfShHjbz1OXb
3KmmyMcOkHo97M5bp4mS+ZbrZX2H0VjsFsLceY/HOoFP42fXpR+XMoDa28H4dSAQ0IwT+xvdkfka
mXAnRAZdTqY2MT5ooB9aqiaOP4W1Nad8ekt641FLyIcVY9veOnG0PDCoM/3S7vMdCSdqH7iDfVO5
sdqGdftYg/RIvAZSE8rZvC5vIVuyRYGL9c0xqrYh54YTmBVxMoBrMDUtW5gKvbopJe1KLlqxxStq
fpqsssRLXTtbzSV0JWHHQi6Xp/eqTghUcU4avLQ7XgIzR76h2AE3tY5ZI+eHsJS+LGRxMLS22Tvr
G0LOFbmlodsfGBXTqUG289IGDOySqnFvl8R86OPcwHRd6Ne0SZybcs66zxCctJs5r7La0xybrxs5
u37rBqRcm4DUvFOHF5DOSVc+J2uLg1lGTiJLghb30WgC52CPEk0/g1CfN69Nd1ftetucd2T85McR
g/6rlubPk1anjBbsbA2VatqdZrNsPKilujfTsN3rQRr5ppPWPpt/uFno6e2DMOqOQ2F+r0B0bg1m
ob6odAzXMJuOM7aJ16DRq3oTlO30TPgO4RNaw0kw1ovNnOrptqvpha0siAs7fwNLB4kRyTaGfdDb
Se7zKIO1ZMy4vHFLjzdRr8FvwNFJjAsbidNw7TpTv5LClQmae1kzcxaviR+8xoFAmrfmK2cHjI9D
+J3NP9xFiVEjxxbVJqCrjugxCkjUKcmo2RNHrbExNbF1wLg/Pmlpazi89kCOeDEs3U1TdVQgUb21
raZEvsBzEctufKoI0DwuTJc9t5nT3UIW7JaJF/+Y2PHOImPyM0ZShyUO71Zpp9hcD35spCTDvGEw
DG/COr9EQ9d+wZvan/PGubXSgqweTgOf8t7Qn92xXYOgqV26U1rXc/yltapeP+ap5XYnrRaL0R/Y
tdyddGVfj9uEiLsBsZcliXLsiHDzq6GkDIH44bwEdcamHiQJvnu2b9B0AaFCYHn2doJ6wfSNTGm6
h39WH0PYDYQuvzhRzluXTCLGXU4MzmNnj4GZn2sdY/UOOzqoXt3MgbMOjUG8lNlzBo3ekxYwx3IQ
sVbRrh/XVTafdLFM19kYxSNnUQxDiODvmZtxPvtDxf83Pam/NGaEMinsDQroVcq1Zt7/sffWR0EW
V12cHIKSrJgNGk1ylxa19O2zmhfY8yqH/wE52SROw0Pw+rO0gr82q1ZXFzJSgWcAOddHqeMYgZRc
jC48mJNLxGZQrCq+3hWBcRE0KkMOm0G1j2UcheeuCpZiW1ltABGqE4+468UFVzqnyv/4srioIBHg
WPQ1/tKvKmQflFGiwkOhcfRjWjWF2wkUjMuJjJydDnFdvulzCM0bbQirl3/+6R/snnREuR5wm9b/
cwT/i8KumO2UMROpqOZMQMYhQQvDUBMGR457PY9mU1uRX458TO1AO4r1+P1bDOOAPMK4U9Y8pIBo
QOdGB+SrYLxqUC4/3rPNRgS1PzMp/c1NxBcnTJtADV1nqmH8eRkNLvQYCV3mUARD3nh42GHZRVYK
KKcxXRMYdpUXWwuz8SuZtvO17uhVvMcIxuUECIYY2J9cwrXn818K2vUSQvyHWrl2QqXgNfzn30gD
XbH0nBsOTQJSGgs0dOyOltQTPEvOgQ6gcloKBsETdC3lsRqoL4gJZ7wtmC7EfttWaw3Glf3nX0z+
3S9GEI9LW1YAZvzonbThSjU5GJsDqAdOqGFJ7cVUchwbe+JURPL4pyrKHHWcMQHRT5Blm54GZQzX
Xg2Ik6JhdJ90faZaRt5B/SxwFu7fk4pChS5zF4ctZ+6AWZLXrL2ewtV5srU8oFuS2g2AZmRT3fff
itI4J0OvX9YuQDFXRAMEMdqrIVmm+/Uc9woGj7W1tE6aEutRUQH98+X4YAN7v0/2KnPGdEYLEVHp
n+9TJLQ6Btmi7WVksgca5QJ320Fzz5qZ+O3Z+N2b2XAG7VNhLDRPpjzi15qRd32aXIurFUq0Qr65
4BBLMsXfcrH464SBL9y+t4ekUa03u0no0vRjD+a+DOmA+XDpSMsMAUYdfovSQxZO88ZK54EVQkHw
/f3D/ncn+medaNRKPH///070qmQsCQ/4IGNcv+h3GaP7C/UKNrm1/WzQAP5dw2j+Av939bQRjft7
61npv9C/5uky1lcKGyjf5/fWs0WkOH0Nilzkr2jr/yNatPnBVYegh3cD+7NJq5u+s/lRUdsIC8MH
9c1pMfWp9lBpr9YGRTDk7AGXHF70MLcJ2zTLa1zNxWUZEb+wj+vCL9w+2QpOep+SLl3mbWNM6R2l
BdWCpZEm6FIJTG4sTx3cSY8DK8dE05nQ/0Hkwf4bpKO9myMzOg9YIW/00BW2V8JLhSCa3mPnc/a5
7kb7wA7svUrRU/gwuYJNy1Dt3bF8TNk+b/sWwciytJFG8iEQVKopxzhDyrK+xMCZet/ODQbg5DsC
DulJ7taM7jAUZXAta6VwKGvjdOz1b2m6lK92mjm3SyqDFRvidEyjaTuNg0XXMZisuxGCD+EJlpvp
cKxK/SjmQB3SxtDe2HrrH7g23DswOVTCQd6g/jeC2o/yStxjS+33HYyaq2rVeKKIo3SbGVLmvkwM
6vFS9xOT4ruCvEcZAPXtEkKYObfVor0h+FpNPJSjF22pi+Mc188DOsBrMq7ZnvjsPsMN7T5RB085
Xa+l+baGpj43QKtQspkIpJHXJb0HZoW8HqcgUYlcDM/QY4QrppvavmFAPqoxBNAyVeMXho4GV7rI
vmUAeg7uAjFcIAh6W/QegToEAG0JzVPadNUJEspyroJs8AvTbnf2BHxk09AkpGKde4PDtxGmz27s
1hHOp7rnu+Vai6pTZudZ2IHfUJfzQSc3gZUU9DeC8/MhMfVoP9VB9kgcWvQl7WJGxYhUJV2RqSxx
pJuJ2BCIpGMhMmRKSiYL8Fg3qr/tFX16CD66TLFOEmccLbxDAdHprT+2RcQcXaItIEJ2/BEnRs/0
e1oTgwowe/sqiYr7mPBXT9WzfRM25bIBcNPT/nPy26qjCW9oUiBpggOoMeOe7dlDkBE+BSjpLAQ6
ofpW46yoECGa1t7OGv4UpozDUi20IAdbhZvSKYC35Kb7EAZz5I+Otq2ifPCjedhYjXmJM3d4K2yZ
HvWGdAV67VqEvbWf94om0ZkKxGoJNuiKz26ZBM9aboXaKajBUmzdwhbf61Fvey/Sx/46wHqjEzen
4qVDOVz4Ia2SB9EX9deGLA/frUbxmjayGZDsdPO1JUrTOSiZji0vYMQRsUHN5eYSWRx9yQgBWSDk
kwTmQ20QqW89hSeEKnIPQh/UWnaowsL5muCtuMVZNOuITFP3cRlSqEozFX7uqQhPy4bue0lns8hf
sWG5n9FAf6McqTZW1chb0Vvzr2bVzKhe6NgUYPKC4jkJ+1bQRE46m5tVNC+drXA/z3ZSHZ2g7Da5
NiD96JBy30TGBESzax54vTJQqGOe50bnLDczUN46xKpgHUASvAx9u5lUFW8Utdl2Gbv6lJbCPpl6
S2ixjBKH64COsOx7tjUqf9vX3ErfA++Mr8agmfsy1tNpo7ldoLbKbvQXI41ocCt21MHQq9mH+hMn
SK2q7BjOsr6kKgAM5paSetOJFRfWzpMvaZzUM/2xTo7saEF/DMKpcHxHG6uv6JVJyVTkJB1qnVxJ
eLVze6dobbyVps2ZtRXJgBRrZhmEbuh6Cc18TrI4yneaE9VfrXEef60BqLzMqhC3Ei1RjiG1dWZP
mqAHfTeQNdION0g3jkE3jOplOPV254Jz1qtPYdpWG1QF47kBje/n5KVurMI+qWrGalYUiJ8x3aLS
iINjkrJtlkLV+0nPH9GN9fu2QYQSM2IfvLYhEhXH+lz4QJ+sba1Py3eIsRNTFGHVm1L2qI7LiAqa
4LcEYqXIhv6sstoq8MI3YxV/WTROQIeZEUiqPztzimjMixopuu657+c2uYPFrXkQHq07kdBAh9HY
XK080680SMJ7tsUJZUq6HFGVPJmqKK418VjXXrSBAcyTScpI+OOzJNqlhy1TjKeIyJwnB0Y1m9TI
Y+XEVXFPBzC/d9dudRvmUMLjVJFGlLd+OSzGNjGbkG2bVx6nvjm+UDD3u9qxaSzJNs8viavz61qp
Rjc9i7gw2Il51F1DeaJprRsSr627ZeqMW9MsApKSly74pJzGOiZxOj6GvUasSzQE0a9y0ea7Qgv7
fN9pdUmW0Bxc3LKqPgH1tI8hH/wNhuUCNq8x91NHr3QK6uUrOrGp9BdqjUMIkG6XqNnwJtH1W6hK
PaHCJvtRH4vlbHSLfYxipIH5mNzXWU9KcW3IuwCUlWKTTYPruATH0kqM22Yqw9IvFmXzrPXlfUgQ
9X69no/ACsWNmyyItJVmg6BqtDtGI4PcGsZoPmTuEn0POvK6aYyOmtfUMMZZ6d18mpH3PjDoGPfu
7LrHganZUxPQyR0E00aeJ4v+XA/FVFa2C81sDOmQLcC7N11SYBfvpVs/jFLP0fsn0vWJyBZbjuz6
IakzdddDU7hdGPQdW16MDLuM8cKE/U0v6eCIVhqlZ7ZmDVc4i77qY5Ae21KrMHdGmoOQjK2G5Rfx
klaZNNe2jr2LhyS9D9xy/FrZ9rhJO2G9gK1zaNgXPHlYNAsk01jU98s4mguAPMMoPxWz+wwCaJ2d
RIgBznULexbWnAPHksxj9yXWgvQTsQttfW/R0G8PQDEYWizwwEzALKLWbwyri3mPuaLQa2/uorjy
efFz5UtjmT81dbiZKN3nnYwse8ew0vaBdKFQT8LxgblamZwBhLX5oe+06NmspBm/Yq0qCh86l25u
m3FpQmag1lQv1q0QE0qyfQk3TO9PLFmjSU/2wMiwfa2D5YWz7/QlTbXiLRkm48ntevuRjnp1Yq7+
WBc2dkJZ50e7bivf7geyncrpamXLCxsgLsDoNemsF5uy5xuVJCcI1dCdb83+xXa15GDZTnZfi2w7
qly74eYwoW0qRuIkWP2Qizms+OWa4m+spUOUcx9nB5Dh3YM0odz6fa8i8BuNG4aPUDWaLRPR5SFC
z7mOQUdYqN5/l1BFF3fzz0ooGyD3P5VQ16j8/uv/OLbZa0FV+uv79zx+/z//kzfw+oW/S3nEL2jC
UOxgm0QsQyTwvyspInZ4ja+sGftDNWX8wlfQpVsbFkp/r77+VU0pvh3zn1XBIyjK/u//fpv+V/gr
CmRKa9LIP/zzH7VxPMEfGjaEJ64BP1jDAIwj4qFm+2Mnsm5wR+UuxyXs7aBL5wj2dcqsmtmNS9vb
MJ/HfBhu2eLp3PfVcxaa2lEfEdaXPULKHI74pmpV/uBCKb/Pev3JDMDZUBBALyrVSMDr6slq6N/7
CrEocFckOk5rXypAnp4xCWLARuilMr+1xuxWaiNj5CqALmJSA2BJ9niLOt7QxD96vY8vOdfRX8mG
HhSs2tM1UDmTiY2YeNlz6er3mEBBezQjKTM4oMwUFqPCmdR08Y8WT9EmJ/Nky4TkYstpDxK9Qk9R
/HBThOCCjI7J5GGN+x1z51uyge5VMp/1kD9FR4vZZfw6V125KRE3m116ygbxVtrWcz23uzKjR9nk
kfwS1OoQNw6dW52mEG75BToGfp1OPqdD9mrTk97p4XjVm/R2vQJd3uMaSrMf6DNQDYRdspMZJg2Z
Q4zpQxuE+Dg8hnK8OsVEm9uwwiMsxDc2dHcvopWgM59TysbjktFE08aWCwNyUpnxiRAgAyH19GhF
83Ws1HMk01M4Za9NnbzSU7/YkaSpBZ5hq/hAq5e/7OZ76CSUubLb1W5FYafew31Q3wJQ80AvMgwr
uVBGhNI7MHmB0KGMtnHqdiu+k2jfKp63AIG4llH+2guAr/rMnKoD8emvP6tS/AEk4vdjq993xrjv
o+UsHLQWwDLPsMGJaEqjHxKW49YU8W2aTmeDm3NwShcQTcwnpIR5WgLQT2CVs03sSm2TtvygIXaS
TeSq5QZk7amcl6dG1UDuzekx183NNBcjGHogwkEZvxb09baZMb055XIeSFzzk6iJL2mNhX3Svzm1
vHNHogstks5mSvDFZNJfT2BiMYYgqAJF3MgD3QboFDrkv7SjEdFjgkQsAnJv5H4SiixPaMDcLakh
nVcbOfaiVn8qQvHmypFB6orK7cLsJOwB73T/qKYMfCn2E92iOOjz6VEGKKjTGLtIZhDTvFhgJkmB
JCpgve7AiC/EPT+XdZHs6IJeKlBBu279uvXlHk3UC6O0nplyzgekVqgvxHSpDK36mgQa7LYEM3+j
BcODRFS1yaYw8OdaIU/mpHuo7XnA/mEOR8IxnOM0aJx+ojnb1oQsc3yrZqwM2XACQN76hpbJt060
X+ehsW6EQy+aVVPGtdo0JEHBcM1rEM1kkLwGdkmJGVYGvOpE1cUTvKKnfNIsYqBU68YeOi6f+PQL
p+Wv1C+Dn04ZEE4LDoWMqZHmZlurKSKK0SJxwYtRvpycd+yLXV8yLbovsLBuR009lcQOAQQ1ze3Q
m69TMTdvRWFwRNaSaIvJ0XPsOfGqxbV2eZz3G2Mug3vRmYBXC5b/khhvpSgrZgFAS6KB4IHJgCxs
l9y3lX/ec8T16kDomwlBwZ3S7R6YLIuOLJ5nW7M4Q9fkUgzND21szsr6GahtlUv/se0OfRNvuYMW
FMEoqPj1v/9By43CWfWQ4cqDGjCCM2jrEMdMl9isb5dA/Aws+VH4uf40OI/4VglYRVr9AcDkqrEn
YMYuDmCzwE+LFDfUyvSQP6V9fpyT8ZPWgCqbH4a7335/e/3hc422PckkqMqD0aWvbsBuuG7HiRhJ
CGkhah75O333hxf438zm3L9eS9AGvMBBjEJZ+QhYCWUBxLLFcjR3ZrQ1WwjUUM98DcjiqGFaWD8v
csJz07K7/fOP/suU4v3zuoxQ1rGO+AsNhH75uCSzUxzavJGbpMyde1JFiFRp9XNSQqomrOttbKdh
l47DcErwqGxgEa0OJcxyFlSUYjn34RqrLs2Di7zVB6SzNZzxPFp94DH4WunhrNUyuS2sBrXScJ3y
8Ek3Izrwk7oQoEImSUleAs3T6iWEv+krh+3hnz/p3ywhimbdYBAj8KR/hOkYWezmpaGKQ2S0O1Xq
97q73OdLU//kir5n7n54MvhBRI5hpFcspQ+DDncUzsR/ZK26aIdbhLSzQIqhZ2zCheUStOBA0gxF
/pAN873d6flDtCpz1RL+qFds/XpUAeBI0oMxnUOtReU69o+aa11oPe3pYXaeWcW5H4aRxcjSmJ5D
05j3eWhUzC7BUPS0wq5FOj1NDa99rDXq1MVOvh0tMhcQKv0IYgx0RZq9N2/L/aSB54bl7IT9DtAi
L+9KHhg+HtBNEWpDMuKqMQamxeTF6Jd7bOASxTDf23W0r41JfWALzlj/fMP+ZodhpLeWlxgJDMTl
f95hSB+m74yo8bCMaMc4TkzsbGZF41Ab5eGffxYH5Y+7GT193lMOngXX/DibJokgRuMxF6hRBhrP
8Skvf7Zhvg+4PqwLhhGGwv4r4Ia8Q+b+sLPEEQC+TNeLQ+kO1a6NJ8NXwYITxXiLF/hHhKCcUkMR
rWxcwClHW7vITtoUfMGF+s2hrPSMHPu5kyXyAGyFl6zL7kTgEpVl+GOxRrm1gzg94BMD5WhKlGCI
lm+y2NoOTvUZJuKaV+CERwzDs08iMXlXQnZ+7UK9MRqAOFT+ZAJMCK10I/5hFixB2CS3w5SeUjOE
3W4lHFDFyOlXAG4rIlDPenctCwM7mlx+wlhTf/PE/gs/wz4Mv+JDoVAYVTeRIVMcREahMGCo8eOu
5wSPRucW7zogWo5bm2x2LrlpYdFrG91bRH7XgQV0ghRRF0nIuzFYRq9DfLBBifI8JpXcYBBgRDpY
lwCRpN8H5iVCuLohMhgpNXNaAh3mJ90Y35ZW9+BZfGI4y6mq5gM32sQcQX+aOYh5FSlke1xje1rD
19C0ei9pWJ+qYuNrLQh2rqYSEmeAiBvm8uRWzfATsOTfPCS8M9b/CelSvX24RmNYQ5YZh+IwIqrh
iMNkeeTXUXqPWT78yR1htPbX5wQkGdN2sMPkDH58JmslZ4QdfXFojLZgvtOWGydITgFvKldwf5aS
JblAMqCdyzZFut9zHGZIeDgA9mVgeWUBkDPOB0JMrCX34gw2DikL39pU3GiDc5eRKEFGBKf9qYBT
Kav2LU+W65TN5xwajbcus1Cmr/i8OaWOhp8sWFR72ExTafgcV7cDDOFdxy19Ly9pLZO1avIHXbot
ltbxFRXhylXQAyYjH+E4ISJ/L4KCAsLk2GGiKJCwxh2FpJOGUEtqSj1zGR8b0uW9WbmI5IdHIxX3
6JFPUnJaE3a/YYBOaAF/o+X8m2BYF2TVDwyDmna7PkbtZF5Ke3wEEU0BYaYaz1Ol+VnNaUkPktup
Tp2NXfGnG5iYdUIiTtEF9Q2wgLcGn/6ISIrBd3wbS2oWd+IorjL1nEQDcnWwv7I0GdflJ21ITgt5
Dl6DpNbruuxEUbzPA94scTiwMHk6rLG7zYT5NWrH4pQK8zK0wwazLaR/CiNc2rQhyco847S+ZJ16
Nsh4/cn72Pqbx5uzDgMGOJ6sqI8T1WyWWJ6VmR/AirwV7XBtdd57A2VWYPJYr+ev91KbpDNCRFxO
eu/PfAFrcx5bgv0SvqzOJQ1DSMhMTjbO0Egba26Ietpwii0Z1fMhE61GgQYlxQtVvK2LLHzDuOLe
0syKCAHnvUj0K9oH9nJ/seXF0Nhjkm5+GiTHLb2R1ZrG1cNY7FIvczhZhxSGvA8jWXJDMB8d7aR/
7PBFeI2xzikoSd0+ux36/qpMtP9lZk3buElxrBL4k0cjxpYcpgXp9szD5jerxT7eIKkjriw5pDFB
V7xEKDL7R2mhz+A039m/v1//W6Twsw6b4FDxh+PBX3FLZdG9fvDJ/fY1/2quCV3RKeOERwmEIY6m
2L+ba4gRftEVgF/o/ZDtIDf+l1gBZYOu858MiOrmGkD9b7GCwl23SoVsRAwcby0l/pMWGw67P2/T
PFC6xQlUvEftOtj1/nx0qpYyJVFwju7siua2T5oGCmCQ5KZv1oheDnaZymKHwyhC3B1LrBkGbz60
rNH3NoDADmwo59ju6FE9HaOlzgtoCTbpcg1KxryIHeWpvJpviCFosi/xouqbsl3074kMJxdYe4re
FEWUPa9jxkHuY80qP9tdZxvHtnYpIyYZN+NtU1nFNupSfOuzkc1eOgPernDV+oLYC8+ctRu9n2kD
kqMW+iIpFmNTw4YfmJUzB4myoxom6Clz4ohfKXF605tlqDiV4m/dAmoyEWVbUXybDeV4hAlhH7Sm
b47Ah5PKg6gyPQy1BrsWXXtpuF/GAqEt2RVd7udhuf5W85J8mUwa7viBqk2PrChyBeScZMHMLzZj
KgLeQ2WWwESxZUP1LmhV0anKmtZfGEAswuPOc5X1pUfcYMQm9o6lvW+rMbHOo7DNN64IrTRyloLm
cbGq5dg1qtXU2W7CKd0mDSpfNVpTtW+IjM22aKDH2zJRWbzKeaFTCL3YWWBZBuGPKoo6eUgAgpT1
hBmoGnr7vPRT0biLL5gPG/CaorTnpeG5YUPA7FGQ5OcOIDLcJLY6ZlpQ6dIj4m3brjaVgQl+wBl6
bbED3We1q03fmZsTueEmov0xB5yS2DKL1szFJzwNYsdIBYCcVyFGea7GrF8RMe5wM2KgJz2uXx2C
TRpE/pz1yTFWlJJb8jcfGF03Wx0rhUco9njXzhkomDhOWJZTWm5mClVfo3t9cpIUmX+oL7sljtM9
mYZ3IkbQ1lm9ipEyZwaNOfAZvFg7mjMOg29fSa424VVOcACqNHTbTM7mMZ9IeGOC0b6WRpW9GV0t
JH741jKZp60sJicg/onWaEPh1rri1CJx5gRC2yxhSi2grfZfEY8OHeceZd5rXEGTHmEVfg0bpZ/D
ROU70KnafpDQI21+3C0krGovFjE9FDjO9vC5mdsqIke9vHZAk6aGnp7BOdQjmkXeyU5qFcdh1BE6
dEHCyLHL1I3lJMuJOSen3URHyt8z+2lkApAsp9zLwosVof3Z9MoC4We3z9GUBl+ZurkECi4Dug2p
tmmdFqee9L/PSbtcTFJBHtaVfQcTTN+guUHEWQuE+Eg2GIt1viMrE/pMhUpFyUr/UYpZvyvNNHwO
q5jWRK3Gm3JIs0ObgWueYyvcJ8mwxsxRvwZ11X43xhRfKHjeTyEeSHo3jnHjpPbTYuh3BWcBXJGB
dYPE18SYX6NrSdrxi1ljH8PKMY03UyyNl9zEOgZXZylXn6gurxbHUbqRrfyh2Qiz/Y6rsUuXpDv2
XfZmOcr1G6I6nY3Wz7W7HvrVp0qO2DUMeyjfwOuGjyYCYB3WXGN+63IMV4XbtnwP8oxAWBk+Rzyk
XOSs4BCwytNqQibGKkkIylrtxEXoHCaTTshYFYPj9eA9dxhjBAu97+KzcCMOBytuLeP6PLZT/cCy
Lq+OMd+QP6j5Zhq4zELIrIclUdsnp9Hi/8feeWxHbmxZ9IugBRMBM0V6Q+85wWKRVfA24L++Nyjz
VKXXpVaPNdJAq4hMJBBx495z9qHGFJn7MdpFdO1lbrzvg7L4QELmrTOd4aJf5bpub4iGpSLVDfJn
k9sWsfxhQh2wTnm67wytBMVJt8qEtmMFq6GdH1wdJdAEzNfxHaeOL5OMUyU8Iuu1zEJszJgK1uNg
cGYZyWh4ke7grS2jmm9L9Gkr4TTDUxpxFpNWUl6YsKCV3zvjO/FE/Qb/ZvstTAcNzkY9b8osUrsR
NfqzWcw5+F8EXz2xbtdTIcutkYXttdk01ZJxp9+BRpnTFcSVtN6S/heSfVXrb4T/NmsxduVtIrSy
xR0aWSuiwjRfwA/5Ns7Avoq+cF6g+s7aeubR2swsOauonXpCAMJoWBclK7870PV13N6+MOs5JF5A
s4CiGOZDyKjh5A4yOpZeU13XBuBZbKNILSYvmr7igGjvALnWyao2g2it9AnnSWQoOFNjjYnVAEcy
N9PUrYRZf83z2NpAl/DQiZjlxQhflx5e3ZznohxuMkfbwFnyLurelFj9pjgKDpatpReRbtRkmtbJ
a6Z6TM+4UMl6cqc7fTAUKCk78m6FNyLGc4FblWMQAy8KxLDqo1i/AnSaPuVgjp5Ct2iuiy4LHqs0
oAs01qMfAfd7MBoxbSK9THaw36dNgCnV1+1CRWs8gzoMo9bU20ORzX3lh073wPAQVlwsFAR3GEor
W9LURsGkX9cAA2kzoCA6FnS52xXsf6LIUeelxIJhkXJLYXEf2+FZjI70CX63d9OYA7pJmHEfSd+2
32mR6Bppg0V8HbYoDuxE956mWaq9LmY2erdAOuerUOEYiVP77ADGvA+cvgl9De9w6ocBUqA1hrpz
V5fNVlWcSH+VK/9bHP9dccwbSaPtf1fwXoGA+m7s/Os/+F29q/8isTToOsJbpBVMi/+ojCFIuAb5
VhKpLhknzJf/Uxkbv8B0MLFBLAFL9mc9/buM1/0F3oOOaNwyERwZFM0/DJt/Nnw2fjxzOvRJXFMy
r1jSvP5SGAeDFkIClfJA3cjE10zmFOxjFRwl8q8Vy6Z68iyCk6sG16IxjMGRUOvqxQMc+CALt3oh
kVs9sTuqp3DUzc2f7uR/mQP8OHvg05k6X58PyOmCLuH3ZbvXueQgD544JCQwvslIjNe8dcW5+GSQ
1nE20WjS+5WqYPL7P782DpzvDw2Yc2hWI83n8OAw1/lUQP+pP0nJDNyCmEfEdMEzYdQ4iAeycC5S
D7w2WkPpnKHQFDQaJts5jcKLHwwID6/jXMwfTqcwQ1bzZB3DLFSb1O6yXUtie7pp6tK+cSIXdR8c
RXkIhrw9G5VVbYVeCX9uaJYlY845RfQqv4rMCQI/REHEPC7+Lp8i2Vkz38wn3+0irfat1h5xLtjm
CyteysmEdGKMC+XJUQJ1EC6L24jwVbyQosAW31puumWl9yKUeyDfrVjoT1rTaBuqj/uOZgc6gZm4
a9+xq+KyEViAtGjxjDUkIO4JHw1WqTZbfoL3b/JnZ+hpJTAjWVUR6NHcHKfnAnSd9DWKxLMckgBl
6tQ+EYoHQinWM3yDuhEt6Enp2nui2KftEDGCHD3GjZow0Y+ixqhvF6PmjU6Sn7GmraC/ZKVu48hy
9GbtYnjeDB3k+m1vjUgRY16l2zFww5HqqrYzf8YrfW90JeGKrTN0h4WwGq7Bn7S3I9AlhrfWQCkW
Mx3ZYjwPXL8IWkAaPq1TQ9uIcLZOxdjogx+GMR0vhJlLO3MW/KyJJvayN00IfpDW/EHKZzqkLrIw
u7hOi2ZE1VdTGXYS64loEJIBFRtRHCRJs23aQUIcMbUdIIPwo45MZkl6vGXQ2695U70D8PH8djan
niTwsqN7lTBOd2XrvEUoQfdzrs8bL6va/RSjMd62mMiIqUxM/Hd1L8Z21deF2iGoNygnXEh1rhE8
ohbHBzhECznNkdFXMej9FfEOo/Tjwsm/4lVJS9+cGWXUMiZs0qPqjv2pn6Xl205DVg3v3l0Uaol1
2aVxJys4gLk93BlNHo+VXxNw3ZOUHtTkSo9BYfhu1aYfRYK1xvXbJtmZejl8oNrLDeK6EC0zVSM+
W7/gxNfEb32cZdXeK3CxXClF83/uZgu9uZX0z/YIbe08UUa8AeiHERh43djwVtRa+14EXZIxhGvr
aMVEh6YW0buFtikDd7roJ1JrV7TSWmPT9Zja7ogunCbSkmsIzFpQLK7+osnDdQMVv3oF4QGKC9XZ
wkokPAIn9pDqeyKQI7aCtjg30RBX6xob+psqMVAtrike9VEvD5Az0luOsMtiiMPeJ2u+uErmDqlO
V9Ye5zWPqzXLd5uiQN6hfzcGXNQqWNxNQj21sZ0IDuI9n34MnXlfl+O8j8uhwgwsy5ehNzFCebLH
LEy/33I3CiEpOTH62H3Rk6bTLxJmAMBzgwFHZUVi9RtYBk+uIQPM28+l3OOb0wbgjL+hM4y6PSVZ
/XKMzfkxU5YG8DAdSHijWA3MIEPBLoQxvcmua/Tq6Paxzn/SEK0DzxHUZZH4pTEP/XOBoiVWcGhl
8YadArnk1MzqRHqBfVkrg0+My7TUtgOHgMQXGinctWtmV1Bc+hGwR2wyTjaSEaNziJOvLHmxYg6c
V43MOGBACCrl2p36/gBiskVr2yOEOecarEKWRKTqjIMq+EaAuPtLUTdjglVQBt26UI3ziqN3mBCt
NNgasnAuDIT09qT7uLPdxo9qZ3gpOSFcIm3w4MDaSekHrg4+mPbCJh1U+UUZ7YM1Dvahx68udwbO
2ZvOzqxsrTHO7Xcu8Abkty7NfPodXoD0Jwm2BuC2i8jqAxQ82lSco2xo6JV3ow18ppPv6AzRTfSW
EW0ZFWwSs9TmFZ3o8SyypDwFUR+dSaVulN+SankguruSG3dsjJNFX+ZAWMbsIDANtPuUfWbmK3sk
qHp1VsIRzx2iH6VSHMJKE/nx1DrFtCsGC+OA0dtJs2YdD1cylAJVLwu+yi319LmP/ls4/n3h6FFR
/KRwTLM3aE1vPxSPyz/6rXj0xC+0MlkviLxZRBgebcvf3F/AOmie2ovSZFE1fhZuv+PHnOX/MCn+
zS/2e+FoYQ2T2LVoAHwqVP5R4QgR5fvqiOgv5MEm5SOfAAzWj1P9pk8XIZxRH0WrjeRPZdsWm/rW
wuZ9I6kDyoP0Qg1xjopmuUkbu9MegJckHxklL/2wkQUAZkaee3Gw0xAoNvc0JLKTG3pxct0ChnxF
cOi8yNkujpERZqd2SMy1p2HKBmQU50eTR3Zrpx5HVOKLzklVa/DGoqpkze+qeZdPxg4xR78K58is
tnk/NMSNx5Pl7mnk4s9t68l+7ocR1MhkSgdmQxydeQNbsbE+VcteCCT6rV/EzN2nrrlsyjTcVouR
7AxcICK3j+xDXax4y+NoxEGG/X24hAyM4GHr1tlcXZY4AFneR1YhYnSmRAR7GJVWM26IS9FJNiwk
Y3jyikyibyTNK7qGl66JiHnwg4z7CW90ImWjXgWMjiCD9qSor4wIqdP7MGQKfGgaMdGDWErXEWJB
QV49stCOIGTcWx2cCQLXiFDkWOvBdvcjdwb0vAaCK+ZVavfoq1YNGrDISYmEh0CefADEmJRMibkO
J4kzo+SETVZPH+7MdAyaS8KNFgkqx2udHqIP4xU2fy8aP1ER2S6EDu9ClAl3KUoyaClKZ/5pFMON
kQ1ya3vV9EbHNN3QDc1WUzpF6xiF9rZ38/RMs8falchZDyCoul1a9ICq66Jk/EMU9sHtR8TeUbrN
8wJ1ph2FV9L0Co7+2bi2RZhyhKdeSeyw3KsZOn6TD/lTUGgAc9Mgc/1Z66urLLEf0jIPbyyAINdD
1Ds3NG/6lyh3RyDlBhjOKhpveB5KqD1lzM44Btfo/ib6PZVG5nTXUerAWlkPRuyg/EuDxwgr2B5t
nHaFSAFZPw4bb9s7jXUO7CDbaYkWzwxEm3R6hCgE4zbI7IfaNoo7WskpRscgCkGfJLVFlH2OKXqF
cHI+FEzQ8Ya1Kt9gI2oPAwX6jkjk8NEikfzkzXTKcPjJ4R5ruOJMUDVBsu4YRHwzBkEhbDkzljRk
y8UmxWXsk/UjyY3AldEM8j6pnbVKOmHRxhydswEeDZ5wPGckOzRdfwWHzjyh1EfYJiiA22Tit+4y
1dxQsRePjRqLHRHh1ZfBjJ6MGi9Ym7nukV8630yVJVaTqnBGQti7CUiqORZibO5Dw5qfO4hK+dYb
RvM9KRv9pM0FW3ldW85xyEZvK5Lqa+/Vwd6Qer2hZ4tEIXASxNFu9wzdPnuaKLCekG/GyxzHTZ9q
rfCYQfCGMdgmGAhR28ZzhnZLZtBpKGl55+QR7ugN43nxCnkcRuUNzNuhsvn8Ww3LT8y8Xs6coDgW
xtdFkIxHUDvUmvgULJ5iJvERZtTMj1tNrYVWT5ty6HDfBPRluS9E2zhZtAo1fVVJNRxL3SvWHKTN
R+Fo1lWrNQ/x3Nwl5Kx9jJK5lK97vY7HfLAc6BpETt07TSJOOUacs95SZXHCDtZOHB48oZyLaWhq
Xo1O3RGbmyHR0Mt3u9MJBh3m8toKvPlLvVhKIcFnI+a7oaLvHoqHMEJMatcZFiFSNEjpnb3wQphG
99JKjbYgQCXoifoKZg1hTMnYHLu4Ct+UFcVfs4FSWfX12eyCYSPtYVxHfUcnk8p+b2kOLJRxGKaz
OS7RC6nN+a1tkbb6qYgI7YKPtm2orqCe6G55kyYKY2LVGqh+F2BUr2KYdmD8dKCAeITGvRm14205
LJZ25HjWXd8G7pd0yDH2Ey8NyosIVKjzAXJqoQWwcODMvHWQHk+eTQYjdc7Co6SNO16HBgm6GFcj
RUoD9G5nwYZNONQuHWA7kx92WObIH8/wwZGQitwP908Fofas4We5xCaT8ohKwjT08R1BQnFrDPZ0
CLVArfijIFCSQB1g9ng7gDXjGUEFimC3ct9F2chvpSY+4qo2z+iKFR1bUrz8zEs2NVJ2XnKanXTe
3QvPStMzDUlKwWR+j3SzhmRHCSfG8aHUmzv8MvrKNZoIoDgnCCK2o21Ma2mng7C/qY2mRNpj0g0W
alBoQqPLLO3DLUFFwbopGuOJBBqxS8C1bHnf35O5cG9rUw3EvWXlfegYrCBRUx2HJM03TRPI7IJA
DypDVfQXZaGHe7zOEzCJnMQDwWjqhic3Xxe6N1zHQBU+6hEgjG9WRnaF39p9DO1AHPmEZKQyBViV
suK0mKUyv84DTaKgJpPUKBCf6HSS1pPS47NGyoVvF0W5a7uxWwsCVV7oiGO5ddH49k762irjS1JX
KSxncz73Qx52vq2G6Fq4NZJ4VQLcziNzNVmj+mYghd2geu/uElr3ZJBBZitDOh8CBtraQmp9F/eG
uqT50+4Gz6r5FIx7enJ4DdJAPJqrwswhdzWRdhgAZ8UCxlExfGl0kb3i0u224eCmHznS2c000x9m
2XuN3OxrA4L+gP9vAZCl6RrIm8PW7Xj+xKh738etftDhNayhppKaSjL8mclK8u4lLj7ALNJ2LRnZ
viBa9iZpMwsKVRJvqzapDx0FyaarM29vkZKAX5rKi8hcuUvNqD/FOfYH8Je45VuDBC7U/i3KxbLf
WBhL3ls5xCs++33chcaqmyJ7P/RWvYrlxSyGal+InFzryjO3RJm+13p10+H39ou4SDgtzjuWaI1x
svaMeJMZWGTH2xj3vm9nDF5SvbxEqnPj6Ipg1xpjGklyOs3wpWdw62rYGqAHhduCybVfI9zy7biA
wxhFRzVn4TYQ+E5yTbv1FCEimd15eyJHQElZ+Y2WFteglyLU9DrOvBJerJ1NuF06Y53GabZTLaEg
7VwVaxGWri+jztgVvTWzCDvWldbCPmNtd+5bYcb7OQnAvknjKxR1bSOnBNEVVCwfYKlkI0sj9gOr
uxlMw3uPc1JhkV0u034N1X5fwHFnpOUhkPF7udjrvKo7jHnj7ZMiRElP0u8xb6ebLJavGOkf/j1L
/V88YJaFTPlnZ6n7r+TrkZX79c+Hqd/+1e+deDK/FlQPRyU20j8OUp7+i2VIizMHzXgmrC7nnN8P
UvYvGL+IHoeagVDaWOjPvx+mxC/e0rUnfhbR3z+FacDl+f4whWfAI0ERFSIiFd3DL/x9o5sIYkuL
BlkcCMGmVbLrgU4k/YZZIOk3PPau4RsEXA/ndgGe5Yr9m0kYTK4wcPZ1LmIkYgEFIqcY41It4LRx
QagRqUjkS2gruRoaa5OH9vicj2PNWkdm2pu3oNjMBcrWeXJYQSUSKGYdMncq0G0WNFH6gOHaXsBu
xoJ4Ax7QwY3VdZ9YXghwszeqrYzozmSFCyEumcpnQW0L2lnlh24MIR3G9rZTNKz1Fs9Gn8ThFaBz
d19McXbPjsVu2ysBmY5xR/kcGV29wxg/H9Unwy6k9P0SfJLtxk/KXd6E4UVJM/khTVr3PKJ2vO2G
xlwXmXPDguBdkN1Qr908DF8ZuFJxWGm/n7GHslRgBgkSvdlBkkUfGhOAQCF4U1YllTB94S2zR9rZ
XW9cFY53DIuUtIwxvdZcDOEOvGAfD5W7oZtf+t0CAGwWVcBQC32lz0LgTh7VoVOztg+02TgKUsyO
CHUrqu56XkVaMlNo6+UFsFnIg7WrLRokhOyoNQDkcc4+h0EudwJ28dasMQOjVp5vqt5UFw7eXaBw
5r29AA+ntLM3aqBGDZxU3cxpwB+a7GxrdyUbQjVSFi0AxQ6SIrThV6zLaseAIdl3fWjusPcHj70b
l9skCewPN0YBhYzZTC5CyRaQfbIbxxGMo5tn/TqOXHcPYq7Z1rYZr5muM9VkYOOHCwwS+KP3hWiF
4Vs4TN521guonnUA84r3RtwIlInZeUoqMqiN5IHQh+lNo+OOgARuzIVWpv3J1dgOylwHXxh78Ber
0AVeaYKxjBagZcBk9spaIJcZtEuo0eiMcYLUewzi6c1Y1oTKFVZ/ZbIKn0QdMwupCG9qVrGh5c6+
07p42jZqQaUBcYS4ifxnONrMs5JPHuc8NtY2WiCd5ievs17QnVNH9kkxeziG0VPoiGfMLl9bdBPM
NThijkyoe/3RnPNrGp57T9apHwHGuGhs863Maic41yBfoxMV0ZMNtYAQYLmjGW9oBxV3IjB3WWsB
c/F7byi891mAAd5A9Jiv5n5EDtWZbv6OFiiYz6hqOMC33YPkgHkNViBquk3GqEYECp1n04E3zArv
OJSOSdc+UIARSaKvbqtRy5OBBNg+3FfCSZsHMxsEvAmpp0UbrQvbKZ0jTQNXaetcJuhOWCi573lf
zVskFNhTqJkC/WWO6qFd6aBQLyGb5M4TMQ9mDaVdTsZNMXpd8JEEWM8AWXk+KxyaAKFh8ejKO55c
SV/Bo4OBJVQY6WrsIe/5euslX1C4TNreLXqa57LMMO6TxIRSp+8aupHBGHXiYghzEO9TJd9S5qE8
KTpd54MRtRwXiho6IOMd8TEJq0132BOJOcWO4RTrHtUIcl8jCLxNIVMuSaHB4QCVk3FvhTMgdQLe
OM5BDol3rH1csU0DDg702MHb5SHRIwhlvYIQJHcyS3s1dXVktSegslJflyWA6tAZHYjfUWFfjT2w
H7lgf3Q968F9SO7xyoaTfJ8tYKEGX3vzmSrDISv3Bgx3QIgKT9SHNPZ470cZrOUnrcjsLBIEieTd
FU7v7soFa1TAN5ppTTh+Y8jyPC74o6CqHNrGLUwkim6Hl+qTldQt2KSWeeDRhaQkF6QS7yp0JYNo
mU0DfVTbEs2DzCSrko1tqtlYWQNoPehLBWZUBCZu76Cxtev+hSY2RCfT8k40zixifUmvAaQeYs8A
wk5QVJfpPnG003s91V/Yo5pLmpPEOgLoW8WMC1zf1Gv9LpyNYEtkmPsgyd+5ERzc2ByK7JCFjroq
W1fbZtqkH/tCD96h4TAiC4y1cvDZsnQGezBQ+nPqkH6uCIF56TlVln4bmBW8n3o8OYTRXQjJSTSs
R/zQw5S8RvRVjwimGAeE47bVCoFcTJ+TVWtFnHgSVGibZArma0xIyYZMop3Kiuphdsr2QHBvtzOa
Yt7JPpe1nxjDsJqV1q+GDIUdpHck2c1ouidwzRWYb4sZS0OrDQfCCJ9NSN80yKoO0clcV1OIOAWf
9kYkXriz+QI0EfEhI0cSEUvjLJ4thDHshdKr3nrXbC8MZza+9hiKt7KdrQ3CSmNvq9p6QlxUbUyv
DNcVwO9tghhk0xREhqX6UD92vIcXQOSaa1q63pnDCVlTUZGc02iE52hF/WVaSki3WD73CFxea1fE
54lC/ClA+HQZBAYxC4myqQTyJbHNhS9V5pZ+qUhwaVcxb/61TJxx55l284ata1UrO11bGGtv8ONB
kRK5ax9yAoRuUnIKTgb6xC8D81C/GnN9k07QryI9fEJ/b68MciYoHhyoLtpkYXZPG5fZsPY8FoGO
MrOsL8YCOailEa3us/vX61FDeSqwXGOJYCSjmR247g51DBkKUL09DkS+6kfbW9WY/FYkUXBwLUIT
Y0++eA2hQ/4a7Kn/mvM5dU2/RKTH8s0cXWoKsPZMU/WElaBhXMTJkoTNyLmzmsQN2fLCHF3wvbIR
4t78W9//n+p7kJDMNv73WclTrN7BKsTFd/X9r//q9/re/sVFFCAN1CIugvY/AR488xfyWGxqbEQc
n3ORP2p8wbAEUp5w0b8I03EsPsbviAfzF1ikDvA9mwOA+w+Bed/7kgA7eNKRHGNY02mqQaH4vsI3
DR2VsYzskxeSGtLkxngtjWLBL9LEXLW8OQyK/rhB/0U7898u6JjstcST6K5t/CB5Jy3XZPybyxPa
O3dtLPD4mZn5tZ259T6cyCv5+fU4Qv3JMfjrF4Rmyf0CS+xiivr+C8JLmhX2AGTaZWS/JR4XsJLE
uFey/zty7veyoM9L8VPzW9Mv0Rcn3PeXYgAfhV1qiBMcNYiYTtLsWSPZ4G0zNC5bOpuPTpoYl/Sx
xtt//C15kiRPg4vP4S8u76FO+0nXGnFSZsKs2a0oSBh4LyVTCFfz5xf7wV32+UV5Ag3GPlBC8Uf8
8EVHCEm5M8aC3jXiKJ8GCzXPkOiYY/vWIfEDmXAVHTnS0SmdmqiHXWwgNF0ziddW+hIp8vNP9Ncf
2dZ5mGwOnA6xSD9CkxOmTsipA4FGlDz3FSCBeKcToLz7f15rGX4y+yTOyxE/PFD04fQsIs/rZCnS
LDqhqQ8HnsJtl5h/hx1e7uN/nKjLfbaJccK7JR22L8zQ3z9QMB0aDBmdOEHE+qZMMBGdiW/7n987
FiHMiVyMVeqHH1PvE4FsIRPEDZKvkrg9Y5tPw5sxL6EhP7+YsdydH7/SArY2Kba4hT92FNyAE9Os
GdYpMbF6ra2eaxqBRt4GTgwSYepUvgl74iWNPXjbuCQOeOGsw998jO+nxL/eWaxsny4eHfPPD42N
AINmEBAqeYKJaRIoXBgoxwPCoSrSVVd6TUTtJk1NyvJp7ggR+nx5ZaWIHvFUs//5p/lvT69YODtU
X7SCfkQZpBlAqTyteHnJGLjVdaRdA+Svk6gQSv/zS9ko9vH0sLWYPz5RzEGasnFq6xSDirwlcXZh
wmDcmPE48kv8/GLfL/Us3wu8SHfgB5lc7i+PbxW1nDjrCn7ftKRwaEzWXwqL6J55ianqiyXD5OdX
NL5fgpdLolrF9WBDUwJdtLTG/ky7AIeMyACe0lEPsEYKsmwRKDMLvLUHbbzF4sDvaklYypGbmPef
YOZ8xGzvEAg/rGk51Ciq2P4+V5BWpLhgptkEgxxE9E7WsVH+3U2Sn1vsf14JcCvEd9D6kzaQJQtZ
7Q8LSuGOiRhz4jRVpudbfY7mbRnbGpHwKu04VubTGK6yLGnKYFUm1WRv0FPYNwgjSWmakozPyPCF
HzKQYQt2MG8/RupVZrPRzHtlYqKM1nqTACqUn7ldRuiJtzoi9Ae+SbPXE/5Zg3Tj4OBYaGgGEccz
mEn90vYO1tJQWMcm4QZ+4l2vyZ7Xmo1Nt+aRdrOW4AIOamNvMJdHqENG2rDOPUjjQC1jqLNhF1v2
LitqruFyp5m1Ttd17dKsEyjqmE3GxFKpqFxQsUvq04SKat5pAcSV41AtoSptSHDL1BhwqNMsaj/S
JKtfnArf+TE34unWcKlagOASSj1jP4pfjcnjJ3Nmy144acg7Hxkn8ey1qf2WUsvPDA5MAs1gzn3Q
1lx26L6Xb/mUmu8VCVz7vnbq28YmY1MODoaXOCR9hfW3lwDuJDuMMTGuwzPAS7rU5iLAJQxOlDu6
pH6RJhrvAouUus/MHq00jft2XpDeHlJTLFrh/Gj2Un38mumGVtF7NMZGfaSwIRhBWCQRzQom6cql
jfXYVQtbnJaEdfCCgr+SJ5NxP7fcN3pAzCw/d7mCnZrTG8ovf8qjJtmHKC6JoMEeNgACtRmO5MU0
O8doKUwIJmEIuaC89cQk46mcsL5mukbImiwy47KOIWtiUNHJmLOXUKYpSXAX9aUL5LLXA8c+Vst6
qfVw7nZK9HW2Q5LGh7GkswzrmEJ/2CUmPZ7gEO53Prukj2k55PPpM3MhKN0liYwjHhFXn/0No8BG
jmBY8x4VwVGLUhT4Feeq8boyFkUgxkRw6lPGvuy3hWTgWtEwgXKYoRYj+ki+9WUt3+yoIwlG4aVj
Dj0ZDUDy2dzP80B/zAxt8Vr0fXHvzvF0kdVgW2s1lmRHa5nhEjesN8cYB9AhREXIX8nGEUjvXHZr
XQX2PXiXGGCVvQiaHfwUl6Rr6qdcRCCA8tTzGFsp4JiSGNupmKf7FFf1BrFvhTiRxHQqIztFBa2r
4qatFHOsJOjyr6Vs2m+umOk2mU53CQYGo8Q0JjRKu5SVaTVnLFyDjtzdJ9C4erZJw1Bb2lz2+zg7
9CMIYMHaqTfhllxVh5ZWB/7VSEpEEGVXXnpJT9AJ2PjoNbQwddFKqC4mG9NHXUzBiShvp965arBf
AJbg2y6q+dUOh/JoCaQ2TNHF/FpkdbqhwTqvlNHzM7qBhLuUDsUrBhqnXRd9pNap3ji7pRjFVTUS
b7VumlxjrIyPkaYBNjt6CMvCRFhcqQe3XUqYeZHW1SFpIrWdZDd9DcJy2JDNp91MXpk/x2lPmN5U
QHEoEEEktcKUkzZvTit4P2IMRYGZR6uub4xtXpX8IVe7hP2ks/xbAVE4dNMBQdlOZuFNSmvMvfgG
bccNy+WXr4Yzla67pyeDpKiIgUGIADzHEoQaMO0No4NbVopkKWw4ZABrGzMvu4cqtetq1Rdq2y1Y
lSLS3zNHlc8EzZi0iw2U1lpgreE36gQDt/kNuxKQs5nl/WwLXINVqPOLEvWanEvHA7zadtU1Mg0e
as2mInubApLuNDPhlVCIbMdNWbVmcrI/4xBNa4THz2rbfoSNzoJEMhb6Aehx6Dba3ntsHMYcG7cb
Ja0NJGAI3lB19X6OumdemRJJWmDgW/hMJXSmrEH85bEfu50MAEubgqi9Jlv+mjFWagewgSWI1ZjC
rCpZbUfOUUoxll/b/Wzc95Xg1e8iWe/FCIJ1L420eqkqHttViX9Pkb9ZZNBC65B6LqLnalgl7lvG
+6rKX4mccqtvU9ULWiROG2wyp1WbIhHD19wd0G1DYZBPiCgIE4s8tSd9LYz8YgzjjgCxJPqi+vYt
qaS1kSIOUYxMLB/P2Yx+74545tLau2bkXvZNEjOjjdNNNAyknmv2vAWpRGsNxK0D310MD71s8ls7
rL6Z2fwMssu4StGxM2jIwBSaHi1u0VXmB4ao8ANj63AXdg6/HG886okeAbIvQmdAVxbFTG3qTDlH
W8bwN8Yhq/KVslnHSfRU4bBvSWFkMlBOF7VqrVt7HmMIsXlKl9TmV2C8TT/hUSt6kp1oKWUXY9OI
qxkN1FVtiO42j13S7UpDvcP2yjYl/bgvIPD6U4s7eUmAM2PbV65FoiOmUn/oYN1jX81YLsiqJtDO
Fcdp6L8ElTbcDW2IubdDqd3EoXxNBxsjb5NFHntlQcJRjWP70gNJAwxXWkfNG4DtRX2o3swYLU9O
EsmmiGV3MmydoZBAF9bsDJa8rUYxS4aUYZooRBg+j9soK6x7O60qOBjWfFfhsDvrUzfftGhNfA+C
8UuXtXW30ZUS8XGMx1GuaPhpmAUDxA2X9khzfIdhU+055WrnxJnLB9DvJlp2Moog8GiOnu47Hp7L
gR3+m9HX6qKrqn43shGeikTl4LpJglWoxDleRCxuOwRaBsGrVBbaKuyd/iY0+4HmdRIgEmHw17yk
YwuKCV09JleTZdTSweCt6goR95o5TxfQMyzNi9bBJedPXm24GzdzBAuiMXwtTThbWw+y4TasiFQU
ojY3VmbPe9U58a3KjfoBYYh6dLNJbPoRp+WcjOjgHRsbvx5FBOTh84W1MjiEjASQhfW8ZR9qdQB4
ZEPF2Vpwq677mXMKLkGnWUn6h1d4wMYHvRm0Cxm3VghIgPxzF2UryPGqkFvMgoxZSzP21K7j2f0W
ZNH4VLlW+z5I5q7gqBBV6JiO1EqhASfWo8wcDOCuVX4jOaqO1000T90eE8g3GY3htUpyqG9zrNrj
YuEt/bIs6jWdXmxCwmkaJhxFc6VlQ7IxdRtrvhcuk8158QzrUQkxUXaidQFXol/RhNM/o39fkg/C
ObnSmQXrUHOKDLFclsGlMUftJiLuZsWerQyxzzGXjt3jCBUh+M1/9a9u/G9048xGTE5Tf7T6/kLj
+B/2zmxJbuTKtl8EmWMGXgMx5zwwk8kXWJJZicExOGYHvr4Xgl1XIrtaZbrPbW2mlkoiY3K4Hz9n
77W/9O/pL23Qn3/gv9ug6LL/IWj40Z9C7m3Za3PsT824CaXDA+LnwusIMS/4/2yDQrql12JeskT+
1DisOnK4HSuXAo/if4i5vfSq/uX2JQKaqTakpFWaDrn59wZo3axi2hlDTkhYLY9cMKl53l9K8rJ0
7JPU6+14TBJ11blO92HOc3bQTHNB03NRbBE1ApnhSMyJOttdIp/pDrn3ZGR0jJPrQmMWAbw4iWFc
jmXpOfH0aPgzAXjIG0YIwF/SWIelYrfCCkHRhQ1mI4rYuAtLZyzPdZu3XcgQ2KyDT1vhRx6OExAN
TYnqDyZwerZUIwcjGjTjkxr5kp+MipnrTjmpRbRgPrVMO3zXse8CQj8iwcsyAFLCY2RgMf9InGXu
H9vSIcJ5KrJbLsnpofGtxaby9eLnqrRSrhuconwoGKDLYHyf0jJ7DnKnRTFZpjnzbve210hAFzcj
sq6Oh/c4U3809J3kJpPw9T0UEFFYj0RJAkVafKs65yDNXZ/QY4nYdjdh/GquLH8pKzMickTfpokc
jZOe6jWqVRrJ/GTM5rAI4ullvoqzFOXywYKiMSCREnXfHE2RsIkzkpFjI7n2F5wKN0p3NUKQTela
oNl+9pL+b0P4uw2BGDQ6Wf/7hvD8h37vftkRfv6JP10k9j9I62FAa8JjXycc/7IjCCRORNT79HMt
Wtpre+6f4icHULbFCIHuEk8sm8V/bwyW+4/Adl36pfSCf05a/hMLMsblX3qVKznNpZUcYiBAbbXu
Dr82k0SPX6CpGQtOeCZfR84hroPzj0Bbxe1CTBaXFOARGgThoz8FN12nxq/emDdPqjaeCBnszgNX
rA35CIyA68E4zbHtxVzI8vQeTYbxPvg+5Y5XC6rmIF5PPddKunsYH7PNJDqT6CYMbuP+CYxNYFF+
LaL+0hU4BHPiJpbaPijZK3WDtp5Q2UiQSM4JivWkL0ngiGXuEO2YCH9Ehd22zZciIBYX9BxJyuY5
DbVnbVZ7R7/zU+F01GUOPZXeocVDLGsl1yaNRtlFGjRwN/Ps1zNy8TnpUJUsUG/RhToECB0YX4Jp
GbLaFciBQDTmz+gnjGEEuMZzuE1JeHvPqzj4SLycS/hidQTP7dq0FiPMalIpxRPugVxte94Ctw0Y
cVeBsBcib7wQPUFuYpeZehyM+xGv6rhbamyt26DOjwCA1Juusp6YoMruKep1wE05cN/m0XUgdZC4
l3XZU4KJkx9ryG8aq6qPuTW95DWWjhz7zsYsw+RIxAeu2KZM0tdMZ+gl5jE7+YG+qZ32KsVZ8Uok
RhWhpb+3S41RpxpDtRkT70ev42nTDtMbeahwjnFUSk3fWssXPfbQiUIzB3DjfE8y2Dl2LIenJRg6
pEZGeUDgRIZzRRoDfZoDNzr8OVZ1YGhIzk324hXWZ01i0dXS1dzqZXKL5sXHRdO/1WV3Lse6OpIk
pBDi21tNNsammzEVKCVMwomX+zQpuQFb8kWR3rsdWqPeyXL8A5Wrd1N6S3w/hVhYEDsbtAxWGqId
b+U8yAPNubXeRL+U2952HPG3JKjXI2fC+ce0pb0J+snacayIEwalbF9pat7BSJDjdU3wHT38eChH
N/tOVgteBegbO9W4xmOiZoeaOvkDR2595xqQO/pMP1XlXByEQr1UZSo7VhJzyZBxRuGKRQJSucO+
D1znxL6Q7lsq/T35JE7kpkZ4GD2qa5dk2J6W8zZm79gABMwq6B/Z9xpFYDTStANGhHg6FGWHRsYm
UaPqCWlduFS4Yix2aO+zTWDpZ9OtxAbU0YtRxKdlqeCtdJAC3d54deEobWyp83PawKA3QJV/2gj8
vw2LH+UmIEWJkIm7QkPJPsxCXpejHK48r+eJH9qgwZC2GJ81NjIkPAyHwRDROcfjm48LfCwQ10cS
KYZHMp4m/6mgAX1P5cSFpqGffatgPO+B2QW7NUKsi0zQTAz8kT/0wlySA7gaCyhi0pZozXtejYWF
OwUG44+haOxIxON4DwzajMaRZZGEY4EZWuv5o1FsqrvEd+YzNtjqaPWE62AdYGnpyJg9oaOGd7ua
+Kf+02yaKdskU6z2nh6G9HPOu5BnbQobbOWiUdMtUMrujYIJZ/AmdWhpm2MprtIqLAHrBwqBv2Ex
nUPC3Ei4fHNOrFRas0toEJB0DJFA2+OwsQmYQvzd2DsMJMWhSWhOWAEXc+AWL/BG9G2RG+88Uq/W
kgkSlGBOlU1/7o3Guc2FJbdtQdOkMrIP2ELtNrNU9lK2OR4GQAnZDSTFEYcThu7tYpaQIsv4S1NY
Ei11aIfXyinqsxliH/Tt8XqkVf3IHMd4kk7nv1ulm20TGTarbKrNofGnPMZUMiDNyJGnTzmLGy+e
610f99026fv+tqDRDWg8A3pgiPnQrk8t106PZGjSxOOGNo9B4/XgF+M9br1sl83dcWJIb5FUhbi7
CRbyfWOvIvllfmNI5ML1LsMfrdU9+ChEpk0nYSHYQf/Vu0jIhaBhZY8nh+YmHj5IdEjPVA9G2EFk
ZPTG1cz4fx+sovVKLOGOUhaHdBKs5ZXJfhDMtxlX7rvFEOPNnJFoVs2DD0UT9bruch4t3xp2SNiT
A2B9rm+TFUToloaNMtvDbCSQcO3+JhzYtaDnzhvMm6xEAqBPvUSN5E2tu0nM6XEI6FnIoJa7elX8
89nCY6P1wQAHdWLAzPDD1Ch8vbD8Ma/uAYHhPhpWRwGaJQKpLzYDsN3dM05NeEgBnM+GLh7N0eYU
GiHOSkN96sb/UkI+2y0hVgnRqSxCILqAd4Cdk1Y63Q9Q9c+GbD6IbL0pSA3CZlbAbZhI2iosv7pb
uTh4ivhhKzHn+2l1TiyMZOhF4KZoFFdysmUyIqXRHhsBn3lgZIENXLLfNd63ZXVlVKs/I5X9N6uW
8spVMTnhc1VsYhs/uJpz85o1QGd9tXdMUn5i6Q73mrZsovhb5cUIks9ufBPTwLDomrP1yzD5Tok+
RaJAaBXDFozS1UsyOcHI4W4x5xAJfnL3U4XNH06fFfvCpWAYtfNK9wJGhuyalyLgr1paXJNq0P1n
OziwWGn1bR020Y2/Gltqt8gfQqtWJ3GxvEhiKSacMEMZU5yPPF3sUuNrQGJq5PT2U5Z5TA0SaIO5
Jvti8LLiu7XabMrVcDM4pbfPyQOLsENUe7in5TUD2mnXz4sTjfb8vUvjeTNiH2b8wnuAjCd3ImwC
5gTWci/truYLRRVLR4q+Z8UXpnj7Yy/zNx572d/0UxU8N77Ln6Vn80Sn5uQVemL2GSYPQ1dM9y7Y
tjc/957APtIMAc7mYAc+2kOQ0M9PcwXvPeaLJjHK+RK6cqLJDwlg7oOds8SehdzMp1M+jNxVADEC
/vBGUClJbX24la7c7czvvDqR6rvRXPqjWLR/9LUbfJtkJ94GbFy5ivu7Rdh0EscxHY8MXOw7t/TG
nUkjqGJnVT0zvJT0NWsMUVm7LitClI9NELqP4O47EbFrGpQYaGwibqvFZ9ciMFof1ITflNHzGo/e
egelTJdHpgJLceR2uQzRAOlmOyc23TgwWdDOr7nK5187ppbfq6Q5FxOx43Dn0yRqEvujQLz/VHmZ
9QPnIR7ehShZuSH0Vp/UtNr8MgkBbKvBwP0QqyFQXayBq0kwZvO8GZkMHcLKu8dGfRUz8iNGkONA
H2Gt5ixnb/Q/4sQvo9Tq/Luwd7NXsvMcUvQyd4t3tti58DAjVasFxEbjl7Q/7fqxtR2umoRkdbda
WgEX6bhm2tGrAc8O88dyi4oZk+Vqt0zMNt/Hqw1z1e/uFO8L8ahnHIitjEsuwEX2ym4mXznihq/F
pMUT4n7IhLmfnYQ7UfHGjXduqhHBfAb+nWhGcmpeEisjiWA0ZkTPS9qe4YTzQKQCjIIiBfGMQJlY
xFKbcqOdinTAMRE7JkLtQ0802qsIluHDVdN4DLo6vKrzvL9zkrT9Uttuy9Cpq/N+azfeVpbuKtVI
G4DVLTy8nOtDR4gaup0w4p40hNslVDaY60LN4y7LeR6ukJMxSQpWi+8EQdT7miDyWLZjAK0MbI8T
8iC2mISZODI/cKTjIZuV6dvoTx4qaH94KpYKQQR+auOmqHT2hjeg2mOdKJ1tuejihBlYbAHDJMHG
cSRhYt3qdBbE1z2gWK2OumR7JVjoCbxQRRHWDN+r1TNtMJfce/2SXLUXV3W1Gqz7ciyfwQnDPBe+
dZhWJ3a+erLnEqF4nTRFpIyl6DZuC/ZwWr3cheO2LfmWpDLm4IR3Y24O12W1DPjm8uo4+PQnLWXH
82PAILS+00mqXRqQWoBcjQIcORQLpUpD5AnEtVgWSETKzSwYElqxzeQ81X3iQZ+kwKsRMnfHPEzL
EP0TSJqrQjtG5HW5ucNjX7XE4qXso6REaEonzz72qee+WsA4SDKZEuUfW9rg5ncCoOKtQE+cXGfj
mBFyNjOx38HhmbaeNYxEMxg+npu0b+vrsTfoFsEwetRNz10A2MxhcT3iNHvCEpupVaeWNbkdeju7
VrmLMsAa/M+yrZ0fopIOuXsZ7J+DLtVzJ8M4ezMZJ0QliJmbnueRYINlcbdeFwR/1IFKjt5QUoKb
PRDEBs/Ay5JPYpd57M67sCvkHmnS8i4orK+mWZHKxP249smTJDBxOC9W0z8ohuzgLZ3ycZpM97yo
bIqs0lFbNzVBG5lpae8SiUmZoSDVQbNiXmiaR22b17c0ylEK8R6/MHiEAq11SPybme8SzjqKc6zO
2mr73VD4JwO247bm4v7YJ1m4b6Ww3l1GUsdStoqEXnYmpAABud51esgSe9y2tRtc2xl5oxvZpdP3
IoQSwADsztZp+CHoU4+8E6gMJIsqy5qPhLM1lFJDck0qTaA36MSmHeum2atQu7tmhvlFSj3yc1zb
6W6KyxQqEsd4rA35raOm39ShXx4N5BHYJDlJqsmrgEoyYowMYcxMXGx7DzkQiW/oG3e9vcyPakqP
g5YMgUiiB41S2S0VOGOfYk7TP5TynBvGlowASJY/kjXOs9ux8Q+wDeciLSLoWUzlJaE9EKrnB2wK
4e2oE9AuVeYdpZe5O6sQbJhdXZ8zYd4HAcCYrmM2Hg2r4dqvcuzYM2xtZTbBrTSaNkI4LXdmQZM9
L0L77WIDgF7FPLLM0vLNUN0btnksKLgFHFebwDvV+CE0B2tAKNdpLmEamVw8V4V5P8CST1bwAom4
uZ/AMluKdze0093Ir7WxKv1VMWxPk2A7Lw0Ap+JrlyPJwAMj6t3AKKTeaNveeQHGHWJE4jNhUNgz
YCRsykR4ETWzKSKj0nmxa7GOk2urISJjKGG1dD7jqjU3uEV4XiSJvKf/IMR2gGwZ7EYlxtuup97O
BV6bZm3/6KBTp7BpCiJW6e0meSD+mCquaHmfj8fS6YftZDQWblmfjoBqf/Sp7s8+SNqNAGl2pq+1
TdOZoFfl0QwmLuEMYGvEOJUm+yRrvnNfoxSbK5juzpKXJ6i8o2Q01c2vWM+BkY3TjW2X8Qul1HNm
NChV2t6/Sj0b15xeKBzrFIzb0sD5GIyWCf3wLTQb0sxme5Pm1ktlsOUBsXP28F6DaHLt4DXVZrlB
9F9tccWPEdZ69xlONYzIRVpX1ZxeZ0b11iu/O85d+tR65ieKA+q/meqoShQortp6Y+RenOyxcj46
POw0bAmtUUb5otFvfSpVGgzBUKxAJYAPEBlaDcyLvPIxmHuRbOoE/mmvgvjbKAY5bvQ4QgYN5+mx
gQJQ4wWLY9pO/TTt3Y6ZJMV/aXLH0ViOBzt8rNiw0AvYLuaYHArEQIZi2hPWyzPgCdmerYpScsmA
ss1JvOWnUkT7QvK/Gz2HJoEpjRU5JjMmsWTcV7sxAE+/G0SqblFRByf+Df+VrIJPK7EenRzKrQyy
9Az2T55nl8PVtKcfsVT4BqUhk532ACz7PmH2bqHPS+ZLHnXzpeVIAqsEBGSw1l6gqhKStQawr6aH
YsLtqfIy/PSkUjhR0llsCZ5ux+mY14zbxuZbEixnzYIHCq7ESSbGTRx21DqF2+yw1J+VCfxmsqW/
86VXnJVL+w+fcxdVlPr4xgk3iaGCt8n4EOYdA8WMFR/PLkz+6qFx8C7TmPFPlQMQwjf69MDdhQbi
Uhp3k+W8ZqbTXfWxobYT+djM3+zqkAqV7LK6NI+akOdt6w7dqSKSgc5FX+NycD8UsSkPgyFow8WY
v5m/fJOo3SKrn+092g7yBHv7O/IS82kKXLn1NHQJ4orq6Q+388cn9j5UUp4LaE00w7ltaEYJM2cm
ajg3BfoP+ixZZu1aIeUx9Kobpy+6KF5sh/yubCIT2SfWx9/kiN/PQOUiM1zqvcxm9d6h8IOn69jl
yqBafkhYEhq5lzTea69s73xRQDzmwCOXlQiqYyDz9tqXXJGw5OYonLPk3BpOsrPLef5OncWjlajy
HQx1cFdPNpmsfTr8MDLvM2mBmqCFMbpzQxv6YdFOjFPNn6pIZWLClOgO99DTneWW6Hb0RZNf1ge6
oCX20R6zCYJyb2/WEAa3SLT0VlkZWLhsmRVgEZR1joiNW1jRyHRcDoNjFo/Pc+J+oUJwnxpkNtAW
5/7IczDvvLYzuVwFL1MAuBVgovWUiEJFXcrUiAzh91IzFc/LOIhM38JvWXBJN64mi6LmGndSt2n6
MUUIRWD7PvHamlDEzBvOTsX+s/F6ofJDEhN7QpOoQItAL4yapvTMTcXlhvJuqpUb+V7dvrTKaa6a
JgjAbiCNgYUm6PHNKid5jn3hzQNybN9OmSueR/4Cbxs0w/I6SMRuPMYxTSMa1Ay40Jfe2IMarv2V
TYJLcAKo0FQZWAOl2i0HVrjp2yGhYprJqDGtvuw55tdKiF3mrZSe/81p04BHe8j7owqYYzeGbiha
A5Slm8QgIB6NkX5yB9XTfBJSEaY3i4BfAg1bYXXJh5tCOdmSfpvoLT21+XGWxPREa2zvbmlWdoXf
cfHWQPIjStBSbUdbfU6U1ztGBA+zQVmPilOcERz1W1cN04E86uZBJ6P1mudU4FvXYcNeWte875oa
pQaatuCxQ1FGxYup7h4ZzPhqONlwttOGvkyJ9eimnY3+VSpD3Ipymg+WIr2Gy2tnP2C79B9DVCol
jr44vCKn3fo+I5o5910wPlnWGqSirYGnlKEaupLSDUAmBF0KLsntMLj6EwmO2wGrW7exSaLNb+nw
95wnYWsXRLRZs7vvvcnlly6Bc/dtAsdadvdL0mGewr+ELII21LNY/OSMOl1GFYr7T+QzJqKljkJt
8fBW0eloyQMKs2ST5FnzOngAqyeDUzepHQ4zltSWy062E0mXH9C4BGJDa/SqjbV/GifR71BLymtl
VhXyJN8U1zWxOF+AYvZw/3RWboGLOpHXOjHbSW88KHRqt8QxBccS8NeuGxd1IKPSiWwlWSVGO/U3
AelhX+neGhxik3oW1HfXbd1M+6Gn+qed6dOlMVKU7flIZHOCMIZZRpSorrwZ+vCHMZrYZs0SVFDq
9ltjXsybcOTRsHPCm7LGPtWpGdyDONNEX7vj2TP8ZdoAcgIwxa1joGKM6De35w4u6A20D3kdeOF3
xqnmbkSIvc+D+T1BIRpZjuRmAKI+3ZhxSa+snV+AXMV7vzXTnWL8uzNY6Id0RP42trN1wiBAz6aW
FZnaYbBsU1sjrDOFTz59TS0rlvYtI54r4qqwHOdWk2Tlm91wH/g1fWATtcYW2eZYPGo3xbINFnub
u7KW9LNGeW34zXZyGd/QYzWpNOp0b0oiisIa8L1c+OcifuhsPd9NfUUfeJQvYWd9tRM2a9yku4zQ
oS2dkvewQqwG5S3bTlhytp1RiG0FL2NvmdI5Eqx8cJL8cQlgP5IH4BICAwgsSZY7oEJYSfPmVXVN
fu8lA5Z560hh1R9GAKvfDM0YxII1YgvorGKhQtaECx3UyEGtg+G9DPPmYRqaB8CGBGWIOuBoN9eL
YFoYdxAb5ogkhvTUVMK6RrX1QWj4cFNbVUsWunY2GWMwGj2h87Wf3IH5vL4eldJEujb/xz/8mbH8
d2NrDm/cIP/72Pr1vUvBR/T1r6a+n3/sTzUL6TEEedEKxHK1zpyZQv+pZrGcf/g20+uLMuXPsbWz
ZsrQF0bij21vdb78v7G14/4DkJ5pA9XGTeSYvLv/YGz9u5fEpVNghiu1m5n1CmD8dWa91EszGN3A
QGEsyiWqMj08tMhKPTS8TfftX76Yv/Dy/eq2cAJeDNDiGr4ZOhi9fneTJK52CiSoDuKrGXm9U1vP
8yo+/akW9SxBSiTZO+/hiOL8/+OlbXRAQeCRx/m70SMzpIlvw3QeYH3w0iFMu904Txht/cHDR892
xyhUtMhpyVj+Wx/Tr9aW9ZOjCrDM1X7JIOiCYPlXn4llZ0kV5oX9UMDKotNvjMhxkfAu6pzV68vp
ElvAv//I1u+mpcuLslQc+pEeVJjf7GBo9eIhAYT04FqV9Vxhez9ZzHCbvc+0+EX19DGcDFLuZjCH
tjuk/dB/eKtnqQDCZUcNLNuD8hPUuR1Qq3i3LIvz7jEwWRGOozCvRhXT2stAGeGaAfexGvYq2/4b
kw7Pxi8WsPVjeBfDC67YVXn16xINpsAetJ9aqE2pkuRA+KYuiCLaB502n0l1rq+0xBzx77+9Vazx
T53Xz18MZDtak4sdN/zNGeQZCCS025oPOcTyZ/ozuM79Kv0UuabMMhf96DoYKpjgIAKYU9LA/v3r
/88H07fNgJsw1lfWze/PCnBeZO5Sm5CaPJxI6wPDRQ8Pxtj8neXV/IuFgjuRJysQvOD/SDaNZ7+v
hBjMB2c10RlU83IP1Qvj+MWUoqXjvI/CW59OgUBb+RMPy8URkgOH+Zuf+68+uC0IWnXRmDEn/W3V
WkSChI2IxcPQNzwkDgL0+ppaGzF6Vsm/c4L+1UOywpR4Lvk/ELW/2RlNlYvMsEfr4WK9oV2B3B3M
Qn01+KK+YvTr0JbA6tY0Gas8LBbzthxDHFaM3Axk6flSXxneqB8ThrEJADEruO7lGO7MHs1fmo6Y
VqCl8pRR9gJsCVNCMPb/fq1cQpl/W6w+qly4SxwVCPd+e0RyvKxDgGzkIQYM1OxR8ragI1k3ui/V
W4ulIioQKr5BiAyvETmHOwhfOMA6NMdHkkbxCGXSwZKzTAvdFzMW3UfQir9zHf/FLrjqthBcObxZ
93fjosEtYASoZz64hMBmCN/5mk3VqjdTxOZzU7R/t7Kt3xeTJ1xWNWcu2CvEYb+/YtnjlxBy7h4u
zjC3x/IT03TlX2xsxxeyYmt79OaxYcXkVI15CvqCAe9TBhpebexq7j/sekSuKdgBUJSrt8x22DjX
NXH5ijpODSJjMqIG8SLUVzMW/WvDyJCeUBjfonP+Owsgn+C3zYnDWvA746l2LPyAvxuql0CGxPzM
yUPNKolCNS/tNveN/A5YDzd0nDXjFOX+yOQH60bhATCByroPU1gwG7JqbYFbSCESzS3m4mXv78cl
Mfpj6nXA4Cozod8H74YBHqIqBuEinYwvtOOSfiv8uiYpIJlTN3JCHwsPrlmejLybyGsqU0KiGF6D
fAxU9QDnNb0KujK/BkFY3455TMkeQOBj2k8y3Vdz9iXs/rn4IWRnbtEtcT+0oMUq3t+YfsykKHrn
fk6rbdZzfp+hHJRw/bGL3zcIv2EBp7g8NlAEBZEDkMsBLPqGehmqIp+2duz7TyHxrmLT5In0Nq01
Nnha3KTlluCFcxt5vRV8x/FIN7Mqu14eFwAgqNyGwWlPVjNnxikOTOfaSgaGZ2qMz4Ia5wkbhMnU
E5Jw+0BqsUlD28VhxlDXgi9WAuBX92TtFbS8QyeNt0GOZS/BZ0aED2vERzGVwIpHKdcQG5nsKA3C
nW/2wJ0ALLnvyGMoE6qA3YYSkI14VDzNXTbzx2a/w2oX2/RXCBcvaNqbeeGvkVty4GQ2ue8p5h2D
8NXZTkQ+33h23VwbmviEfTLXZUrDJtPBCd1eejvKsP8RIJ9C32NhPhIZOPXQLpPb1nIIeQi5tjdI
5iYhlq9mF2Rni+EfZPmAW35f13SgcN75oRXvuQHW3wCmuF8h87ibxlPpBwtF/5EMcd5vljSptmLg
54nSuK8OsJpdsjL9MWJhlQKjAUmtGrkKCJVNUPcfTkMPXqMPVs+GG2TyaqyCTjrnqiJN9tknOkuE
LIACB+i29MuAvPp+xgNDQ8pxw9ji/6MKsMhblU5mmGC5ZqRJUPGlGaqvRjp6Nm9X5ty25mYug71B
RsehWKAtMHvnm64Ipb8SSUAxxA6OBzaYfHvH9F/hjUzi4os2On6xi/OK9h1JBaMfsq9wAc0O2cyq
3KSByWHqVA1/B9AjImdAeCFuNhd+VPRXmMdFG2wnEsMU3XDGD/B02LIzB52BH0C+XGbPeY/difyO
DGPGDiwxu9FKjNB4Xl8my8KUuqTOyRs8Nh6Hfch3SqTlbUofv+EJDaCT2/z1c+Py5rhx1FeUdfHL
4JHuLueyvpKVtJ4bsc6HkWCE130PdQpZmo/KpHBCQiVMs+efJAujGFhSFD4WSiEolj638X2AffG9
tTipN4A++V+0qZnf0o9ii0FkEVwnDcbR0K/1I4gIDvXMYEe97JHUcMF17HKI+jneYkye3Qe5iXyV
K2TrueuGNf9hfbclE7ScQYOj72vKTotQkgxn8KUWkQVt+LuKmd0xSUYoCwteuNGhMpytCbeZiVCJ
4ID5cci4btgFXm5wUBzPPX6+7bxWj7PFd2+WMx+KR5JXkmAoPpCo6kdCFbsPGho0LROApychMf9e
0L1YBTDlFpy2TZg0b9jbqH511s2Pl0Jhkbglz0yPvJ9InjUB7A2VZcj8Mcg/HLvALJz5Nk2aZu2s
MSOPvDqGUYScsL5mGfHbWeu7reqGg6er2+Nq7XsUuaAIr8ni2F2Mc+grOc2xI+O0ji3c2iTPwtcd
a1wwp6ZreefoYKmgSE0j67IxWkZulwKHaUm4W2P1Pn5efgj65EvLQwYPJIk7yHFQNuVMXZhH3Ezu
HFynyCjJb7Hb4sCxwxtUFvjCTWBUuHNoucXfCyPlxavLI2TGLll6I0p/yiBOnn7bTg+BM3UfxYpW
4QYRUNzxH0PUou2uclz2tnq9qhCskh3MGd8024B98vilb4kD9E98nPoK2Yr3iPIEsZSRFrxbRHLt
cZo4cVG3UpevpmSB1ATtkzPwN6MX0gB283m4URNkYXpyMXdA06tYtUO6BPYOMwpvhnwSsM8XK39v
4qfTY+Y/5xII/q5vRHbAyM4aYUTqvkN55jvVdCW5Aqz2S1nYQCiyim+lAIZ27c2ufQIOwQPnrS9f
Tn0Q5etTX6Cqe8tXPMAFpEO53xyJZuJXzSxCDVFfrt/DRAkaVjjEjZSUTj0n3vvFFC/F6u+FM4D9
OnF54tu2451cVqKjCfC8mjK2ANfEtb0zkTRCVE4apOIhYSjk5tXrD5Q3DluTVcfNsWyhZWXISehw
cx3tdjRMKYqsAAXjxoJc9wSRwX2/gHAsI+AOQN+Ko0kH5vMEgxg4u0UTc8M+H2Ihz0L1hiWSB70x
J31/+YScRNTIHXpu4pdgLVwuvMtkQHcgluEZ7AwjSbZusZm40j4PDf+Qbj4/Sy9sfb/gyi9+VoyX
Y3NeBCtKFYZ9soOUz764iqxnKzA2+WCV23YYuMms31qrRh1u88kkA6Zd307qgfORWey8KxQPNl5c
InkKWfFYEXMFotxe7D0aLxMEb5ewHcHmzeh+BuyOaddC5U9Z8rAMMcc8plns2bsJVzshRi7jQpeE
aPdRt4QKMKd38AIZLaZ4R687C//r8KXSgmsrAaon2dToq+GoTgXKbI8/XQyp1TyZhK+yROCYI5Ra
11WWX/Y+beXGoU5MNnlKkWS9kjOpgslZ9vXV5Qv4uRetF/dxxctcNtY28TlxLmuXqQLHmoYTc9R+
Nn9vOYYeLuvTYW57yGkEHMaqceSNPwQskUAM7dFx5XhOkxmi2c8FgT4n+FQ+MoeobMeVDVCBQEfJ
8Z4QfvZ8WRWeljwUKArNW8+peJCbyrzN3bXbgIWbcB4I2SYmY7diJ5ohx0R+Y9GEaF2Y/ZCM+UDG
VLL6GEcVUQv1ujvMFEItQQWWeWvCOjmy5MxnWFQ15HNyJ4PIjxtOGN9a1RCKRTPkNbu9nZl3Lu6k
h598CwEQfYh6/A1oe3i+HNnjSq5jny+byeR6fMMYBOSKfoZmEAcQivzEnqeIri0baZ20Y7xvjCBk
uxrWd5sPPY+ZjePVxqk568dydlrcz1zVXkI9U/i59JaR/4xMFCaLoJEtRiiNRoRaaHkaydrRx34Y
q/TOXMmqp4pt9BYJK+/CDXpeASMAq13g4Wyfe3egCEkMGb6IlfhYQdPk8/rhdO8wFH4aAl3egfH7
kRoxmZ1MaY8EDyGEbdnZJ5nknwn6x41vgZG10fVLIA02D7DmeATCx4k0Z4zYe1qeIRXK7L3IFR/h
ZooftHZxjBBzktt7URFiBKWw7pFr6PKUKZXf2E5nmhGnZnniZq+PFb3sOSqUqtCd4v4MdUG94Fma
zZAicw2RslBEAn7qxblZN/8zmiYakSH21dtycGpuMDjBTxcmBrMKfrqmIO7vKcmZLEVtqfjXhoTb
ZWOvnBY6gBMC4qk9grljX2pGapxyLekuABOZ9FR49OCjYTXiXS7KsmAVTHbIoxqmDQh/0fL24sWn
2YRkFRgGyXbxRl8Okxji4tviZrXEQRCyJclQhbt8PcNN5FgvcRCzgi4Xw0SQSHIGxKLY8nr2tNrT
fkyKgW6PaNfD6yzE1Tup0LxNtAvRw+gJ013wqaCgI7GJ5WTvK8/i/GQ2ymr9L/bOrbdtZNnCfyWY
dwq8Xw4wGzi+y7Edx3Hi5EmQbYWkeBVJiZdfv78m6RlTcZxJGJxNbBzOPAxGcotsdldXrVq1KnKx
Vg0cytsdv3zY2k2HFrrXDUpm2nFbX6iGwt9spTZoG0tOapECX5WVnn4JILAeJAV2L6PM7qoIWTz+
AhKJlNDMRFTaoIIJV+6Q2M47U8m4rPSdKeeQjbfsuELI2xrBxrmQOg8DMZOtxMkcQWvQ55bVyNac
gI1+pjnxDeTAbXaaFPn2hCohON52XhhLmcbZt9QxANkZDlYJnIcpsdYSxwZsWSKJyORgMXe1eeuB
WEONtbR5ChXoKmtcYQ5al9mQo6+mq1aw7hFePHGDyLKPzbpQT/hl7xZh2epj5ZnNhQfZ4yNkzuAo
Z4dgnYl2mhMOREGZMCMoWrWeStdCNqsi4e/E9rGWadWZ6hrSwzbVjMe1s21W0Ht2lNVUOe52GZKq
M2uaiaS5fKHglJ2GgCsolslmBheCYmiaf8TrzTFNzzbnhlb5V75FQwl3bfp3UVq4H0x8fJQ6IgRu
g9yQT2vbqK8cLV189CQreEjo5wMjMZb9HE85dtzrJpaIWEPZLRVBtaV4IHN25pcWRfr/wsQfZHjQ
KhfpgO9neM6W5dL3n1cm9n/ylN0xaIGKgB9gpQFqaZhAlk/ZHVOeqbopsjTIsvEVoNe+MlFVZ2iE
ALWj3qlT+2yDQPeViYo9c0AyoJ3BUlX45OdSPHtoET4ShU7EWUhFUTUGtD0E0AEsQgrNXPUDFYcp
yEsT0V6HPkZJJnRiRNUKKIbnh9lDahEHel4g3ajOhg5rOrAzTCEaOtA4CKKnvAjLI8lUDgtHguBe
EalCeWMcU3JVMtq0GLpeZ1UKs5vTj9RzFZxQDgBZWlk7F6ok4305aB/466A+TdQ6uGnWWnPmuBaR
siJtV6KmmjZ2eqnTfMj33lVxSHGulxclKu+i3ZLmwd5yPabt0HNFkJoFWXNihTI7rZbS+63qrZcF
Gt7XiKArR4RZ9Rf692WAZC5kPY1eEisaDisHakok56qy8t71zPciugXoCHP14xYJ2ODo2Xp5IfG1
VxpKlbqG2qAN+cQh92UjMDV8BVGj62tarZgfmkxz5gY1YCTMK5wEJ4HkifcMMffAVyPnGiKsehGX
kIoPUtOmZNIP5N1p463rY8sykjnc+91lszA8ejHqyaPiB9JdvDHyG6+WKkju6/Xl1igAO2yvCD+F
Ibw3yOApDq2WvLPt7CMRunEGX/zCcksV6XqVQirncb0xN/evP7QorX2eQoEaLltiAUP8R9ySQtvh
Q6dgRIhuQ/DTk2jxRRFv300S5bOiEsMjuJHN8SOyOdrexbHuxVAXIwnrnNOo97LaVvJ9GihMA5r+
1TsXRhnK4JrxYVHzXxtNVVeU0StvXUkt33nk8C7ogVVdG/biEyxN9dSB2/opiMvdockBf+bHJUwz
KZPQ1hCFCwn830aOWNMaAtxv5UZ7jM3tRZmpCq7YwjijnSL0Yh3KrV/VwXFlULxIVxHvxPC/hKmz
Pqf+p3xACwACQAF3j25VQhANYZysIBJagPzjMFKE6JfVDZsyuLJ2IF8h6M9ZoAni3DqDhpGZaCCt
G+OtrbvRIaX/tIzx/XwDdX7tnEKQUA9VH1UrKyY+QQPA3KBk5a8vI0/bXNR2qN7VRZyubFpL0jEN
L5nqRINYUqg8ncRenp+R7/TfhkUhX9JnqLq2Y2V3yTHOw6nalpBj4zVruBfeGpK07qo3Ekjru7xQ
mFCV0nw6gTRnpSH2JhXEpInL/E738s294wbuha5nzqHsVtWPVFiHNovUAK0kTLJ9mkh0q5R4DdeO
iojjAk0V6cYrZHRenG18SvF0+KmuSvsos7bIzDhi7dA39oEKMjSmijyFCV3W3uMaMtBVivL++aaQ
N3cWtMQj4nWZPp3pZ/BYetlszehjtGGUYEd8ISS049OQd3+R0I0JRSS3QRPerY4Bx9SbSs6gaNPc
wkE5XaovAXQhISpSfbLTDVUY1CQ4z4yUzqwUfarHvkxvm4M13I+rLEia9+2yTdeU+VLXVF9mG0Oh
T3KywKOw5c+2FOV3DjH7HUnGzRW1xxzv1BOQTdW02L+HJnZKN3QJwKZyYL1q2615qhMyWccBvTrf
2fImqY9f37rqUHZTTD/sApt6elPI09qW2NrPekaXGyWX3CZb3KhZakpHBRlmSjw20gc6CvEEylqV
acKVS7fr2kccwiCZkCI3FHvVqY3bUh9o7MHtgRpu6LQNoLkMdmZGLd+mTN1DeFiLL5mOp3Yg46/O
N/5W+kFG7KUH0MXxilIp57Jq7K2fGHFSWEmuhWRhUxwDiVRXGzrC0fuBGFKU8tIYQIjuG6qJiYk9
Q4IGHqdLHFLjrVKai6/sPU3AGsmSfnLKhVlWwbmnpkjybKAT3wLdERR4ENDtg9cnvz2P/87mtZOv
Wzot1VUV3JyM3t7kR5RbNHpp3CRbg+69JXJeX1nNdBvJAAY/KSg6XdKjo3oXWrv4tAD4htwUxya8
cH93TusvShQdNZuHRpnNE2sj3RZItZ86JRV8h9lmG79r7Ny/QOO+ui4jh9r9Ii/zrzuOCV6Rr9/n
i3I7l5sGOnewIaja6mUQn1o7BIIoD2lg81EWUVD+facC9J5JtmSf5z7qRLQ4MU/ovuuepEgCfclM
dOezcreY+7WXHdMXL7YPC1WtVoqL3BMVjjpC9HmqKseNljoQfoN7JQLj9LR4Q910ms5Dfbf4Elts
dXwCgkax9RaO5D5mCwD8YyRZuT2QmPOmytQbKJT19ihaaztK3jboHaU57TFkb/GFlbdb6WEkLIiY
mrW1oDFcjNCCLOgXqNapN6mfyQc1ZZe3Mmw2+mZtTP+zFa0ftCQCRqXuZx6Uan6YkUai/jNUL7yq
zMk7hdUVigOcJa8vBJxE3vRgJTgaFCBa22OzhTu45zZgq6MtscKGXvYKlTu1zAY7aG0z5WWbU1TL
vEMLHBNkiezKCa5YujTVonnfwHoPjt0on3sSjRFBSMNz+sznJVqPsk/IL639CApbfFJQO8N2VSz5
vi7l8CPmv7hXS3232vqWLh2hLRjRJsSzwZSoSwwvd0hCHEcWXblEORrIAa2DFxSGKqRjKGCLaM7t
0s+rblJrTgHPR+RYEKYkDVGHNI72T52NKb3X2FjlUb6Vt48bqHrvWV8elTWb5KxSmvxUFypX1NMJ
l1O815Sa2bu8Cs4MCa3Aowrk89jR6jsFYOFIS2wNnfvao0R/zYYgqmaxrtUcLqZtWw8a6ZCjbLcL
zhNlTQdsJ6xpEaE1dPfaqF5ySf9V3TlMt4H3iXPA/5RLa1G+m5aafZAgZHEHfdch+go2pntGgCZX
hxEqVZTteyS4JNS1b6RdKRwcEJZz2aaRpJRH5lEGRxEYydsWxwU9B2QeN8DkhUnOROUl9bPUaG/Z
BrVHl1QhqKvriOUo8a3rFvl8IVNNd9Aoa+3e0xZ+jZyCmQZvpYIeZBuIge+BMijbadyNfB9Ro+QC
8UVUumDZRc1Ko1y4RklxAQuBZhIlSLOk1x75OkXTPitkqJDaltFQA7yDA63AdrnJ8C3P6C9Bxjen
pOsrGTR7bm8bCVwSejMyzwuFBFLWlMf6bucQ0ps+rUGyBcURGemcA1KBGjU1bnZUUPIqHVCmLB/5
WhN+tazyBkVBgFSUupLFQRnQcSEsg+jKgp9+rUYWVchqCHs7d+rmfbuR/msi2/5BhETWcdtn4P12
ldU3qxzVuvyJ3Cc+vU78uLilTrzwab72k196faA3q3bQH8TKpOdUjqNBrNzeVHszr40RLrnn7ePq
zz90eWZDq5KJgkDjuBgwTGK3/1iyLHR54GxYrQY/Mvz4hvzgs0n63jS8/oTdfL7+ncETPCTwE8R7
AF4dkDshZv6zOdgb4e850BzEjDQAAYE8PH94B+IntC/AIoMn58Lz+o88/PIx8mFV5EXmPxQD7MNR
7bFLQJPpO8fbt4VvM3h8hbWh2OCBov8CVzfR//fv/vuP367XURtAU2eWaSIsLtCAFzaATQsQndBH
ReOuu6a2BmgZqHYL86H6H3eV/GWbfsYMqDMeDlBK6Vc62/z5UlBka2ZAXhU8sYnOAtrs/9AQ7C2n
Z4aAh0SzDGIwgjkvrAXLnplYQmA7CBXiArybmj34RtbtZ08ETZ8R4bPpUeFpL9bWYCkoNL004ewA
1LaTgB88rUmAUr4PIf/0JAD60oXTQKSufUaZhxxMgiyI/5S7mp31nZBNtPEp2zfy69aAA5HjALEE
rbcGoOHPn94yZrppmzqc6G6JTHAfGKMngTwCa4AswcsmkQZQuubQrYFYsL0mNwnEqby4caejNVMN
3TQdGOnttb8PFGdGNYMK95UeNOKanDGAljJyEnRlRp8txdA0Tj9x7U2ChQvRdvlVJ7cEqHMCTRy3
BET+C1OniDZmAytg4R3TAI2ONN2rn5x7qCoc5+MfXzMpw6AIonv5DPh8FoQZsETNGMVk7dUdPRM6
EBSQ+7GzoNozQC9mU9s7CmwenyagOmFINz2TOw/ps22PdY819oChklHee3rLnBE64y45va80uadX
8F9Gu8XqzKSbOMBavwX27J+tzXRaYFHx0p+E05sFAPzupn7dKdL1GYYOoaqnk24/REIJ3UTQxsJn
nNohSE2VPdYE4BTiBdCcvg8AxVH/3BASKBMzUJ8Hh6K9JnccMAvyaF9AnpERp7IL+ev22lsFtjPj
Z8Rp8LfrPK3oiLButD3UkfanLyflXC8Hyo6QB5dFGXP/+fQORUqeR0cINmefDmkIcLS99uyiY2Mx
ABDBFru1Mjn4kIz+eLxAIRhEh9LGz3hxFpwZ3EgxST2A1m3BCTlIqoLg/Eg3UccZJj6gnv7lHSFa
aACaKBRPT88ucrqPjhKAznCQoNftG0SDY4ENAquu2wSTe3z6iOqjnQN1RhSMCwTH6qVNYIGZySQZ
qOienG8gqGFjV78xo8UM6/uZpXvuG5jODGU1RRQaT3UR6IY59jzQtRncboAxEPnuGnpI+OKA6NjJ
HqCblAmkkcfYRQBgxgag4r2Hgr61BOwOHEjhRoprck4BeIE82k0GDFIBT//y//bdZM4B8rYECT2y
PMFZoAXn2LVgYhBQstEAUF+yh44+oy+jBjAxuVjppV5ZP50+wOfhNABB72MhnvK5PVREDsUis6qa
03v9KpJiY18/iCmYsJiB7vXvPT+JdTLOwiGcKnYO2V/r0NxfRwyImHvBqJdjRUWhU5KBLKslSNlc
3QE0pWNB2Ouxa0GbmTaHK1Jb3VrA13q+F3CNDLFTWjq++MbkLALi+UKlZxyKTr4Q8jQiOv1aYFoH
swBuAAEDim+/Y6ZnFxDpHr0WQE80XjQSat1a2LMLFhAaJyeFHp2HMD3GCTTm0WA6GXbkx4ReTP+u
93YEtWkzVKaYKFGaMi30CMBA6QL4X7eLIKk6W4oSLHxBce3tBdYG1Vi0k1R6RsekLCJxzEhbAHpG
xkDVBamovfbeP+l1HETYaE8MjAnaAlNoc42yiCAmYAIaa1zrVsGeoyxWAZgBHuKTMZjaXkBEcHR2
Ff6lDocAZ7nHEPfWAvk1mJfAyVOeBVEQNGotaJyO8CxBlLsNsZ9hd0CXMIiy/GQxOgd1QnaBN/SN
MunPRg1iRwAOGBa1ie21bxdb/ECAdX0uenKngyqolCPXAmwL6m+pxO3z6YK+MfCU8BdFFaOgoLVX
t/imtBY4I8ciahpYEqpy+Am9p7RvFwRvm4QrkWQ3C5M7I2jM3PNhft1TwC7YtG7FEerjxD1/kZyj
RutX2lT29KTJxQ4EPT3E8euzgL8kI4bJP3uLAOIRJYEmqsH9ETo5/pGGIzPWXYR8AT8bqwjRor32
zKItQ0Gj3N9BtvvJnZqY00y5+WizSGjEW4bl/JR/H5pFEs+kX+DoIK/5s7PwD2znX5Uvh2gPPLY1
L/4qf6nq5XtfeKr1+Pbzvs5j/vjnH6KYY/BFUQLT/fbfJTH/GhC421qUZx8+1aa0v9P/ef+A3/70
4Leenurpf575q2yZPXh1+0Hd3+bVMqJu5n/D5f0yWg5qMdpihL/v5M8/Bvf57Fj8wcB5sDeuyM+M
HjdD+jkeDuyI5O/4gYNlnA+bhSuOoN+OHflwGfpfkyz2B3fdsVpHj52ESbZ8TJ7uUiy+jjc+fuQ4
Xj0U/sO2GAze8lDHDn60CtE/yVbPR+4I36NH7quL3iRf39AhcxvdD6e9Y5KO/ZUTZt1/HLzPnp44
duTTVZK5w1vuuW9jR/6+4sz3i/T+ioZe2+rzx6U3WIBKR1Mbe8Nz9CXjxM+fL5Ke+zR66PjRX+5Z
kY5bNnrkpBwui46mNHbYt9/apo75M3pgBtg+BPVgkjsixdihL5ItwhL709xV+o0d+3LpxwPrQRru
dxwvl8usDpfx4/Pp6Jm34285z5cP3jZfFcVgTffEjdHj+w+e7y6HRaWEVURU44fmLKCvzmBl09hD
5FfHj53nPv/SffNpsNaD6nLYv2P0hDZQe0P/lhtP4mJvcfcMrLE3fbW6z5BkHs52l84cP/RuOTy3
+gzh+IHLN2fLKM09f3isM74Axn/H+OerLF8NLBVpDJHM+R2DX64q/2FwjPU5kt8x+JckC55us13d
Wgu/jx4aRSnvzeEySzgph8uly/X9nh84Wgb7e5+AmEhw7PDvPH844x0SPXrYIMQjGUY1gNwC3h09
dLZy9+v2W8bV2IGvV3R4q8Pdci9M6MURxg5/4yWPqzfz/JuzrUM6xw7/Idl+ZyGKRNtvCPu6H/h2
IfZ5vLH3f8vsr/J8NXApeuRv/NjVMKrs2cpjx/1YLL2nBS1sSk/4GTvsp1UWcbINRu7Av9Ej+0Q2
e8sbcUuBtI8d+vV+aSPjm7tVXrz59NLNd6jg6Jv384ckzv2B56Z1WNvosWm9QSO5pxlu10mns/D6
yC8hTX/JpXyLPz3JoLz0Z0NwTXzjIVwts3/9GwAA//8=</cx:binary>
              </cx:geoCache>
            </cx:geography>
          </cx:layoutPr>
          <cx:valueColors>
            <cx:minColor>
              <a:schemeClr val="accent4">
                <a:lumMod val="20000"/>
                <a:lumOff val="80000"/>
              </a:schemeClr>
            </cx:minColor>
            <cx:midColor>
              <a:schemeClr val="accent4">
                <a:lumMod val="60000"/>
                <a:lumOff val="40000"/>
              </a:schemeClr>
            </cx:midColor>
            <cx:maxColor>
              <a:schemeClr val="accent4">
                <a:lumMod val="75000"/>
              </a:schemeClr>
            </cx:maxColor>
          </cx:valueColors>
          <cx:valueColorPositions count="3"/>
        </cx:series>
      </cx:plotAreaRegion>
    </cx:plotArea>
    <cx:legend pos="r"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8">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180975</xdr:rowOff>
    </xdr:from>
    <xdr:to>
      <xdr:col>12</xdr:col>
      <xdr:colOff>342900</xdr:colOff>
      <xdr:row>16</xdr:row>
      <xdr:rowOff>85725</xdr:rowOff>
    </xdr:to>
    <xdr:graphicFrame macro="">
      <xdr:nvGraphicFramePr>
        <xdr:cNvPr id="3" name="Chart 2">
          <a:extLst>
            <a:ext uri="{FF2B5EF4-FFF2-40B4-BE49-F238E27FC236}">
              <a16:creationId xmlns:a16="http://schemas.microsoft.com/office/drawing/2014/main" id="{1EC7BA75-10CF-15D2-5497-6CFE793AB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7</xdr:row>
      <xdr:rowOff>171450</xdr:rowOff>
    </xdr:from>
    <xdr:to>
      <xdr:col>5</xdr:col>
      <xdr:colOff>409575</xdr:colOff>
      <xdr:row>22</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7196948-98ED-0B3A-2D86-6FD83D5329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504950"/>
              <a:ext cx="497205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433387</xdr:colOff>
      <xdr:row>1</xdr:row>
      <xdr:rowOff>171450</xdr:rowOff>
    </xdr:from>
    <xdr:to>
      <xdr:col>7</xdr:col>
      <xdr:colOff>200025</xdr:colOff>
      <xdr:row>14</xdr:row>
      <xdr:rowOff>161925</xdr:rowOff>
    </xdr:to>
    <xdr:graphicFrame macro="">
      <xdr:nvGraphicFramePr>
        <xdr:cNvPr id="2" name="Chart 1">
          <a:extLst>
            <a:ext uri="{FF2B5EF4-FFF2-40B4-BE49-F238E27FC236}">
              <a16:creationId xmlns:a16="http://schemas.microsoft.com/office/drawing/2014/main" id="{4F3EBFF5-134D-FDC6-1950-6D8286FAEF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1</xdr:row>
      <xdr:rowOff>171450</xdr:rowOff>
    </xdr:from>
    <xdr:to>
      <xdr:col>13</xdr:col>
      <xdr:colOff>314325</xdr:colOff>
      <xdr:row>16</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3E59A7A-622C-E6E7-FA26-AE46B548C2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9725" y="3619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9525</xdr:colOff>
      <xdr:row>16</xdr:row>
      <xdr:rowOff>161925</xdr:rowOff>
    </xdr:from>
    <xdr:to>
      <xdr:col>9</xdr:col>
      <xdr:colOff>9525</xdr:colOff>
      <xdr:row>24</xdr:row>
      <xdr:rowOff>123825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CAC3D47-39B3-65DD-1BB4-36713A7C2B4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419725" y="3209925"/>
              <a:ext cx="1828800" cy="1485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104775</xdr:colOff>
      <xdr:row>16</xdr:row>
      <xdr:rowOff>152400</xdr:rowOff>
    </xdr:from>
    <xdr:to>
      <xdr:col>12</xdr:col>
      <xdr:colOff>95250</xdr:colOff>
      <xdr:row>24</xdr:row>
      <xdr:rowOff>123825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21A53808-FFAE-F511-8508-A8A61FD586F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343775" y="3200400"/>
              <a:ext cx="1819275" cy="14954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219075</xdr:colOff>
      <xdr:row>16</xdr:row>
      <xdr:rowOff>152401</xdr:rowOff>
    </xdr:from>
    <xdr:to>
      <xdr:col>15</xdr:col>
      <xdr:colOff>190500</xdr:colOff>
      <xdr:row>22</xdr:row>
      <xdr:rowOff>171451</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D492B594-BAF5-2A39-417E-4494D6B183F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286875" y="3200401"/>
              <a:ext cx="1800225" cy="11620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4762</xdr:colOff>
      <xdr:row>1</xdr:row>
      <xdr:rowOff>180975</xdr:rowOff>
    </xdr:from>
    <xdr:to>
      <xdr:col>9</xdr:col>
      <xdr:colOff>314326</xdr:colOff>
      <xdr:row>13</xdr:row>
      <xdr:rowOff>171450</xdr:rowOff>
    </xdr:to>
    <xdr:graphicFrame macro="">
      <xdr:nvGraphicFramePr>
        <xdr:cNvPr id="2" name="Chart 1">
          <a:extLst>
            <a:ext uri="{FF2B5EF4-FFF2-40B4-BE49-F238E27FC236}">
              <a16:creationId xmlns:a16="http://schemas.microsoft.com/office/drawing/2014/main" id="{8754BD09-7A3B-C28E-9355-5E88642881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57150</xdr:rowOff>
    </xdr:from>
    <xdr:to>
      <xdr:col>1</xdr:col>
      <xdr:colOff>795338</xdr:colOff>
      <xdr:row>22</xdr:row>
      <xdr:rowOff>0</xdr:rowOff>
    </xdr:to>
    <xdr:graphicFrame macro="">
      <xdr:nvGraphicFramePr>
        <xdr:cNvPr id="2" name="Chart 1">
          <a:extLst>
            <a:ext uri="{FF2B5EF4-FFF2-40B4-BE49-F238E27FC236}">
              <a16:creationId xmlns:a16="http://schemas.microsoft.com/office/drawing/2014/main" id="{4725440E-DA1A-6E9F-EDFB-B64EBD9D82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14288</xdr:colOff>
      <xdr:row>18</xdr:row>
      <xdr:rowOff>76201</xdr:rowOff>
    </xdr:from>
    <xdr:to>
      <xdr:col>5</xdr:col>
      <xdr:colOff>38100</xdr:colOff>
      <xdr:row>21</xdr:row>
      <xdr:rowOff>171451</xdr:rowOff>
    </xdr:to>
    <xdr:graphicFrame macro="">
      <xdr:nvGraphicFramePr>
        <xdr:cNvPr id="4" name="Chart 3">
          <a:extLst>
            <a:ext uri="{FF2B5EF4-FFF2-40B4-BE49-F238E27FC236}">
              <a16:creationId xmlns:a16="http://schemas.microsoft.com/office/drawing/2014/main" id="{AEB20E25-6270-37E0-9086-3C2870A287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552449</xdr:colOff>
      <xdr:row>18</xdr:row>
      <xdr:rowOff>66675</xdr:rowOff>
    </xdr:from>
    <xdr:to>
      <xdr:col>7</xdr:col>
      <xdr:colOff>990600</xdr:colOff>
      <xdr:row>21</xdr:row>
      <xdr:rowOff>152400</xdr:rowOff>
    </xdr:to>
    <xdr:graphicFrame macro="">
      <xdr:nvGraphicFramePr>
        <xdr:cNvPr id="5" name="Chart 4">
          <a:extLst>
            <a:ext uri="{FF2B5EF4-FFF2-40B4-BE49-F238E27FC236}">
              <a16:creationId xmlns:a16="http://schemas.microsoft.com/office/drawing/2014/main" id="{62B4C092-25F9-C23B-5345-2339A4A2C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42862</xdr:colOff>
      <xdr:row>18</xdr:row>
      <xdr:rowOff>38100</xdr:rowOff>
    </xdr:from>
    <xdr:to>
      <xdr:col>10</xdr:col>
      <xdr:colOff>1038225</xdr:colOff>
      <xdr:row>22</xdr:row>
      <xdr:rowOff>19050</xdr:rowOff>
    </xdr:to>
    <xdr:graphicFrame macro="">
      <xdr:nvGraphicFramePr>
        <xdr:cNvPr id="6" name="Chart 5">
          <a:extLst>
            <a:ext uri="{FF2B5EF4-FFF2-40B4-BE49-F238E27FC236}">
              <a16:creationId xmlns:a16="http://schemas.microsoft.com/office/drawing/2014/main" id="{E9E928C7-819C-A216-7548-B88A04F1E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595312</xdr:colOff>
      <xdr:row>18</xdr:row>
      <xdr:rowOff>19050</xdr:rowOff>
    </xdr:from>
    <xdr:to>
      <xdr:col>13</xdr:col>
      <xdr:colOff>781050</xdr:colOff>
      <xdr:row>21</xdr:row>
      <xdr:rowOff>133350</xdr:rowOff>
    </xdr:to>
    <xdr:graphicFrame macro="">
      <xdr:nvGraphicFramePr>
        <xdr:cNvPr id="7" name="Chart 6">
          <a:extLst>
            <a:ext uri="{FF2B5EF4-FFF2-40B4-BE49-F238E27FC236}">
              <a16:creationId xmlns:a16="http://schemas.microsoft.com/office/drawing/2014/main" id="{44260227-6E89-1E77-4DC0-FF05C8556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9525</xdr:colOff>
      <xdr:row>3</xdr:row>
      <xdr:rowOff>28575</xdr:rowOff>
    </xdr:from>
    <xdr:to>
      <xdr:col>17</xdr:col>
      <xdr:colOff>581025</xdr:colOff>
      <xdr:row>5</xdr:row>
      <xdr:rowOff>57150</xdr:rowOff>
    </xdr:to>
    <xdr:sp macro="" textlink="$B$17">
      <xdr:nvSpPr>
        <xdr:cNvPr id="8" name="Rectangle: Rounded Corners 7">
          <a:extLst>
            <a:ext uri="{FF2B5EF4-FFF2-40B4-BE49-F238E27FC236}">
              <a16:creationId xmlns:a16="http://schemas.microsoft.com/office/drawing/2014/main" id="{6DD9487E-96EA-C49F-7EFA-2C8ADD490401}"/>
            </a:ext>
          </a:extLst>
        </xdr:cNvPr>
        <xdr:cNvSpPr/>
      </xdr:nvSpPr>
      <xdr:spPr>
        <a:xfrm>
          <a:off x="13125450" y="600075"/>
          <a:ext cx="1181100" cy="4095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4529CD6-F341-491F-B44C-872AA683B5A8}" type="TxLink">
            <a:rPr lang="en-US" sz="1100" b="0" i="0" u="none" strike="noStrike">
              <a:solidFill>
                <a:srgbClr val="000000"/>
              </a:solidFill>
              <a:latin typeface="Calibri"/>
              <a:cs typeface="Calibri"/>
            </a:rPr>
            <a:pPr algn="l"/>
            <a:t> $2.297.200,86 </a:t>
          </a:fld>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ECOMMERCE SALES ANALYSIS</a:t>
          </a:r>
          <a:endParaRPr sz="12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8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252418" cy="26035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 BY CATEGORY  </a:t>
                </a:r>
                <a:endParaRPr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04819" y="1971675"/>
              <a:ext cx="2833151" cy="2228850"/>
              <a:chOff x="9804819" y="1866900"/>
              <a:chExt cx="2833151"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1857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804819" y="1895475"/>
                <a:ext cx="2802871" cy="351587"/>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2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142875</xdr:colOff>
      <xdr:row>22</xdr:row>
      <xdr:rowOff>47625</xdr:rowOff>
    </xdr:from>
    <xdr:ext cx="4962525" cy="202882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29075"/>
          <a:ext cx="4962525" cy="202882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8</xdr:col>
      <xdr:colOff>523875</xdr:colOff>
      <xdr:row>22</xdr:row>
      <xdr:rowOff>38100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172075" y="401955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743200" cy="276225"/>
    <xdr:sp macro="" textlink="">
      <xdr:nvSpPr>
        <xdr:cNvPr id="18" name="Shape 18">
          <a:extLst>
            <a:ext uri="{FF2B5EF4-FFF2-40B4-BE49-F238E27FC236}">
              <a16:creationId xmlns:a16="http://schemas.microsoft.com/office/drawing/2014/main" id="{00000000-0008-0000-0100-000012000000}"/>
            </a:ext>
          </a:extLst>
        </xdr:cNvPr>
        <xdr:cNvSpPr/>
      </xdr:nvSpPr>
      <xdr:spPr>
        <a:xfrm>
          <a:off x="5276850" y="4076700"/>
          <a:ext cx="2743200" cy="27622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2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14</xdr:col>
      <xdr:colOff>381001</xdr:colOff>
      <xdr:row>22</xdr:row>
      <xdr:rowOff>57150</xdr:rowOff>
    </xdr:from>
    <xdr:ext cx="3429000" cy="1990725"/>
    <xdr:sp macro="" textlink="">
      <xdr:nvSpPr>
        <xdr:cNvPr id="19" name="Shape 19">
          <a:extLst>
            <a:ext uri="{FF2B5EF4-FFF2-40B4-BE49-F238E27FC236}">
              <a16:creationId xmlns:a16="http://schemas.microsoft.com/office/drawing/2014/main" id="{00000000-0008-0000-0100-000013000000}"/>
            </a:ext>
          </a:extLst>
        </xdr:cNvPr>
        <xdr:cNvSpPr/>
      </xdr:nvSpPr>
      <xdr:spPr>
        <a:xfrm>
          <a:off x="8515351" y="4038600"/>
          <a:ext cx="3429000" cy="1990725"/>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438150</xdr:colOff>
      <xdr:row>22</xdr:row>
      <xdr:rowOff>104775</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572500" y="4086225"/>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2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152400</xdr:colOff>
      <xdr:row>2</xdr:row>
      <xdr:rowOff>85725</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52400" y="447675"/>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QUANTITY</a:t>
                </a:r>
                <a:endParaRPr sz="14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ORDERS</a:t>
                </a:r>
                <a:endParaRPr sz="14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r>
                  <a:rPr lang="en-US" sz="1600" b="1">
                    <a:solidFill>
                      <a:schemeClr val="lt1"/>
                    </a:solidFill>
                    <a:latin typeface="Lato"/>
                    <a:ea typeface="Lato"/>
                    <a:cs typeface="Lato"/>
                    <a:sym typeface="Lato"/>
                  </a:rPr>
                  <a:t> MARGIN</a:t>
                </a:r>
                <a:endParaRPr sz="1400"/>
              </a:p>
            </xdr:txBody>
          </xdr:sp>
        </xdr:grpSp>
      </xdr:grpSp>
    </xdr:grpSp>
    <xdr:clientData fLocksWithSheet="0"/>
  </xdr:oneCellAnchor>
  <xdr:twoCellAnchor>
    <xdr:from>
      <xdr:col>0</xdr:col>
      <xdr:colOff>238124</xdr:colOff>
      <xdr:row>4</xdr:row>
      <xdr:rowOff>57150</xdr:rowOff>
    </xdr:from>
    <xdr:to>
      <xdr:col>4</xdr:col>
      <xdr:colOff>91217</xdr:colOff>
      <xdr:row>10</xdr:row>
      <xdr:rowOff>66675</xdr:rowOff>
    </xdr:to>
    <xdr:grpSp>
      <xdr:nvGrpSpPr>
        <xdr:cNvPr id="67" name="Group 66">
          <a:extLst>
            <a:ext uri="{FF2B5EF4-FFF2-40B4-BE49-F238E27FC236}">
              <a16:creationId xmlns:a16="http://schemas.microsoft.com/office/drawing/2014/main" id="{5331645F-576E-044F-206C-73DA1D07AFBF}"/>
            </a:ext>
          </a:extLst>
        </xdr:cNvPr>
        <xdr:cNvGrpSpPr/>
      </xdr:nvGrpSpPr>
      <xdr:grpSpPr>
        <a:xfrm>
          <a:off x="238124" y="781050"/>
          <a:ext cx="2177193" cy="1095375"/>
          <a:chOff x="238124" y="781050"/>
          <a:chExt cx="2177193" cy="1095375"/>
        </a:xfrm>
      </xdr:grpSpPr>
      <xdr:sp macro="" textlink="KPI!B17">
        <xdr:nvSpPr>
          <xdr:cNvPr id="40" name="Rectangle: Rounded Corners 39">
            <a:extLst>
              <a:ext uri="{FF2B5EF4-FFF2-40B4-BE49-F238E27FC236}">
                <a16:creationId xmlns:a16="http://schemas.microsoft.com/office/drawing/2014/main" id="{E18BB660-5388-D7EB-D0A1-489FCDBC2391}"/>
              </a:ext>
            </a:extLst>
          </xdr:cNvPr>
          <xdr:cNvSpPr/>
        </xdr:nvSpPr>
        <xdr:spPr>
          <a:xfrm>
            <a:off x="257174" y="781050"/>
            <a:ext cx="2158143"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45F9C44-8E47-4E66-9763-BD6037E60C23}" type="TxLink">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pPr algn="ctr"/>
              <a:t> $2.297.200,86 </a:t>
            </a:fld>
            <a:endParaRPr lang="en-GB" sz="1200">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graphicFrame macro="">
        <xdr:nvGraphicFramePr>
          <xdr:cNvPr id="42" name="Chart 41">
            <a:extLst>
              <a:ext uri="{FF2B5EF4-FFF2-40B4-BE49-F238E27FC236}">
                <a16:creationId xmlns:a16="http://schemas.microsoft.com/office/drawing/2014/main" id="{A3525D73-396B-4044-9989-FAEB9A0E964A}"/>
              </a:ext>
            </a:extLst>
          </xdr:cNvPr>
          <xdr:cNvGraphicFramePr>
            <a:graphicFrameLocks/>
          </xdr:cNvGraphicFramePr>
        </xdr:nvGraphicFramePr>
        <xdr:xfrm>
          <a:off x="285751" y="1076325"/>
          <a:ext cx="2095500" cy="50482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3" name="Rectangle: Rounded Corners 42">
            <a:extLst>
              <a:ext uri="{FF2B5EF4-FFF2-40B4-BE49-F238E27FC236}">
                <a16:creationId xmlns:a16="http://schemas.microsoft.com/office/drawing/2014/main" id="{4289C109-79AB-463B-9BBD-70139CC50DF6}"/>
              </a:ext>
            </a:extLst>
          </xdr:cNvPr>
          <xdr:cNvSpPr/>
        </xdr:nvSpPr>
        <xdr:spPr>
          <a:xfrm>
            <a:off x="238124" y="1581150"/>
            <a:ext cx="2158143"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t> YOY GROWTH </a:t>
            </a:r>
          </a:p>
        </xdr:txBody>
      </xdr:sp>
      <mc:AlternateContent xmlns:mc="http://schemas.openxmlformats.org/markup-compatibility/2006" xmlns:a14="http://schemas.microsoft.com/office/drawing/2010/main">
        <mc:Choice Requires="a14">
          <xdr:pic>
            <xdr:nvPicPr>
              <xdr:cNvPr id="48" name="Picture 47">
                <a:extLst>
                  <a:ext uri="{FF2B5EF4-FFF2-40B4-BE49-F238E27FC236}">
                    <a16:creationId xmlns:a16="http://schemas.microsoft.com/office/drawing/2014/main" id="{85222ED7-A79D-DF34-9E76-5BDAE0B0E72D}"/>
                  </a:ext>
                </a:extLst>
              </xdr:cNvPr>
              <xdr:cNvPicPr>
                <a:picLocks noChangeAspect="1" noChangeArrowheads="1"/>
                <a:extLst>
                  <a:ext uri="{84589F7E-364E-4C9E-8A38-B11213B215E9}">
                    <a14:cameraTool cellRange="'KPI YoY'!$H$8" spid="_x0000_s2130"/>
                  </a:ext>
                </a:extLst>
              </xdr:cNvPicPr>
            </xdr:nvPicPr>
            <xdr:blipFill>
              <a:blip xmlns:r="http://schemas.openxmlformats.org/officeDocument/2006/relationships" r:embed="rId2"/>
              <a:srcRect/>
              <a:stretch>
                <a:fillRect/>
              </a:stretch>
            </xdr:blipFill>
            <xdr:spPr bwMode="auto">
              <a:xfrm>
                <a:off x="1581150" y="1628775"/>
                <a:ext cx="809625" cy="22860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4</xdr:col>
      <xdr:colOff>247649</xdr:colOff>
      <xdr:row>4</xdr:row>
      <xdr:rowOff>57150</xdr:rowOff>
    </xdr:from>
    <xdr:to>
      <xdr:col>8</xdr:col>
      <xdr:colOff>219075</xdr:colOff>
      <xdr:row>10</xdr:row>
      <xdr:rowOff>76200</xdr:rowOff>
    </xdr:to>
    <xdr:grpSp>
      <xdr:nvGrpSpPr>
        <xdr:cNvPr id="68" name="Group 67">
          <a:extLst>
            <a:ext uri="{FF2B5EF4-FFF2-40B4-BE49-F238E27FC236}">
              <a16:creationId xmlns:a16="http://schemas.microsoft.com/office/drawing/2014/main" id="{0201355C-C3C3-19C1-487D-9FF34405D31C}"/>
            </a:ext>
          </a:extLst>
        </xdr:cNvPr>
        <xdr:cNvGrpSpPr/>
      </xdr:nvGrpSpPr>
      <xdr:grpSpPr>
        <a:xfrm>
          <a:off x="2571749" y="781050"/>
          <a:ext cx="2295526" cy="1104900"/>
          <a:chOff x="2571749" y="781050"/>
          <a:chExt cx="2295526" cy="1104900"/>
        </a:xfrm>
      </xdr:grpSpPr>
      <xdr:sp macro="" textlink="KPI!$E$17">
        <xdr:nvSpPr>
          <xdr:cNvPr id="49" name="Rectangle: Rounded Corners 48">
            <a:extLst>
              <a:ext uri="{FF2B5EF4-FFF2-40B4-BE49-F238E27FC236}">
                <a16:creationId xmlns:a16="http://schemas.microsoft.com/office/drawing/2014/main" id="{48C57BBC-57F5-492D-8B59-4DB8D554C1CF}"/>
              </a:ext>
            </a:extLst>
          </xdr:cNvPr>
          <xdr:cNvSpPr/>
        </xdr:nvSpPr>
        <xdr:spPr>
          <a:xfrm>
            <a:off x="2647950" y="781050"/>
            <a:ext cx="2158143"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B77C276-E358-4988-B208-BFB90D083193}" type="TxLink">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pPr marL="0" indent="0" algn="ctr"/>
              <a:t> $286.397,02 </a:t>
            </a:fld>
            <a:endParaRPr lang="en-GB"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graphicFrame macro="">
        <xdr:nvGraphicFramePr>
          <xdr:cNvPr id="50" name="Chart 49">
            <a:extLst>
              <a:ext uri="{FF2B5EF4-FFF2-40B4-BE49-F238E27FC236}">
                <a16:creationId xmlns:a16="http://schemas.microsoft.com/office/drawing/2014/main" id="{D629959A-35F3-445A-A119-7B25587CF41F}"/>
              </a:ext>
            </a:extLst>
          </xdr:cNvPr>
          <xdr:cNvGraphicFramePr>
            <a:graphicFrameLocks/>
          </xdr:cNvGraphicFramePr>
        </xdr:nvGraphicFramePr>
        <xdr:xfrm>
          <a:off x="2686049" y="1066800"/>
          <a:ext cx="2105026" cy="48577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52" name="Rectangle: Rounded Corners 51">
            <a:extLst>
              <a:ext uri="{FF2B5EF4-FFF2-40B4-BE49-F238E27FC236}">
                <a16:creationId xmlns:a16="http://schemas.microsoft.com/office/drawing/2014/main" id="{8BFDCDA1-B7F2-4605-8B4A-57ED6C2FA6DD}"/>
              </a:ext>
            </a:extLst>
          </xdr:cNvPr>
          <xdr:cNvSpPr/>
        </xdr:nvSpPr>
        <xdr:spPr>
          <a:xfrm>
            <a:off x="2571749" y="1590675"/>
            <a:ext cx="2295526"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t> YOY GROWTH </a:t>
            </a:r>
          </a:p>
        </xdr:txBody>
      </xdr:sp>
      <xdr:pic>
        <xdr:nvPicPr>
          <xdr:cNvPr id="53" name="Picture 52">
            <a:extLst>
              <a:ext uri="{FF2B5EF4-FFF2-40B4-BE49-F238E27FC236}">
                <a16:creationId xmlns:a16="http://schemas.microsoft.com/office/drawing/2014/main" id="{DD5F9C13-0023-8BAE-2242-7298DED3562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52875" y="1619250"/>
            <a:ext cx="819150" cy="23812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8</xdr:col>
      <xdr:colOff>323849</xdr:colOff>
      <xdr:row>4</xdr:row>
      <xdr:rowOff>47625</xdr:rowOff>
    </xdr:from>
    <xdr:to>
      <xdr:col>12</xdr:col>
      <xdr:colOff>295275</xdr:colOff>
      <xdr:row>10</xdr:row>
      <xdr:rowOff>47625</xdr:rowOff>
    </xdr:to>
    <xdr:grpSp>
      <xdr:nvGrpSpPr>
        <xdr:cNvPr id="69" name="Group 68">
          <a:extLst>
            <a:ext uri="{FF2B5EF4-FFF2-40B4-BE49-F238E27FC236}">
              <a16:creationId xmlns:a16="http://schemas.microsoft.com/office/drawing/2014/main" id="{0C53D7EB-DA52-0985-5392-4FDB8A27238B}"/>
            </a:ext>
          </a:extLst>
        </xdr:cNvPr>
        <xdr:cNvGrpSpPr/>
      </xdr:nvGrpSpPr>
      <xdr:grpSpPr>
        <a:xfrm>
          <a:off x="4972049" y="771525"/>
          <a:ext cx="2295526" cy="1085850"/>
          <a:chOff x="4972049" y="771525"/>
          <a:chExt cx="2295526" cy="1085850"/>
        </a:xfrm>
      </xdr:grpSpPr>
      <xdr:sp macro="" textlink="KPI!$H$17">
        <xdr:nvSpPr>
          <xdr:cNvPr id="55" name="Rectangle: Rounded Corners 54">
            <a:extLst>
              <a:ext uri="{FF2B5EF4-FFF2-40B4-BE49-F238E27FC236}">
                <a16:creationId xmlns:a16="http://schemas.microsoft.com/office/drawing/2014/main" id="{86B3D2EF-A271-4A54-B897-5DE8725F43AA}"/>
              </a:ext>
            </a:extLst>
          </xdr:cNvPr>
          <xdr:cNvSpPr/>
        </xdr:nvSpPr>
        <xdr:spPr>
          <a:xfrm>
            <a:off x="5067300" y="771525"/>
            <a:ext cx="2158143"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F283635-0904-49B5-A95E-AD698E95A82C}" type="TxLink">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pPr marL="0" indent="0" algn="ctr"/>
              <a:t>#37873</a:t>
            </a:fld>
            <a:endParaRPr lang="en-GB"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sp macro="" textlink="">
        <xdr:nvSpPr>
          <xdr:cNvPr id="60" name="Rectangle: Rounded Corners 59">
            <a:extLst>
              <a:ext uri="{FF2B5EF4-FFF2-40B4-BE49-F238E27FC236}">
                <a16:creationId xmlns:a16="http://schemas.microsoft.com/office/drawing/2014/main" id="{8C89231A-D341-447F-9E33-AF9A226328BC}"/>
              </a:ext>
            </a:extLst>
          </xdr:cNvPr>
          <xdr:cNvSpPr/>
        </xdr:nvSpPr>
        <xdr:spPr>
          <a:xfrm>
            <a:off x="4972049" y="1562100"/>
            <a:ext cx="2295526"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t> YOY GROWTH </a:t>
            </a:r>
          </a:p>
        </xdr:txBody>
      </xdr:sp>
      <xdr:graphicFrame macro="">
        <xdr:nvGraphicFramePr>
          <xdr:cNvPr id="61" name="Chart 60">
            <a:extLst>
              <a:ext uri="{FF2B5EF4-FFF2-40B4-BE49-F238E27FC236}">
                <a16:creationId xmlns:a16="http://schemas.microsoft.com/office/drawing/2014/main" id="{3EA7599C-BB67-40EE-9556-AC7E4A501B71}"/>
              </a:ext>
            </a:extLst>
          </xdr:cNvPr>
          <xdr:cNvGraphicFramePr>
            <a:graphicFrameLocks/>
          </xdr:cNvGraphicFramePr>
        </xdr:nvGraphicFramePr>
        <xdr:xfrm>
          <a:off x="5095875" y="1047750"/>
          <a:ext cx="2076450" cy="523875"/>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64" name="Picture 63">
                <a:extLst>
                  <a:ext uri="{FF2B5EF4-FFF2-40B4-BE49-F238E27FC236}">
                    <a16:creationId xmlns:a16="http://schemas.microsoft.com/office/drawing/2014/main" id="{EA3405F9-1F90-72DB-A20A-784657B692F7}"/>
                  </a:ext>
                </a:extLst>
              </xdr:cNvPr>
              <xdr:cNvPicPr>
                <a:picLocks noChangeAspect="1" noChangeArrowheads="1"/>
                <a:extLst>
                  <a:ext uri="{84589F7E-364E-4C9E-8A38-B11213B215E9}">
                    <a14:cameraTool cellRange="'KPI YoY'!$J$8" spid="_x0000_s2131"/>
                  </a:ext>
                </a:extLst>
              </xdr:cNvPicPr>
            </xdr:nvPicPr>
            <xdr:blipFill>
              <a:blip xmlns:r="http://schemas.openxmlformats.org/officeDocument/2006/relationships" r:embed="rId6"/>
              <a:srcRect/>
              <a:stretch>
                <a:fillRect/>
              </a:stretch>
            </xdr:blipFill>
            <xdr:spPr bwMode="auto">
              <a:xfrm>
                <a:off x="6419850" y="1609725"/>
                <a:ext cx="733425" cy="23812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12</xdr:col>
      <xdr:colOff>323849</xdr:colOff>
      <xdr:row>4</xdr:row>
      <xdr:rowOff>66675</xdr:rowOff>
    </xdr:from>
    <xdr:to>
      <xdr:col>16</xdr:col>
      <xdr:colOff>295275</xdr:colOff>
      <xdr:row>10</xdr:row>
      <xdr:rowOff>57150</xdr:rowOff>
    </xdr:to>
    <xdr:grpSp>
      <xdr:nvGrpSpPr>
        <xdr:cNvPr id="70" name="Group 69">
          <a:extLst>
            <a:ext uri="{FF2B5EF4-FFF2-40B4-BE49-F238E27FC236}">
              <a16:creationId xmlns:a16="http://schemas.microsoft.com/office/drawing/2014/main" id="{EDCC125C-9D92-AD7C-6109-89B61C083CCC}"/>
            </a:ext>
          </a:extLst>
        </xdr:cNvPr>
        <xdr:cNvGrpSpPr/>
      </xdr:nvGrpSpPr>
      <xdr:grpSpPr>
        <a:xfrm>
          <a:off x="7296149" y="790575"/>
          <a:ext cx="2295526" cy="1076325"/>
          <a:chOff x="7296149" y="790575"/>
          <a:chExt cx="2295526" cy="1076325"/>
        </a:xfrm>
      </xdr:grpSpPr>
      <xdr:sp macro="" textlink="KPI!$K$17">
        <xdr:nvSpPr>
          <xdr:cNvPr id="54" name="Rectangle: Rounded Corners 53">
            <a:extLst>
              <a:ext uri="{FF2B5EF4-FFF2-40B4-BE49-F238E27FC236}">
                <a16:creationId xmlns:a16="http://schemas.microsoft.com/office/drawing/2014/main" id="{AD0D6207-A1BC-4FBE-A2F5-0D120222BBB1}"/>
              </a:ext>
            </a:extLst>
          </xdr:cNvPr>
          <xdr:cNvSpPr/>
        </xdr:nvSpPr>
        <xdr:spPr>
          <a:xfrm>
            <a:off x="7400925" y="790575"/>
            <a:ext cx="2158143"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116473C-87EC-429C-8DB0-E5169786C0CE}" type="TxLink">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pPr marL="0" indent="0" algn="ctr"/>
              <a:t>#9994</a:t>
            </a:fld>
            <a:endParaRPr lang="en-GB"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sp macro="" textlink="">
        <xdr:nvSpPr>
          <xdr:cNvPr id="59" name="Rectangle: Rounded Corners 58">
            <a:extLst>
              <a:ext uri="{FF2B5EF4-FFF2-40B4-BE49-F238E27FC236}">
                <a16:creationId xmlns:a16="http://schemas.microsoft.com/office/drawing/2014/main" id="{86127793-73D3-41F6-91C6-A20EF2CDE371}"/>
              </a:ext>
            </a:extLst>
          </xdr:cNvPr>
          <xdr:cNvSpPr/>
        </xdr:nvSpPr>
        <xdr:spPr>
          <a:xfrm>
            <a:off x="7296149" y="1571625"/>
            <a:ext cx="2295526"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t> YOY GROWTH </a:t>
            </a:r>
          </a:p>
        </xdr:txBody>
      </xdr:sp>
      <xdr:graphicFrame macro="">
        <xdr:nvGraphicFramePr>
          <xdr:cNvPr id="62" name="Chart 61">
            <a:extLst>
              <a:ext uri="{FF2B5EF4-FFF2-40B4-BE49-F238E27FC236}">
                <a16:creationId xmlns:a16="http://schemas.microsoft.com/office/drawing/2014/main" id="{7515512A-939A-421D-A888-C4B4F8B1866E}"/>
              </a:ext>
            </a:extLst>
          </xdr:cNvPr>
          <xdr:cNvGraphicFramePr>
            <a:graphicFrameLocks/>
          </xdr:cNvGraphicFramePr>
        </xdr:nvGraphicFramePr>
        <xdr:xfrm>
          <a:off x="7410450" y="1038225"/>
          <a:ext cx="2085975" cy="552450"/>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pic>
            <xdr:nvPicPr>
              <xdr:cNvPr id="65" name="Picture 64">
                <a:extLst>
                  <a:ext uri="{FF2B5EF4-FFF2-40B4-BE49-F238E27FC236}">
                    <a16:creationId xmlns:a16="http://schemas.microsoft.com/office/drawing/2014/main" id="{AF8EA2BB-E1BA-1058-C5BE-81FC7C82D573}"/>
                  </a:ext>
                </a:extLst>
              </xdr:cNvPr>
              <xdr:cNvPicPr>
                <a:picLocks noChangeAspect="1" noChangeArrowheads="1"/>
                <a:extLst>
                  <a:ext uri="{84589F7E-364E-4C9E-8A38-B11213B215E9}">
                    <a14:cameraTool cellRange="'KPI YoY'!$K$8" spid="_x0000_s2132"/>
                  </a:ext>
                </a:extLst>
              </xdr:cNvPicPr>
            </xdr:nvPicPr>
            <xdr:blipFill>
              <a:blip xmlns:r="http://schemas.openxmlformats.org/officeDocument/2006/relationships" r:embed="rId8"/>
              <a:srcRect/>
              <a:stretch>
                <a:fillRect/>
              </a:stretch>
            </xdr:blipFill>
            <xdr:spPr bwMode="auto">
              <a:xfrm>
                <a:off x="8658225" y="1609725"/>
                <a:ext cx="819150" cy="23812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16</xdr:col>
      <xdr:colOff>342899</xdr:colOff>
      <xdr:row>4</xdr:row>
      <xdr:rowOff>38100</xdr:rowOff>
    </xdr:from>
    <xdr:to>
      <xdr:col>20</xdr:col>
      <xdr:colOff>314325</xdr:colOff>
      <xdr:row>10</xdr:row>
      <xdr:rowOff>57150</xdr:rowOff>
    </xdr:to>
    <xdr:grpSp>
      <xdr:nvGrpSpPr>
        <xdr:cNvPr id="71" name="Group 70">
          <a:extLst>
            <a:ext uri="{FF2B5EF4-FFF2-40B4-BE49-F238E27FC236}">
              <a16:creationId xmlns:a16="http://schemas.microsoft.com/office/drawing/2014/main" id="{50A9B290-1B42-DAED-2F03-2C569B041B16}"/>
            </a:ext>
          </a:extLst>
        </xdr:cNvPr>
        <xdr:cNvGrpSpPr/>
      </xdr:nvGrpSpPr>
      <xdr:grpSpPr>
        <a:xfrm>
          <a:off x="9639299" y="762000"/>
          <a:ext cx="2295526" cy="1104900"/>
          <a:chOff x="9639299" y="762000"/>
          <a:chExt cx="2295526" cy="1104900"/>
        </a:xfrm>
      </xdr:grpSpPr>
      <xdr:sp macro="" textlink="KPI!$N$17">
        <xdr:nvSpPr>
          <xdr:cNvPr id="57" name="Rectangle: Rounded Corners 56">
            <a:extLst>
              <a:ext uri="{FF2B5EF4-FFF2-40B4-BE49-F238E27FC236}">
                <a16:creationId xmlns:a16="http://schemas.microsoft.com/office/drawing/2014/main" id="{949E5B78-3AB7-4FEB-B359-EB9A98D7BA38}"/>
              </a:ext>
            </a:extLst>
          </xdr:cNvPr>
          <xdr:cNvSpPr/>
        </xdr:nvSpPr>
        <xdr:spPr>
          <a:xfrm>
            <a:off x="9744075" y="762000"/>
            <a:ext cx="2158143"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44D5D4A-CC0C-4A56-BBE0-07EC1399EE4B}" type="TxLink">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pPr marL="0" indent="0" algn="ctr"/>
              <a:t>12,47%</a:t>
            </a:fld>
            <a:endParaRPr lang="en-GB"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sp macro="" textlink="">
        <xdr:nvSpPr>
          <xdr:cNvPr id="58" name="Rectangle: Rounded Corners 57">
            <a:extLst>
              <a:ext uri="{FF2B5EF4-FFF2-40B4-BE49-F238E27FC236}">
                <a16:creationId xmlns:a16="http://schemas.microsoft.com/office/drawing/2014/main" id="{700E2738-A46C-4708-BD9C-A5A63005D720}"/>
              </a:ext>
            </a:extLst>
          </xdr:cNvPr>
          <xdr:cNvSpPr/>
        </xdr:nvSpPr>
        <xdr:spPr>
          <a:xfrm>
            <a:off x="9639299" y="1571625"/>
            <a:ext cx="2295526"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t> YOY GROWTH </a:t>
            </a:r>
          </a:p>
        </xdr:txBody>
      </xdr:sp>
      <xdr:graphicFrame macro="">
        <xdr:nvGraphicFramePr>
          <xdr:cNvPr id="63" name="Chart 62">
            <a:extLst>
              <a:ext uri="{FF2B5EF4-FFF2-40B4-BE49-F238E27FC236}">
                <a16:creationId xmlns:a16="http://schemas.microsoft.com/office/drawing/2014/main" id="{874BA239-2A11-4FF9-9137-7248CD838632}"/>
              </a:ext>
            </a:extLst>
          </xdr:cNvPr>
          <xdr:cNvGraphicFramePr>
            <a:graphicFrameLocks/>
          </xdr:cNvGraphicFramePr>
        </xdr:nvGraphicFramePr>
        <xdr:xfrm>
          <a:off x="9839325" y="981075"/>
          <a:ext cx="1924050" cy="59055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66" name="Picture 65">
                <a:extLst>
                  <a:ext uri="{FF2B5EF4-FFF2-40B4-BE49-F238E27FC236}">
                    <a16:creationId xmlns:a16="http://schemas.microsoft.com/office/drawing/2014/main" id="{A624BDEC-A5B8-B758-518F-94583B2DFBF7}"/>
                  </a:ext>
                </a:extLst>
              </xdr:cNvPr>
              <xdr:cNvPicPr>
                <a:picLocks noChangeAspect="1" noChangeArrowheads="1"/>
                <a:extLst>
                  <a:ext uri="{84589F7E-364E-4C9E-8A38-B11213B215E9}">
                    <a14:cameraTool cellRange="'KPI YoY'!$L$8" spid="_x0000_s2133"/>
                  </a:ext>
                </a:extLst>
              </xdr:cNvPicPr>
            </xdr:nvPicPr>
            <xdr:blipFill>
              <a:blip xmlns:r="http://schemas.openxmlformats.org/officeDocument/2006/relationships" r:embed="rId10"/>
              <a:srcRect/>
              <a:stretch>
                <a:fillRect/>
              </a:stretch>
            </xdr:blipFill>
            <xdr:spPr bwMode="auto">
              <a:xfrm>
                <a:off x="10982325" y="1600200"/>
                <a:ext cx="866775" cy="23812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219075</xdr:colOff>
      <xdr:row>12</xdr:row>
      <xdr:rowOff>114301</xdr:rowOff>
    </xdr:from>
    <xdr:to>
      <xdr:col>8</xdr:col>
      <xdr:colOff>304800</xdr:colOff>
      <xdr:row>21</xdr:row>
      <xdr:rowOff>123826</xdr:rowOff>
    </xdr:to>
    <xdr:graphicFrame macro="">
      <xdr:nvGraphicFramePr>
        <xdr:cNvPr id="72" name="Chart 71">
          <a:extLst>
            <a:ext uri="{FF2B5EF4-FFF2-40B4-BE49-F238E27FC236}">
              <a16:creationId xmlns:a16="http://schemas.microsoft.com/office/drawing/2014/main" id="{C68C8C7A-2A68-4AF2-9F71-F0A3855207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123825</xdr:colOff>
      <xdr:row>12</xdr:row>
      <xdr:rowOff>114300</xdr:rowOff>
    </xdr:from>
    <xdr:to>
      <xdr:col>15</xdr:col>
      <xdr:colOff>390525</xdr:colOff>
      <xdr:row>21</xdr:row>
      <xdr:rowOff>85725</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FDF53CC9-8E57-42B6-B031-CA6681716C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53050" y="2286000"/>
              <a:ext cx="3752850" cy="1600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38099</xdr:colOff>
      <xdr:row>13</xdr:row>
      <xdr:rowOff>9524</xdr:rowOff>
    </xdr:from>
    <xdr:to>
      <xdr:col>20</xdr:col>
      <xdr:colOff>276224</xdr:colOff>
      <xdr:row>21</xdr:row>
      <xdr:rowOff>123825</xdr:rowOff>
    </xdr:to>
    <xdr:graphicFrame macro="">
      <xdr:nvGraphicFramePr>
        <xdr:cNvPr id="74" name="Chart 73">
          <a:extLst>
            <a:ext uri="{FF2B5EF4-FFF2-40B4-BE49-F238E27FC236}">
              <a16:creationId xmlns:a16="http://schemas.microsoft.com/office/drawing/2014/main" id="{7C2618C9-06E7-4243-9E41-C8514D4AF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192975</xdr:colOff>
      <xdr:row>24</xdr:row>
      <xdr:rowOff>12864</xdr:rowOff>
    </xdr:from>
    <xdr:to>
      <xdr:col>8</xdr:col>
      <xdr:colOff>390525</xdr:colOff>
      <xdr:row>33</xdr:row>
      <xdr:rowOff>19051</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668EF413-42FA-4499-A650-7940A0088D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2975" y="4356264"/>
              <a:ext cx="4845750" cy="163496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31050</xdr:colOff>
      <xdr:row>24</xdr:row>
      <xdr:rowOff>22388</xdr:rowOff>
    </xdr:from>
    <xdr:to>
      <xdr:col>14</xdr:col>
      <xdr:colOff>352425</xdr:colOff>
      <xdr:row>33</xdr:row>
      <xdr:rowOff>19050</xdr:rowOff>
    </xdr:to>
    <xdr:graphicFrame macro="">
      <xdr:nvGraphicFramePr>
        <xdr:cNvPr id="76" name="Chart 75">
          <a:extLst>
            <a:ext uri="{FF2B5EF4-FFF2-40B4-BE49-F238E27FC236}">
              <a16:creationId xmlns:a16="http://schemas.microsoft.com/office/drawing/2014/main" id="{257C9A6D-F11B-41CA-AA8C-516454AFC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419101</xdr:colOff>
      <xdr:row>23</xdr:row>
      <xdr:rowOff>170025</xdr:rowOff>
    </xdr:from>
    <xdr:to>
      <xdr:col>16</xdr:col>
      <xdr:colOff>276225</xdr:colOff>
      <xdr:row>32</xdr:row>
      <xdr:rowOff>0</xdr:rowOff>
    </xdr:to>
    <mc:AlternateContent xmlns:mc="http://schemas.openxmlformats.org/markup-compatibility/2006" xmlns:a14="http://schemas.microsoft.com/office/drawing/2010/main">
      <mc:Choice Requires="a14">
        <xdr:graphicFrame macro="">
          <xdr:nvGraphicFramePr>
            <xdr:cNvPr id="77" name="Year 1">
              <a:extLst>
                <a:ext uri="{FF2B5EF4-FFF2-40B4-BE49-F238E27FC236}">
                  <a16:creationId xmlns:a16="http://schemas.microsoft.com/office/drawing/2014/main" id="{60F8851E-FC65-4AB8-BBEC-7FAB5217257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53451" y="4332450"/>
              <a:ext cx="1019174" cy="1458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297749</xdr:colOff>
      <xdr:row>23</xdr:row>
      <xdr:rowOff>170025</xdr:rowOff>
    </xdr:from>
    <xdr:to>
      <xdr:col>18</xdr:col>
      <xdr:colOff>238124</xdr:colOff>
      <xdr:row>31</xdr:row>
      <xdr:rowOff>152400</xdr:rowOff>
    </xdr:to>
    <mc:AlternateContent xmlns:mc="http://schemas.openxmlformats.org/markup-compatibility/2006" xmlns:a14="http://schemas.microsoft.com/office/drawing/2010/main">
      <mc:Choice Requires="a14">
        <xdr:graphicFrame macro="">
          <xdr:nvGraphicFramePr>
            <xdr:cNvPr id="78" name="Region 1">
              <a:extLst>
                <a:ext uri="{FF2B5EF4-FFF2-40B4-BE49-F238E27FC236}">
                  <a16:creationId xmlns:a16="http://schemas.microsoft.com/office/drawing/2014/main" id="{D0545E8E-8299-47BD-A82D-05BC354DAF5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94149" y="4332450"/>
              <a:ext cx="1102425" cy="14301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259650</xdr:colOff>
      <xdr:row>23</xdr:row>
      <xdr:rowOff>170024</xdr:rowOff>
    </xdr:from>
    <xdr:to>
      <xdr:col>20</xdr:col>
      <xdr:colOff>285750</xdr:colOff>
      <xdr:row>30</xdr:row>
      <xdr:rowOff>114300</xdr:rowOff>
    </xdr:to>
    <mc:AlternateContent xmlns:mc="http://schemas.openxmlformats.org/markup-compatibility/2006" xmlns:a14="http://schemas.microsoft.com/office/drawing/2010/main">
      <mc:Choice Requires="a14">
        <xdr:graphicFrame macro="">
          <xdr:nvGraphicFramePr>
            <xdr:cNvPr id="79" name="Segment 1">
              <a:extLst>
                <a:ext uri="{FF2B5EF4-FFF2-40B4-BE49-F238E27FC236}">
                  <a16:creationId xmlns:a16="http://schemas.microsoft.com/office/drawing/2014/main" id="{980C8B4D-03B4-4F69-A846-5CDE9FFB8F6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18100" y="4332449"/>
              <a:ext cx="1188150" cy="12111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23.575752314813" createdVersion="8" refreshedVersion="8" minRefreshableVersion="3" recordCount="9994" xr:uid="{68187935-96DA-4B81-9F95-2FCC167DF9F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rz"/>
          <s v="Apr"/>
          <s v="Mai"/>
          <s v="Jun"/>
          <s v="Jul"/>
          <s v="Aug"/>
          <s v="Sep"/>
          <s v="Okt"/>
          <s v="Nov"/>
          <s v="Dez"/>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530011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A728F2-6B95-45DA-9D05-2A368FD646A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5">
    <format dxfId="71">
      <pivotArea field="22" type="button" dataOnly="0" labelOnly="1" outline="0" axis="axisRow" fieldPosition="0"/>
    </format>
    <format dxfId="70">
      <pivotArea dataOnly="0" labelOnly="1" outline="0" fieldPosition="0">
        <references count="1">
          <reference field="4294967294" count="2">
            <x v="0"/>
            <x v="1"/>
          </reference>
        </references>
      </pivotArea>
    </format>
    <format dxfId="69">
      <pivotArea grandRow="1" outline="0" collapsedLevelsAreSubtotals="1" fieldPosition="0"/>
    </format>
    <format dxfId="68">
      <pivotArea dataOnly="0" labelOnly="1" grandRow="1" outline="0" fieldPosition="0"/>
    </format>
    <format dxfId="10">
      <pivotArea collapsedLevelsAreSubtotals="1" fieldPosition="0">
        <references count="1">
          <reference field="22" count="12">
            <x v="1"/>
            <x v="2"/>
            <x v="3"/>
            <x v="4"/>
            <x v="5"/>
            <x v="6"/>
            <x v="7"/>
            <x v="8"/>
            <x v="9"/>
            <x v="10"/>
            <x v="11"/>
            <x v="1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6544F7-2562-4D53-8452-9AFE260A9ED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7"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Fields count="1">
    <field x="-2"/>
  </colFields>
  <colItems count="2">
    <i>
      <x/>
    </i>
    <i i="1">
      <x v="1"/>
    </i>
  </colItems>
  <dataFields count="2">
    <dataField name="Sum of Profit" fld="21" baseField="0" baseItem="0"/>
    <dataField name="Sum of Sales" fld="18" showDataAs="percentOfTotal" baseField="0" baseItem="0" numFmtId="10"/>
  </dataFields>
  <formats count="7">
    <format dxfId="67">
      <pivotArea collapsedLevelsAreSubtotals="1" fieldPosition="0">
        <references count="1">
          <reference field="15" count="0"/>
        </references>
      </pivotArea>
    </format>
    <format dxfId="66">
      <pivotArea field="15" type="button" dataOnly="0" labelOnly="1" outline="0" axis="axisRow" fieldPosition="0"/>
    </format>
    <format dxfId="65">
      <pivotArea dataOnly="0" labelOnly="1" outline="0" axis="axisValues" fieldPosition="0"/>
    </format>
    <format dxfId="64">
      <pivotArea grandRow="1" outline="0" collapsedLevelsAreSubtotals="1" fieldPosition="0"/>
    </format>
    <format dxfId="63">
      <pivotArea dataOnly="0" labelOnly="1" grandRow="1" outline="0" fieldPosition="0"/>
    </format>
    <format dxfId="62">
      <pivotArea dataOnly="0" labelOnly="1" outline="0" fieldPosition="0">
        <references count="1">
          <reference field="4294967294" count="2">
            <x v="0"/>
            <x v="1"/>
          </reference>
        </references>
      </pivotArea>
    </format>
    <format dxfId="61">
      <pivotArea outline="0" fieldPosition="0">
        <references count="1">
          <reference field="4294967294" count="1">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563840-C9C0-4D4F-A57F-BA3A993D388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9"/>
  </dataFields>
  <formats count="5">
    <format dxfId="60">
      <pivotArea field="15" type="button" dataOnly="0" labelOnly="1" outline="0" axis="axisRow" fieldPosition="0"/>
    </format>
    <format dxfId="59">
      <pivotArea dataOnly="0" labelOnly="1" outline="0" axis="axisValues" fieldPosition="0"/>
    </format>
    <format dxfId="58">
      <pivotArea dataOnly="0" grandRow="1" axis="axisRow" fieldPosition="0"/>
    </format>
    <format dxfId="57">
      <pivotArea outline="0" fieldPosition="0">
        <references count="1">
          <reference field="4294967294" count="1">
            <x v="0"/>
          </reference>
        </references>
      </pivotArea>
    </format>
    <format dxfId="5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B2CED5-1195-4B3F-AD3A-AFB1358C046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4">
    <format dxfId="55">
      <pivotArea dataOnly="0" labelOnly="1" outline="0" axis="axisValues" fieldPosition="0"/>
    </format>
    <format dxfId="54">
      <pivotArea field="11" type="button" dataOnly="0" labelOnly="1" outline="0" axis="axisRow" fieldPosition="0"/>
    </format>
    <format dxfId="53">
      <pivotArea grandRow="1" outline="0" collapsedLevelsAreSubtotals="1" fieldPosition="0"/>
    </format>
    <format dxfId="52">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6A2C44-8B55-4D8B-8DC2-DE4CFD6FBC3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i>
    <i>
      <x v="2"/>
    </i>
    <i>
      <x v="11"/>
    </i>
    <i>
      <x v="3"/>
    </i>
    <i t="grand">
      <x/>
    </i>
  </rowItems>
  <colItems count="1">
    <i/>
  </colItems>
  <dataFields count="1">
    <dataField name="Sum of Sales" fld="18" baseField="0" baseItem="0" numFmtId="179"/>
  </dataFields>
  <formats count="5">
    <format dxfId="51">
      <pivotArea field="16" type="button" dataOnly="0" labelOnly="1" outline="0" axis="axisRow" fieldPosition="0"/>
    </format>
    <format dxfId="50">
      <pivotArea dataOnly="0" labelOnly="1" outline="0" axis="axisValues" fieldPosition="0"/>
    </format>
    <format dxfId="49">
      <pivotArea grandRow="1" outline="0" collapsedLevelsAreSubtotals="1" fieldPosition="0"/>
    </format>
    <format dxfId="48">
      <pivotArea dataOnly="0" labelOnly="1" grandRow="1" outline="0" fieldPosition="0"/>
    </format>
    <format dxfId="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1"/>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44EA1F-C9F0-4F73-9C9D-DB711B8E241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70"/>
  </dataFields>
  <formats count="6">
    <format dxfId="25">
      <pivotArea dataOnly="0" labelOnly="1" outline="0" axis="axisValues" fieldPosition="0"/>
    </format>
    <format dxfId="24">
      <pivotArea field="22" type="button" dataOnly="0" labelOnly="1" outline="0" axis="axisRow" fieldPosition="0"/>
    </format>
    <format dxfId="23">
      <pivotArea grandRow="1" outline="0" collapsedLevelsAreSubtotals="1" fieldPosition="0"/>
    </format>
    <format dxfId="22">
      <pivotArea dataOnly="0" labelOnly="1" grandRow="1" outline="0" fieldPosition="0"/>
    </format>
    <format dxfId="21">
      <pivotArea collapsedLevelsAreSubtotals="1" fieldPosition="0">
        <references count="1">
          <reference field="22" count="12">
            <x v="1"/>
            <x v="2"/>
            <x v="3"/>
            <x v="4"/>
            <x v="5"/>
            <x v="6"/>
            <x v="7"/>
            <x v="8"/>
            <x v="9"/>
            <x v="10"/>
            <x v="11"/>
            <x v="12"/>
          </reference>
        </references>
      </pivotArea>
    </format>
    <format dxfId="20">
      <pivotArea outline="0" collapsedLevelsAreSubtotals="1" fieldPosition="0"/>
    </format>
  </formats>
  <chartFormats count="2">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E30E7B-BA8E-4F6A-B2EB-A94109D8A7B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6">
    <format dxfId="31">
      <pivotArea dataOnly="0" labelOnly="1" outline="0" axis="axisValues" fieldPosition="0"/>
    </format>
    <format dxfId="30">
      <pivotArea field="22" type="button" dataOnly="0" labelOnly="1" outline="0" axis="axisRow" fieldPosition="0"/>
    </format>
    <format dxfId="29">
      <pivotArea grandRow="1" outline="0" collapsedLevelsAreSubtotals="1" fieldPosition="0"/>
    </format>
    <format dxfId="28">
      <pivotArea dataOnly="0" labelOnly="1" grandRow="1" outline="0" fieldPosition="0"/>
    </format>
    <format dxfId="27">
      <pivotArea collapsedLevelsAreSubtotals="1" fieldPosition="0">
        <references count="1">
          <reference field="22" count="12">
            <x v="1"/>
            <x v="2"/>
            <x v="3"/>
            <x v="4"/>
            <x v="5"/>
            <x v="6"/>
            <x v="7"/>
            <x v="8"/>
            <x v="9"/>
            <x v="10"/>
            <x v="11"/>
            <x v="12"/>
          </reference>
        </references>
      </pivotArea>
    </format>
    <format dxfId="26">
      <pivotArea outline="0" collapsedLevelsAreSubtotals="1" fieldPosition="0"/>
    </format>
  </formats>
  <chartFormats count="2">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02B931-18B4-4BEC-972A-2AD97147D60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
  </dataFields>
  <formats count="6">
    <format dxfId="37">
      <pivotArea dataOnly="0" labelOnly="1" outline="0" axis="axisValues" fieldPosition="0"/>
    </format>
    <format dxfId="36">
      <pivotArea field="22" type="button" dataOnly="0" labelOnly="1" outline="0" axis="axisRow" fieldPosition="0"/>
    </format>
    <format dxfId="35">
      <pivotArea grandRow="1" outline="0" collapsedLevelsAreSubtotals="1" fieldPosition="0"/>
    </format>
    <format dxfId="34">
      <pivotArea dataOnly="0" labelOnly="1" grandRow="1" outline="0" fieldPosition="0"/>
    </format>
    <format dxfId="33">
      <pivotArea collapsedLevelsAreSubtotals="1" fieldPosition="0">
        <references count="1">
          <reference field="22" count="12">
            <x v="1"/>
            <x v="2"/>
            <x v="3"/>
            <x v="4"/>
            <x v="5"/>
            <x v="6"/>
            <x v="7"/>
            <x v="8"/>
            <x v="9"/>
            <x v="10"/>
            <x v="11"/>
            <x v="12"/>
          </reference>
        </references>
      </pivotArea>
    </format>
    <format dxfId="32">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91FE0B-DCD8-4722-908E-42DF83A67EF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5">
    <format dxfId="42">
      <pivotArea dataOnly="0" labelOnly="1" outline="0" axis="axisValues" fieldPosition="0"/>
    </format>
    <format dxfId="41">
      <pivotArea field="22" type="button" dataOnly="0" labelOnly="1" outline="0" axis="axisRow" fieldPosition="0"/>
    </format>
    <format dxfId="40">
      <pivotArea grandRow="1" outline="0" collapsedLevelsAreSubtotals="1" fieldPosition="0"/>
    </format>
    <format dxfId="39">
      <pivotArea dataOnly="0" labelOnly="1" grandRow="1" outline="0" fieldPosition="0"/>
    </format>
    <format dxfId="38">
      <pivotArea collapsedLevelsAreSubtotals="1" fieldPosition="0">
        <references count="1">
          <reference field="22" count="12">
            <x v="1"/>
            <x v="2"/>
            <x v="3"/>
            <x v="4"/>
            <x v="5"/>
            <x v="6"/>
            <x v="7"/>
            <x v="8"/>
            <x v="9"/>
            <x v="10"/>
            <x v="11"/>
            <x v="12"/>
          </reference>
        </references>
      </pivotArea>
    </format>
  </formats>
  <chartFormats count="2">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9D7F30-2225-480B-A484-E82441FE4B3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5">
    <format dxfId="47">
      <pivotArea dataOnly="0" labelOnly="1" outline="0" axis="axisValues" fieldPosition="0"/>
    </format>
    <format dxfId="46">
      <pivotArea field="22" type="button" dataOnly="0" labelOnly="1" outline="0" axis="axisRow" fieldPosition="0"/>
    </format>
    <format dxfId="45">
      <pivotArea grandRow="1" outline="0" collapsedLevelsAreSubtotals="1" fieldPosition="0"/>
    </format>
    <format dxfId="44">
      <pivotArea dataOnly="0" labelOnly="1" grandRow="1" outline="0" fieldPosition="0"/>
    </format>
    <format dxfId="43">
      <pivotArea collapsedLevelsAreSubtotals="1" fieldPosition="0">
        <references count="1">
          <reference field="22"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4CE031F-59DA-4D02-9341-0A28C8D87F06}"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numFmtId="2"/>
    <dataField name="Sum of Profit" fld="21" baseField="0" baseItem="0"/>
    <dataField name="Sum of Quantity" fld="19" baseField="0" baseItem="0"/>
    <dataField name="Count of Order ID" fld="1" subtotal="count" baseField="0" baseItem="0"/>
    <dataField name="Sum of Profit Margin" fld="25" baseField="0" baseItem="0"/>
  </dataFields>
  <formats count="5">
    <format dxfId="19">
      <pivotArea field="2" type="button" dataOnly="0" labelOnly="1" outline="0" axis="axisRow" fieldPosition="0"/>
    </format>
    <format dxfId="18">
      <pivotArea dataOnly="0" labelOnly="1" outline="0" fieldPosition="0">
        <references count="1">
          <reference field="4294967294" count="5">
            <x v="0"/>
            <x v="1"/>
            <x v="2"/>
            <x v="3"/>
            <x v="4"/>
          </reference>
        </references>
      </pivotArea>
    </format>
    <format dxfId="17">
      <pivotArea grandRow="1" outline="0" collapsedLevelsAreSubtotals="1" fieldPosition="0"/>
    </format>
    <format dxfId="16">
      <pivotArea dataOnly="0" labelOnly="1" grandRow="1" outline="0" fieldPosition="0"/>
    </format>
    <format dxfId="15">
      <pivotArea outline="0" collapsedLevelsAreSubtotals="1" fieldPosition="0">
        <references count="1">
          <reference field="4294967294" count="1" selected="0">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C4D81AC-0F60-494F-A75E-51CC61FC26D4}" sourceName="Year">
  <pivotTables>
    <pivotTable tabId="6" name="PivotTable5"/>
    <pivotTable tabId="8" name="PivotTable10"/>
    <pivotTable tabId="8" name="PivotTable11"/>
    <pivotTable tabId="8" name="PivotTable12"/>
    <pivotTable tabId="8" name="PivotTable13"/>
    <pivotTable tabId="8" name="PivotTable9"/>
    <pivotTable tabId="4" name="PivotTable2"/>
    <pivotTable tabId="5" name="PivotTable3"/>
    <pivotTable tabId="3" name="PivotTable1"/>
    <pivotTable tabId="7" name="PivotTable8"/>
  </pivotTables>
  <data>
    <tabular pivotCacheId="115300119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81010E5-DA28-4AF2-966D-23189A3E22A1}" sourceName="Region">
  <pivotTables>
    <pivotTable tabId="6" name="PivotTable5"/>
    <pivotTable tabId="8" name="PivotTable10"/>
    <pivotTable tabId="8" name="PivotTable11"/>
    <pivotTable tabId="8" name="PivotTable12"/>
    <pivotTable tabId="8" name="PivotTable13"/>
    <pivotTable tabId="8" name="PivotTable9"/>
    <pivotTable tabId="11" name="PivotTable14"/>
    <pivotTable tabId="4" name="PivotTable2"/>
    <pivotTable tabId="5" name="PivotTable3"/>
    <pivotTable tabId="3" name="PivotTable1"/>
    <pivotTable tabId="7" name="PivotTable8"/>
  </pivotTables>
  <data>
    <tabular pivotCacheId="1153001197">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FC58085-CF4E-46DD-BC81-2515AA7B1162}" sourceName="Segment">
  <pivotTables>
    <pivotTable tabId="6" name="PivotTable5"/>
    <pivotTable tabId="8" name="PivotTable10"/>
    <pivotTable tabId="8" name="PivotTable11"/>
    <pivotTable tabId="8" name="PivotTable12"/>
    <pivotTable tabId="8" name="PivotTable13"/>
    <pivotTable tabId="8" name="PivotTable9"/>
    <pivotTable tabId="11" name="PivotTable14"/>
    <pivotTable tabId="4" name="PivotTable2"/>
    <pivotTable tabId="5" name="PivotTable3"/>
    <pivotTable tabId="3" name="PivotTable1"/>
    <pivotTable tabId="7" name="PivotTable8"/>
  </pivotTables>
  <data>
    <tabular pivotCacheId="115300119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10D04DD-BD7D-463E-BA9C-8A8AAF5A07E1}" cache="Slicer_Year" caption="Year" style="SlicerStyleDark5" rowHeight="241300"/>
  <slicer name="Region" xr10:uid="{F99DBE71-0CD0-4562-85E3-799F968C517A}" cache="Slicer_Region" caption="Region" style="SlicerStyleDark5" rowHeight="241300"/>
  <slicer name="Segment" xr10:uid="{EDF643E0-E76C-4931-94E8-5E87BB78CEDD}" cache="Slicer_Segment" caption="Segment"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737FD41-CDC3-4A83-A452-4890168C2182}" cache="Slicer_Year" caption="Year" style="AB1" rowHeight="241300"/>
  <slicer name="Region 1" xr10:uid="{D7030BD3-1AAD-4313-AF1C-D071FA891141}" cache="Slicer_Region" caption="Region" style="AB1" rowHeight="241300"/>
  <slicer name="Segment 1" xr10:uid="{A49751DD-5106-4AE4-912A-F3366C945788}" cache="Slicer_Segment" caption="Segment" style="AB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dataDxfId="14"/>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B5E49-82C0-4593-A982-C7E4C1ADBCD1}">
  <dimension ref="A3:C16"/>
  <sheetViews>
    <sheetView workbookViewId="0">
      <selection activeCell="B4" sqref="B4:C15"/>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0" t="s">
        <v>10932</v>
      </c>
      <c r="B3" s="10" t="s">
        <v>10946</v>
      </c>
      <c r="C3" s="11" t="s">
        <v>10947</v>
      </c>
    </row>
    <row r="4" spans="1:3" x14ac:dyDescent="0.25">
      <c r="A4" s="8" t="s">
        <v>10934</v>
      </c>
      <c r="B4" s="55">
        <v>95365.937600000019</v>
      </c>
      <c r="C4" s="56">
        <v>9199.2699999999986</v>
      </c>
    </row>
    <row r="5" spans="1:3" x14ac:dyDescent="0.25">
      <c r="A5" s="9" t="s">
        <v>10935</v>
      </c>
      <c r="B5" s="57">
        <v>60172.649400000024</v>
      </c>
      <c r="C5" s="58">
        <v>10288.898699999991</v>
      </c>
    </row>
    <row r="6" spans="1:3" x14ac:dyDescent="0.25">
      <c r="A6" s="9" t="s">
        <v>10936</v>
      </c>
      <c r="B6" s="57">
        <v>199252.98399999991</v>
      </c>
      <c r="C6" s="58">
        <v>26806.573700000015</v>
      </c>
    </row>
    <row r="7" spans="1:3" x14ac:dyDescent="0.25">
      <c r="A7" s="9" t="s">
        <v>10937</v>
      </c>
      <c r="B7" s="57">
        <v>141851.5674</v>
      </c>
      <c r="C7" s="58">
        <v>13437.806799999998</v>
      </c>
    </row>
    <row r="8" spans="1:3" x14ac:dyDescent="0.25">
      <c r="A8" s="9" t="s">
        <v>10938</v>
      </c>
      <c r="B8" s="57">
        <v>156122.28669999994</v>
      </c>
      <c r="C8" s="58">
        <v>22308.51279999999</v>
      </c>
    </row>
    <row r="9" spans="1:3" x14ac:dyDescent="0.25">
      <c r="A9" s="9" t="s">
        <v>10939</v>
      </c>
      <c r="B9" s="57">
        <v>147082.61130000011</v>
      </c>
      <c r="C9" s="58">
        <v>20899.334500000012</v>
      </c>
    </row>
    <row r="10" spans="1:3" x14ac:dyDescent="0.25">
      <c r="A10" s="9" t="s">
        <v>10940</v>
      </c>
      <c r="B10" s="57">
        <v>149580.83800000031</v>
      </c>
      <c r="C10" s="58">
        <v>13535.38299999998</v>
      </c>
    </row>
    <row r="11" spans="1:3" x14ac:dyDescent="0.25">
      <c r="A11" s="9" t="s">
        <v>10941</v>
      </c>
      <c r="B11" s="57">
        <v>159589.45099999988</v>
      </c>
      <c r="C11" s="58">
        <v>21896.715399999972</v>
      </c>
    </row>
    <row r="12" spans="1:3" x14ac:dyDescent="0.25">
      <c r="A12" s="9" t="s">
        <v>10942</v>
      </c>
      <c r="B12" s="57">
        <v>309770.09970000025</v>
      </c>
      <c r="C12" s="58">
        <v>37293.192500000034</v>
      </c>
    </row>
    <row r="13" spans="1:3" x14ac:dyDescent="0.25">
      <c r="A13" s="9" t="s">
        <v>10943</v>
      </c>
      <c r="B13" s="57">
        <v>197115.20170000009</v>
      </c>
      <c r="C13" s="58">
        <v>31469.663800000035</v>
      </c>
    </row>
    <row r="14" spans="1:3" x14ac:dyDescent="0.25">
      <c r="A14" s="9" t="s">
        <v>10944</v>
      </c>
      <c r="B14" s="57">
        <v>349120.07400000008</v>
      </c>
      <c r="C14" s="58">
        <v>35825.536599999927</v>
      </c>
    </row>
    <row r="15" spans="1:3" x14ac:dyDescent="0.25">
      <c r="A15" s="9" t="s">
        <v>10945</v>
      </c>
      <c r="B15" s="57">
        <v>332177.15950000001</v>
      </c>
      <c r="C15" s="58">
        <v>43436.13390000003</v>
      </c>
    </row>
    <row r="16" spans="1:3" x14ac:dyDescent="0.25">
      <c r="A16" s="12" t="s">
        <v>10933</v>
      </c>
      <c r="B16" s="64">
        <v>2297200.8603000008</v>
      </c>
      <c r="C16" s="6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08882-BBD2-47A3-9B52-20A149774055}">
  <dimension ref="A3:I8"/>
  <sheetViews>
    <sheetView workbookViewId="0">
      <selection activeCell="F4" sqref="F4:F7"/>
    </sheetView>
  </sheetViews>
  <sheetFormatPr defaultRowHeight="15" x14ac:dyDescent="0.25"/>
  <cols>
    <col min="1" max="1" width="14.5703125" bestFit="1" customWidth="1"/>
    <col min="2" max="2" width="12.5703125" bestFit="1" customWidth="1"/>
    <col min="3" max="3" width="12.140625" bestFit="1" customWidth="1"/>
    <col min="4" max="5" width="14.5703125" bestFit="1" customWidth="1"/>
    <col min="6" max="6" width="9.5703125" bestFit="1" customWidth="1"/>
    <col min="7" max="7" width="9.85546875" customWidth="1"/>
    <col min="8" max="8" width="14.5703125" bestFit="1" customWidth="1"/>
    <col min="9" max="9" width="12.5703125" hidden="1" customWidth="1"/>
    <col min="10" max="10" width="12.140625" bestFit="1" customWidth="1"/>
  </cols>
  <sheetData>
    <row r="3" spans="1:6" x14ac:dyDescent="0.25">
      <c r="A3" s="10" t="s">
        <v>10932</v>
      </c>
      <c r="B3" s="10" t="s">
        <v>10947</v>
      </c>
      <c r="C3" s="11" t="s">
        <v>10946</v>
      </c>
      <c r="E3" s="16" t="s">
        <v>15</v>
      </c>
      <c r="F3" s="16" t="s">
        <v>21</v>
      </c>
    </row>
    <row r="4" spans="1:6" x14ac:dyDescent="0.25">
      <c r="A4" s="8" t="s">
        <v>71</v>
      </c>
      <c r="B4" s="13">
        <v>145454.9480999998</v>
      </c>
      <c r="C4" s="19">
        <v>0.36398821167549117</v>
      </c>
      <c r="E4" t="str">
        <f>A4</f>
        <v>Technology</v>
      </c>
      <c r="F4" s="59">
        <f>GETPIVOTDATA("Profit",$A$3,"Category",A4)</f>
        <v>145454.9480999998</v>
      </c>
    </row>
    <row r="5" spans="1:6" x14ac:dyDescent="0.25">
      <c r="A5" s="9" t="s">
        <v>46</v>
      </c>
      <c r="B5" s="14">
        <v>122490.8008000001</v>
      </c>
      <c r="C5" s="20">
        <v>0.31301008302169103</v>
      </c>
      <c r="E5" t="str">
        <f>A5</f>
        <v>Office Supplies</v>
      </c>
      <c r="F5" s="59">
        <f>GETPIVOTDATA("Profit",$A$3,"Category",A5)</f>
        <v>122490.8008000001</v>
      </c>
    </row>
    <row r="6" spans="1:6" x14ac:dyDescent="0.25">
      <c r="A6" s="9" t="s">
        <v>32</v>
      </c>
      <c r="B6" s="14">
        <v>18451.272799999992</v>
      </c>
      <c r="C6" s="20">
        <v>0.32300170530281774</v>
      </c>
      <c r="E6" t="str">
        <f>A6</f>
        <v>Furniture</v>
      </c>
      <c r="F6" s="59">
        <f>GETPIVOTDATA("Profit",$A$3,"Category",A6)</f>
        <v>18451.272799999992</v>
      </c>
    </row>
    <row r="7" spans="1:6" x14ac:dyDescent="0.25">
      <c r="A7" s="12" t="s">
        <v>10933</v>
      </c>
      <c r="B7" s="64">
        <v>286397.02169999992</v>
      </c>
      <c r="C7" s="21">
        <v>1</v>
      </c>
      <c r="E7" t="str">
        <f>A7</f>
        <v>Grand Total</v>
      </c>
      <c r="F7" s="59">
        <f>GETPIVOTDATA("Profit",$A$3)</f>
        <v>286397.02169999992</v>
      </c>
    </row>
    <row r="8" spans="1:6" x14ac:dyDescent="0.25">
      <c r="E8" s="17"/>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6856E-878D-4F53-95DC-F53F55DFC6D5}">
  <dimension ref="A3:B7"/>
  <sheetViews>
    <sheetView workbookViewId="0">
      <selection activeCell="E20" sqref="E20"/>
    </sheetView>
  </sheetViews>
  <sheetFormatPr defaultRowHeight="15" x14ac:dyDescent="0.25"/>
  <cols>
    <col min="1" max="1" width="14.5703125" bestFit="1" customWidth="1"/>
    <col min="2" max="2" width="12.140625" bestFit="1" customWidth="1"/>
  </cols>
  <sheetData>
    <row r="3" spans="1:2" x14ac:dyDescent="0.25">
      <c r="A3" s="10" t="s">
        <v>10932</v>
      </c>
      <c r="B3" s="15" t="s">
        <v>10946</v>
      </c>
    </row>
    <row r="4" spans="1:2" x14ac:dyDescent="0.25">
      <c r="A4" s="8" t="s">
        <v>32</v>
      </c>
      <c r="B4" s="49">
        <v>0.32300170530281774</v>
      </c>
    </row>
    <row r="5" spans="1:2" x14ac:dyDescent="0.25">
      <c r="A5" s="9" t="s">
        <v>46</v>
      </c>
      <c r="B5" s="50">
        <v>0.31301008302169103</v>
      </c>
    </row>
    <row r="6" spans="1:2" x14ac:dyDescent="0.25">
      <c r="A6" s="9" t="s">
        <v>71</v>
      </c>
      <c r="B6" s="50">
        <v>0.36398821167549117</v>
      </c>
    </row>
    <row r="7" spans="1:2" x14ac:dyDescent="0.25">
      <c r="A7" s="12" t="s">
        <v>10933</v>
      </c>
      <c r="B7" s="5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C42E9-7C60-4E7B-B71A-9E5496B8EA25}">
  <dimension ref="A3:E53"/>
  <sheetViews>
    <sheetView topLeftCell="A39" workbookViewId="0">
      <selection activeCell="E4" sqref="E4:E53"/>
    </sheetView>
  </sheetViews>
  <sheetFormatPr defaultRowHeight="15" x14ac:dyDescent="0.25"/>
  <cols>
    <col min="1" max="1" width="18.7109375" bestFit="1" customWidth="1"/>
    <col min="2" max="2" width="12.140625" bestFit="1" customWidth="1"/>
    <col min="4" max="4" width="18.7109375" bestFit="1" customWidth="1"/>
    <col min="5" max="5" width="13.28515625" style="18" bestFit="1" customWidth="1"/>
  </cols>
  <sheetData>
    <row r="3" spans="1:5" x14ac:dyDescent="0.25">
      <c r="A3" s="10" t="s">
        <v>10932</v>
      </c>
      <c r="B3" s="15" t="s">
        <v>10946</v>
      </c>
      <c r="D3" s="16" t="s">
        <v>11</v>
      </c>
      <c r="E3" s="22" t="s">
        <v>18</v>
      </c>
    </row>
    <row r="4" spans="1:5" x14ac:dyDescent="0.25">
      <c r="A4" s="8" t="s">
        <v>358</v>
      </c>
      <c r="B4" s="52">
        <v>19510.639999999992</v>
      </c>
      <c r="D4" t="str">
        <f>A4</f>
        <v>Alabama</v>
      </c>
      <c r="E4" s="63">
        <f>GETPIVOTDATA("Sales",$A$3,"State",A4)</f>
        <v>19510.639999999992</v>
      </c>
    </row>
    <row r="5" spans="1:5" x14ac:dyDescent="0.25">
      <c r="A5" s="9" t="s">
        <v>310</v>
      </c>
      <c r="B5" s="53">
        <v>35282.000999999997</v>
      </c>
      <c r="D5" t="str">
        <f t="shared" ref="D5:D53" si="0">A5</f>
        <v>Arizona</v>
      </c>
      <c r="E5" s="63">
        <f t="shared" ref="E5:E53" si="1">GETPIVOTDATA("Sales",$A$3,"State",A5)</f>
        <v>35282.000999999997</v>
      </c>
    </row>
    <row r="6" spans="1:5" x14ac:dyDescent="0.25">
      <c r="A6" s="9" t="s">
        <v>1707</v>
      </c>
      <c r="B6" s="53">
        <v>11678.129999999997</v>
      </c>
      <c r="D6" t="str">
        <f t="shared" si="0"/>
        <v>Arkansas</v>
      </c>
      <c r="E6" s="63">
        <f t="shared" si="1"/>
        <v>11678.129999999997</v>
      </c>
    </row>
    <row r="7" spans="1:5" x14ac:dyDescent="0.25">
      <c r="A7" s="9" t="s">
        <v>43</v>
      </c>
      <c r="B7" s="53">
        <v>457687.63150000101</v>
      </c>
      <c r="D7" t="str">
        <f t="shared" si="0"/>
        <v>California</v>
      </c>
      <c r="E7" s="63">
        <f t="shared" si="1"/>
        <v>457687.63150000101</v>
      </c>
    </row>
    <row r="8" spans="1:5" x14ac:dyDescent="0.25">
      <c r="A8" s="9" t="s">
        <v>457</v>
      </c>
      <c r="B8" s="53">
        <v>32108.117999999995</v>
      </c>
      <c r="D8" t="str">
        <f t="shared" si="0"/>
        <v>Colorado</v>
      </c>
      <c r="E8" s="63">
        <f t="shared" si="1"/>
        <v>32108.117999999995</v>
      </c>
    </row>
    <row r="9" spans="1:5" x14ac:dyDescent="0.25">
      <c r="A9" s="9" t="s">
        <v>747</v>
      </c>
      <c r="B9" s="53">
        <v>13384.356999999996</v>
      </c>
      <c r="D9" t="str">
        <f t="shared" si="0"/>
        <v>Connecticut</v>
      </c>
      <c r="E9" s="63">
        <f t="shared" si="1"/>
        <v>13384.356999999996</v>
      </c>
    </row>
    <row r="10" spans="1:5" x14ac:dyDescent="0.25">
      <c r="A10" s="9" t="s">
        <v>245</v>
      </c>
      <c r="B10" s="53">
        <v>27451.068999999992</v>
      </c>
      <c r="D10" t="str">
        <f t="shared" si="0"/>
        <v>Delaware</v>
      </c>
      <c r="E10" s="63">
        <f t="shared" si="1"/>
        <v>27451.068999999992</v>
      </c>
    </row>
    <row r="11" spans="1:5" x14ac:dyDescent="0.25">
      <c r="A11" s="9" t="s">
        <v>3034</v>
      </c>
      <c r="B11" s="53">
        <v>2865.0199999999995</v>
      </c>
      <c r="D11" t="str">
        <f t="shared" si="0"/>
        <v>District of Columbia</v>
      </c>
      <c r="E11" s="63">
        <f t="shared" si="1"/>
        <v>2865.0199999999995</v>
      </c>
    </row>
    <row r="12" spans="1:5" x14ac:dyDescent="0.25">
      <c r="A12" s="9" t="s">
        <v>54</v>
      </c>
      <c r="B12" s="53">
        <v>89473.707999999999</v>
      </c>
      <c r="D12" t="str">
        <f t="shared" si="0"/>
        <v>Florida</v>
      </c>
      <c r="E12" s="63">
        <f t="shared" si="1"/>
        <v>89473.707999999999</v>
      </c>
    </row>
    <row r="13" spans="1:5" x14ac:dyDescent="0.25">
      <c r="A13" s="9" t="s">
        <v>1272</v>
      </c>
      <c r="B13" s="53">
        <v>49095.840000000004</v>
      </c>
      <c r="D13" t="str">
        <f t="shared" si="0"/>
        <v>Georgia</v>
      </c>
      <c r="E13" s="63">
        <f t="shared" si="1"/>
        <v>49095.840000000004</v>
      </c>
    </row>
    <row r="14" spans="1:5" x14ac:dyDescent="0.25">
      <c r="A14" s="9" t="s">
        <v>6260</v>
      </c>
      <c r="B14" s="53">
        <v>4382.4860000000017</v>
      </c>
      <c r="D14" t="str">
        <f t="shared" si="0"/>
        <v>Idaho</v>
      </c>
      <c r="E14" s="63">
        <f t="shared" si="1"/>
        <v>4382.4860000000017</v>
      </c>
    </row>
    <row r="15" spans="1:5" x14ac:dyDescent="0.25">
      <c r="A15" s="9" t="s">
        <v>211</v>
      </c>
      <c r="B15" s="53">
        <v>80166.10099999985</v>
      </c>
      <c r="D15" t="str">
        <f t="shared" si="0"/>
        <v>Illinois</v>
      </c>
      <c r="E15" s="63">
        <f t="shared" si="1"/>
        <v>80166.10099999985</v>
      </c>
    </row>
    <row r="16" spans="1:5" x14ac:dyDescent="0.25">
      <c r="A16" s="9" t="s">
        <v>254</v>
      </c>
      <c r="B16" s="53">
        <v>53555.360000000001</v>
      </c>
      <c r="D16" t="str">
        <f t="shared" si="0"/>
        <v>Indiana</v>
      </c>
      <c r="E16" s="63">
        <f t="shared" si="1"/>
        <v>53555.360000000001</v>
      </c>
    </row>
    <row r="17" spans="1:5" x14ac:dyDescent="0.25">
      <c r="A17" s="9" t="s">
        <v>489</v>
      </c>
      <c r="B17" s="53">
        <v>4579.7599999999993</v>
      </c>
      <c r="D17" t="str">
        <f t="shared" si="0"/>
        <v>Iowa</v>
      </c>
      <c r="E17" s="63">
        <f t="shared" si="1"/>
        <v>4579.7599999999993</v>
      </c>
    </row>
    <row r="18" spans="1:5" x14ac:dyDescent="0.25">
      <c r="A18" s="9" t="s">
        <v>4530</v>
      </c>
      <c r="B18" s="53">
        <v>2914.31</v>
      </c>
      <c r="D18" t="str">
        <f t="shared" si="0"/>
        <v>Kansas</v>
      </c>
      <c r="E18" s="63">
        <f t="shared" si="1"/>
        <v>2914.31</v>
      </c>
    </row>
    <row r="19" spans="1:5" x14ac:dyDescent="0.25">
      <c r="A19" s="9" t="s">
        <v>29</v>
      </c>
      <c r="B19" s="53">
        <v>36591.749999999971</v>
      </c>
      <c r="D19" t="str">
        <f t="shared" si="0"/>
        <v>Kentucky</v>
      </c>
      <c r="E19" s="63">
        <f t="shared" si="1"/>
        <v>36591.749999999971</v>
      </c>
    </row>
    <row r="20" spans="1:5" x14ac:dyDescent="0.25">
      <c r="A20" s="9" t="s">
        <v>736</v>
      </c>
      <c r="B20" s="53">
        <v>9217.0299999999988</v>
      </c>
      <c r="D20" t="str">
        <f t="shared" si="0"/>
        <v>Louisiana</v>
      </c>
      <c r="E20" s="63">
        <f t="shared" si="1"/>
        <v>9217.0299999999988</v>
      </c>
    </row>
    <row r="21" spans="1:5" x14ac:dyDescent="0.25">
      <c r="A21" s="9" t="s">
        <v>5235</v>
      </c>
      <c r="B21" s="53">
        <v>1270.53</v>
      </c>
      <c r="D21" t="str">
        <f t="shared" si="0"/>
        <v>Maine</v>
      </c>
      <c r="E21" s="63">
        <f t="shared" si="1"/>
        <v>1270.53</v>
      </c>
    </row>
    <row r="22" spans="1:5" x14ac:dyDescent="0.25">
      <c r="A22" s="9" t="s">
        <v>2735</v>
      </c>
      <c r="B22" s="53">
        <v>23705.523000000005</v>
      </c>
      <c r="D22" t="str">
        <f t="shared" si="0"/>
        <v>Maryland</v>
      </c>
      <c r="E22" s="63">
        <f t="shared" si="1"/>
        <v>23705.523000000005</v>
      </c>
    </row>
    <row r="23" spans="1:5" x14ac:dyDescent="0.25">
      <c r="A23" s="9" t="s">
        <v>1245</v>
      </c>
      <c r="B23" s="53">
        <v>28634.43399999999</v>
      </c>
      <c r="D23" t="str">
        <f t="shared" si="0"/>
        <v>Massachusetts</v>
      </c>
      <c r="E23" s="63">
        <f t="shared" si="1"/>
        <v>28634.43399999999</v>
      </c>
    </row>
    <row r="24" spans="1:5" x14ac:dyDescent="0.25">
      <c r="A24" s="9" t="s">
        <v>238</v>
      </c>
      <c r="B24" s="53">
        <v>76269.614000000016</v>
      </c>
      <c r="D24" t="str">
        <f t="shared" si="0"/>
        <v>Michigan</v>
      </c>
      <c r="E24" s="63">
        <f t="shared" si="1"/>
        <v>76269.614000000016</v>
      </c>
    </row>
    <row r="25" spans="1:5" x14ac:dyDescent="0.25">
      <c r="A25" s="9" t="s">
        <v>229</v>
      </c>
      <c r="B25" s="53">
        <v>29863.149999999994</v>
      </c>
      <c r="D25" t="str">
        <f t="shared" si="0"/>
        <v>Minnesota</v>
      </c>
      <c r="E25" s="63">
        <f t="shared" si="1"/>
        <v>29863.149999999994</v>
      </c>
    </row>
    <row r="26" spans="1:5" x14ac:dyDescent="0.25">
      <c r="A26" s="9" t="s">
        <v>1487</v>
      </c>
      <c r="B26" s="53">
        <v>10771.34</v>
      </c>
      <c r="D26" t="str">
        <f t="shared" si="0"/>
        <v>Mississippi</v>
      </c>
      <c r="E26" s="63">
        <f t="shared" si="1"/>
        <v>10771.34</v>
      </c>
    </row>
    <row r="27" spans="1:5" x14ac:dyDescent="0.25">
      <c r="A27" s="9" t="s">
        <v>596</v>
      </c>
      <c r="B27" s="53">
        <v>22205.149999999998</v>
      </c>
      <c r="D27" t="str">
        <f t="shared" si="0"/>
        <v>Missouri</v>
      </c>
      <c r="E27" s="63">
        <f t="shared" si="1"/>
        <v>22205.149999999998</v>
      </c>
    </row>
    <row r="28" spans="1:5" x14ac:dyDescent="0.25">
      <c r="A28" s="9" t="s">
        <v>1762</v>
      </c>
      <c r="B28" s="53">
        <v>5589.3519999999971</v>
      </c>
      <c r="D28" t="str">
        <f t="shared" si="0"/>
        <v>Montana</v>
      </c>
      <c r="E28" s="63">
        <f t="shared" si="1"/>
        <v>5589.3519999999971</v>
      </c>
    </row>
    <row r="29" spans="1:5" x14ac:dyDescent="0.25">
      <c r="A29" s="9" t="s">
        <v>138</v>
      </c>
      <c r="B29" s="53">
        <v>7464.9299999999985</v>
      </c>
      <c r="D29" t="str">
        <f t="shared" si="0"/>
        <v>Nebraska</v>
      </c>
      <c r="E29" s="63">
        <f t="shared" si="1"/>
        <v>7464.9299999999985</v>
      </c>
    </row>
    <row r="30" spans="1:5" x14ac:dyDescent="0.25">
      <c r="A30" s="9" t="s">
        <v>1392</v>
      </c>
      <c r="B30" s="53">
        <v>16729.101999999999</v>
      </c>
      <c r="D30" t="str">
        <f t="shared" si="0"/>
        <v>Nevada</v>
      </c>
      <c r="E30" s="63">
        <f t="shared" si="1"/>
        <v>16729.101999999999</v>
      </c>
    </row>
    <row r="31" spans="1:5" x14ac:dyDescent="0.25">
      <c r="A31" s="9" t="s">
        <v>2694</v>
      </c>
      <c r="B31" s="53">
        <v>7292.5239999999994</v>
      </c>
      <c r="D31" t="str">
        <f t="shared" si="0"/>
        <v>New Hampshire</v>
      </c>
      <c r="E31" s="63">
        <f t="shared" si="1"/>
        <v>7292.5239999999994</v>
      </c>
    </row>
    <row r="32" spans="1:5" x14ac:dyDescent="0.25">
      <c r="A32" s="9" t="s">
        <v>788</v>
      </c>
      <c r="B32" s="53">
        <v>35764.312000000013</v>
      </c>
      <c r="D32" t="str">
        <f t="shared" si="0"/>
        <v>New Jersey</v>
      </c>
      <c r="E32" s="63">
        <f t="shared" si="1"/>
        <v>35764.312000000013</v>
      </c>
    </row>
    <row r="33" spans="1:5" x14ac:dyDescent="0.25">
      <c r="A33" s="9" t="s">
        <v>668</v>
      </c>
      <c r="B33" s="53">
        <v>4783.5220000000008</v>
      </c>
      <c r="D33" t="str">
        <f t="shared" si="0"/>
        <v>New Mexico</v>
      </c>
      <c r="E33" s="63">
        <f t="shared" si="1"/>
        <v>4783.5220000000008</v>
      </c>
    </row>
    <row r="34" spans="1:5" x14ac:dyDescent="0.25">
      <c r="A34" s="9" t="s">
        <v>267</v>
      </c>
      <c r="B34" s="53">
        <v>310876.27099999978</v>
      </c>
      <c r="D34" t="str">
        <f t="shared" si="0"/>
        <v>New York</v>
      </c>
      <c r="E34" s="63">
        <f t="shared" si="1"/>
        <v>310876.27099999978</v>
      </c>
    </row>
    <row r="35" spans="1:5" x14ac:dyDescent="0.25">
      <c r="A35" s="9" t="s">
        <v>88</v>
      </c>
      <c r="B35" s="53">
        <v>55603.163999999968</v>
      </c>
      <c r="D35" t="str">
        <f t="shared" si="0"/>
        <v>North Carolina</v>
      </c>
      <c r="E35" s="63">
        <f t="shared" si="1"/>
        <v>55603.163999999968</v>
      </c>
    </row>
    <row r="36" spans="1:5" x14ac:dyDescent="0.25">
      <c r="A36" s="9" t="s">
        <v>7449</v>
      </c>
      <c r="B36" s="53">
        <v>919.91</v>
      </c>
      <c r="D36" t="str">
        <f t="shared" si="0"/>
        <v>North Dakota</v>
      </c>
      <c r="E36" s="63">
        <f t="shared" si="1"/>
        <v>919.91</v>
      </c>
    </row>
    <row r="37" spans="1:5" x14ac:dyDescent="0.25">
      <c r="A37" s="9" t="s">
        <v>498</v>
      </c>
      <c r="B37" s="53">
        <v>78258.135999999926</v>
      </c>
      <c r="D37" t="str">
        <f t="shared" si="0"/>
        <v>Ohio</v>
      </c>
      <c r="E37" s="63">
        <f t="shared" si="1"/>
        <v>78258.135999999926</v>
      </c>
    </row>
    <row r="38" spans="1:5" x14ac:dyDescent="0.25">
      <c r="A38" s="9" t="s">
        <v>649</v>
      </c>
      <c r="B38" s="53">
        <v>19683.390000000003</v>
      </c>
      <c r="D38" t="str">
        <f t="shared" si="0"/>
        <v>Oklahoma</v>
      </c>
      <c r="E38" s="63">
        <f t="shared" si="1"/>
        <v>19683.390000000003</v>
      </c>
    </row>
    <row r="39" spans="1:5" x14ac:dyDescent="0.25">
      <c r="A39" s="9" t="s">
        <v>420</v>
      </c>
      <c r="B39" s="53">
        <v>17431.149999999991</v>
      </c>
      <c r="D39" t="str">
        <f t="shared" si="0"/>
        <v>Oregon</v>
      </c>
      <c r="E39" s="63">
        <f t="shared" si="1"/>
        <v>17431.149999999991</v>
      </c>
    </row>
    <row r="40" spans="1:5" x14ac:dyDescent="0.25">
      <c r="A40" s="9" t="s">
        <v>147</v>
      </c>
      <c r="B40" s="53">
        <v>116511.91400000003</v>
      </c>
      <c r="D40" t="str">
        <f t="shared" si="0"/>
        <v>Pennsylvania</v>
      </c>
      <c r="E40" s="63">
        <f t="shared" si="1"/>
        <v>116511.91400000003</v>
      </c>
    </row>
    <row r="41" spans="1:5" x14ac:dyDescent="0.25">
      <c r="A41" s="9" t="s">
        <v>1399</v>
      </c>
      <c r="B41" s="53">
        <v>22627.955999999995</v>
      </c>
      <c r="D41" t="str">
        <f t="shared" si="0"/>
        <v>Rhode Island</v>
      </c>
      <c r="E41" s="63">
        <f t="shared" si="1"/>
        <v>22627.955999999995</v>
      </c>
    </row>
    <row r="42" spans="1:5" x14ac:dyDescent="0.25">
      <c r="A42" s="9" t="s">
        <v>383</v>
      </c>
      <c r="B42" s="53">
        <v>8481.7099999999991</v>
      </c>
      <c r="D42" t="str">
        <f t="shared" si="0"/>
        <v>South Carolina</v>
      </c>
      <c r="E42" s="63">
        <f t="shared" si="1"/>
        <v>8481.7099999999991</v>
      </c>
    </row>
    <row r="43" spans="1:5" x14ac:dyDescent="0.25">
      <c r="A43" s="9" t="s">
        <v>5326</v>
      </c>
      <c r="B43" s="53">
        <v>1315.5600000000002</v>
      </c>
      <c r="D43" t="str">
        <f t="shared" si="0"/>
        <v>South Dakota</v>
      </c>
      <c r="E43" s="63">
        <f t="shared" si="1"/>
        <v>1315.5600000000002</v>
      </c>
    </row>
    <row r="44" spans="1:5" x14ac:dyDescent="0.25">
      <c r="A44" s="9" t="s">
        <v>335</v>
      </c>
      <c r="B44" s="53">
        <v>30661.872999999981</v>
      </c>
      <c r="D44" t="str">
        <f t="shared" si="0"/>
        <v>Tennessee</v>
      </c>
      <c r="E44" s="63">
        <f t="shared" si="1"/>
        <v>30661.872999999981</v>
      </c>
    </row>
    <row r="45" spans="1:5" x14ac:dyDescent="0.25">
      <c r="A45" s="9" t="s">
        <v>104</v>
      </c>
      <c r="B45" s="53">
        <v>170188.04580000002</v>
      </c>
      <c r="D45" t="str">
        <f t="shared" si="0"/>
        <v>Texas</v>
      </c>
      <c r="E45" s="63">
        <f t="shared" si="1"/>
        <v>170188.04580000002</v>
      </c>
    </row>
    <row r="46" spans="1:5" x14ac:dyDescent="0.25">
      <c r="A46" s="9" t="s">
        <v>121</v>
      </c>
      <c r="B46" s="53">
        <v>11220.055999999999</v>
      </c>
      <c r="D46" t="str">
        <f t="shared" si="0"/>
        <v>Utah</v>
      </c>
      <c r="E46" s="63">
        <f t="shared" si="1"/>
        <v>11220.055999999999</v>
      </c>
    </row>
    <row r="47" spans="1:5" x14ac:dyDescent="0.25">
      <c r="A47" s="9" t="s">
        <v>5203</v>
      </c>
      <c r="B47" s="53">
        <v>8929.369999999999</v>
      </c>
      <c r="D47" t="str">
        <f t="shared" si="0"/>
        <v>Vermont</v>
      </c>
      <c r="E47" s="63">
        <f t="shared" si="1"/>
        <v>8929.369999999999</v>
      </c>
    </row>
    <row r="48" spans="1:5" x14ac:dyDescent="0.25">
      <c r="A48" s="9" t="s">
        <v>319</v>
      </c>
      <c r="B48" s="53">
        <v>70636.719999999987</v>
      </c>
      <c r="D48" t="str">
        <f t="shared" si="0"/>
        <v>Virginia</v>
      </c>
      <c r="E48" s="63">
        <f t="shared" si="1"/>
        <v>70636.719999999987</v>
      </c>
    </row>
    <row r="49" spans="1:5" x14ac:dyDescent="0.25">
      <c r="A49" s="9" t="s">
        <v>96</v>
      </c>
      <c r="B49" s="53">
        <v>138641.26999999993</v>
      </c>
      <c r="D49" t="str">
        <f t="shared" si="0"/>
        <v>Washington</v>
      </c>
      <c r="E49" s="63">
        <f t="shared" si="1"/>
        <v>138641.26999999993</v>
      </c>
    </row>
    <row r="50" spans="1:5" x14ac:dyDescent="0.25">
      <c r="A50" s="9" t="s">
        <v>9726</v>
      </c>
      <c r="B50" s="53">
        <v>1209.8240000000001</v>
      </c>
      <c r="D50" t="str">
        <f t="shared" si="0"/>
        <v>West Virginia</v>
      </c>
      <c r="E50" s="63">
        <f t="shared" si="1"/>
        <v>1209.8240000000001</v>
      </c>
    </row>
    <row r="51" spans="1:5" x14ac:dyDescent="0.25">
      <c r="A51" s="9" t="s">
        <v>114</v>
      </c>
      <c r="B51" s="53">
        <v>32114.610000000019</v>
      </c>
      <c r="D51" t="str">
        <f t="shared" si="0"/>
        <v>Wisconsin</v>
      </c>
      <c r="E51" s="63">
        <f t="shared" si="1"/>
        <v>32114.610000000019</v>
      </c>
    </row>
    <row r="52" spans="1:5" x14ac:dyDescent="0.25">
      <c r="A52" s="9" t="s">
        <v>8542</v>
      </c>
      <c r="B52" s="53">
        <v>1603.1360000000002</v>
      </c>
      <c r="D52" t="str">
        <f t="shared" si="0"/>
        <v>Wyoming</v>
      </c>
      <c r="E52" s="63">
        <f t="shared" si="1"/>
        <v>1603.1360000000002</v>
      </c>
    </row>
    <row r="53" spans="1:5" x14ac:dyDescent="0.25">
      <c r="A53" s="12" t="s">
        <v>10933</v>
      </c>
      <c r="B53" s="54">
        <v>2297200.8603000003</v>
      </c>
      <c r="D53" t="str">
        <f t="shared" si="0"/>
        <v>Grand Total</v>
      </c>
      <c r="E53" s="63">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1E64F-220E-4ACD-B10A-26442596DCE2}">
  <dimension ref="A3:B9"/>
  <sheetViews>
    <sheetView workbookViewId="0">
      <selection activeCell="B4" sqref="B4:B9"/>
    </sheetView>
  </sheetViews>
  <sheetFormatPr defaultRowHeight="15" x14ac:dyDescent="0.25"/>
  <cols>
    <col min="1" max="1" width="13.140625" bestFit="1" customWidth="1"/>
    <col min="2" max="2" width="12.140625" bestFit="1" customWidth="1"/>
  </cols>
  <sheetData>
    <row r="3" spans="1:2" x14ac:dyDescent="0.25">
      <c r="A3" s="10" t="s">
        <v>10932</v>
      </c>
      <c r="B3" s="15" t="s">
        <v>10946</v>
      </c>
    </row>
    <row r="4" spans="1:2" x14ac:dyDescent="0.25">
      <c r="A4" s="8" t="s">
        <v>75</v>
      </c>
      <c r="B4" s="60">
        <v>203412.73300000009</v>
      </c>
    </row>
    <row r="5" spans="1:2" x14ac:dyDescent="0.25">
      <c r="A5" s="9" t="s">
        <v>56</v>
      </c>
      <c r="B5" s="61">
        <v>206965.53200000009</v>
      </c>
    </row>
    <row r="6" spans="1:2" x14ac:dyDescent="0.25">
      <c r="A6" s="9" t="s">
        <v>59</v>
      </c>
      <c r="B6" s="61">
        <v>223843.60800000012</v>
      </c>
    </row>
    <row r="7" spans="1:2" x14ac:dyDescent="0.25">
      <c r="A7" s="9" t="s">
        <v>36</v>
      </c>
      <c r="B7" s="61">
        <v>328449.1030000007</v>
      </c>
    </row>
    <row r="8" spans="1:2" x14ac:dyDescent="0.25">
      <c r="A8" s="9" t="s">
        <v>72</v>
      </c>
      <c r="B8" s="61">
        <v>330007.05400000012</v>
      </c>
    </row>
    <row r="9" spans="1:2" x14ac:dyDescent="0.25">
      <c r="A9" s="12" t="s">
        <v>10933</v>
      </c>
      <c r="B9" s="6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6EC26-EC2E-4D44-8D00-3AC4188E2C7F}">
  <dimension ref="A3:N22"/>
  <sheetViews>
    <sheetView topLeftCell="A2" workbookViewId="0">
      <selection activeCell="B17" sqref="B1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10" t="s">
        <v>10932</v>
      </c>
      <c r="B3" s="15" t="s">
        <v>10946</v>
      </c>
      <c r="D3" s="10" t="s">
        <v>10932</v>
      </c>
      <c r="E3" s="15" t="s">
        <v>10947</v>
      </c>
      <c r="G3" s="10" t="s">
        <v>10932</v>
      </c>
      <c r="H3" s="15" t="s">
        <v>10948</v>
      </c>
      <c r="J3" s="10" t="s">
        <v>10932</v>
      </c>
      <c r="K3" s="15" t="s">
        <v>10949</v>
      </c>
      <c r="M3" s="10" t="s">
        <v>10932</v>
      </c>
      <c r="N3" s="15" t="s">
        <v>10950</v>
      </c>
    </row>
    <row r="4" spans="1:14" x14ac:dyDescent="0.25">
      <c r="A4" s="8" t="s">
        <v>10934</v>
      </c>
      <c r="B4" s="23">
        <v>95365.937600000019</v>
      </c>
      <c r="D4" s="8" t="s">
        <v>10934</v>
      </c>
      <c r="E4" s="23">
        <v>9199.2699999999986</v>
      </c>
      <c r="G4" s="8" t="s">
        <v>10934</v>
      </c>
      <c r="H4" s="25">
        <v>1500</v>
      </c>
      <c r="J4" s="8" t="s">
        <v>10934</v>
      </c>
      <c r="K4" s="25">
        <v>387</v>
      </c>
      <c r="M4" s="8" t="s">
        <v>10934</v>
      </c>
      <c r="N4" s="28">
        <v>9.6462848596792869E-2</v>
      </c>
    </row>
    <row r="5" spans="1:14" x14ac:dyDescent="0.25">
      <c r="A5" s="9" t="s">
        <v>10935</v>
      </c>
      <c r="B5" s="24">
        <v>60172.649400000024</v>
      </c>
      <c r="D5" s="9" t="s">
        <v>10935</v>
      </c>
      <c r="E5" s="24">
        <v>10288.898699999991</v>
      </c>
      <c r="G5" s="9" t="s">
        <v>10935</v>
      </c>
      <c r="H5" s="26">
        <v>1068</v>
      </c>
      <c r="J5" s="9" t="s">
        <v>10935</v>
      </c>
      <c r="K5" s="26">
        <v>301</v>
      </c>
      <c r="M5" s="9" t="s">
        <v>10935</v>
      </c>
      <c r="N5" s="29">
        <v>0.17098962406664425</v>
      </c>
    </row>
    <row r="6" spans="1:14" x14ac:dyDescent="0.25">
      <c r="A6" s="9" t="s">
        <v>10936</v>
      </c>
      <c r="B6" s="24">
        <v>199252.98399999991</v>
      </c>
      <c r="D6" s="9" t="s">
        <v>10936</v>
      </c>
      <c r="E6" s="24">
        <v>26806.573700000015</v>
      </c>
      <c r="G6" s="9" t="s">
        <v>10936</v>
      </c>
      <c r="H6" s="26">
        <v>2491</v>
      </c>
      <c r="J6" s="9" t="s">
        <v>10936</v>
      </c>
      <c r="K6" s="26">
        <v>680</v>
      </c>
      <c r="M6" s="9" t="s">
        <v>10936</v>
      </c>
      <c r="N6" s="29">
        <v>0.13453536886554246</v>
      </c>
    </row>
    <row r="7" spans="1:14" x14ac:dyDescent="0.25">
      <c r="A7" s="9" t="s">
        <v>10937</v>
      </c>
      <c r="B7" s="24">
        <v>141851.5674</v>
      </c>
      <c r="D7" s="9" t="s">
        <v>10937</v>
      </c>
      <c r="E7" s="24">
        <v>13437.806799999998</v>
      </c>
      <c r="G7" s="9" t="s">
        <v>10937</v>
      </c>
      <c r="H7" s="26">
        <v>2441</v>
      </c>
      <c r="J7" s="9" t="s">
        <v>10937</v>
      </c>
      <c r="K7" s="26">
        <v>663</v>
      </c>
      <c r="M7" s="9" t="s">
        <v>10937</v>
      </c>
      <c r="N7" s="29">
        <v>9.4731465053942004E-2</v>
      </c>
    </row>
    <row r="8" spans="1:14" x14ac:dyDescent="0.25">
      <c r="A8" s="9" t="s">
        <v>10938</v>
      </c>
      <c r="B8" s="24">
        <v>156122.28669999994</v>
      </c>
      <c r="D8" s="9" t="s">
        <v>10938</v>
      </c>
      <c r="E8" s="24">
        <v>22308.51279999999</v>
      </c>
      <c r="G8" s="9" t="s">
        <v>10938</v>
      </c>
      <c r="H8" s="26">
        <v>2850</v>
      </c>
      <c r="J8" s="9" t="s">
        <v>10938</v>
      </c>
      <c r="K8" s="26">
        <v>750</v>
      </c>
      <c r="M8" s="9" t="s">
        <v>10938</v>
      </c>
      <c r="N8" s="29">
        <v>0.14289127626517142</v>
      </c>
    </row>
    <row r="9" spans="1:14" x14ac:dyDescent="0.25">
      <c r="A9" s="9" t="s">
        <v>10939</v>
      </c>
      <c r="B9" s="24">
        <v>147082.61130000011</v>
      </c>
      <c r="D9" s="9" t="s">
        <v>10939</v>
      </c>
      <c r="E9" s="24">
        <v>20899.334500000012</v>
      </c>
      <c r="G9" s="9" t="s">
        <v>10939</v>
      </c>
      <c r="H9" s="26">
        <v>2644</v>
      </c>
      <c r="J9" s="9" t="s">
        <v>10939</v>
      </c>
      <c r="K9" s="26">
        <v>709</v>
      </c>
      <c r="M9" s="9" t="s">
        <v>10939</v>
      </c>
      <c r="N9" s="29">
        <v>0.1420924901678027</v>
      </c>
    </row>
    <row r="10" spans="1:14" x14ac:dyDescent="0.25">
      <c r="A10" s="9" t="s">
        <v>10940</v>
      </c>
      <c r="B10" s="24">
        <v>149580.83800000031</v>
      </c>
      <c r="D10" s="9" t="s">
        <v>10940</v>
      </c>
      <c r="E10" s="24">
        <v>13535.38299999998</v>
      </c>
      <c r="G10" s="9" t="s">
        <v>10940</v>
      </c>
      <c r="H10" s="26">
        <v>2705</v>
      </c>
      <c r="J10" s="9" t="s">
        <v>10940</v>
      </c>
      <c r="K10" s="26">
        <v>708</v>
      </c>
      <c r="M10" s="9" t="s">
        <v>10940</v>
      </c>
      <c r="N10" s="29">
        <v>9.0488749635163512E-2</v>
      </c>
    </row>
    <row r="11" spans="1:14" x14ac:dyDescent="0.25">
      <c r="A11" s="9" t="s">
        <v>10941</v>
      </c>
      <c r="B11" s="24">
        <v>159589.45099999988</v>
      </c>
      <c r="D11" s="9" t="s">
        <v>10941</v>
      </c>
      <c r="E11" s="24">
        <v>21896.715399999972</v>
      </c>
      <c r="G11" s="9" t="s">
        <v>10941</v>
      </c>
      <c r="H11" s="26">
        <v>2796</v>
      </c>
      <c r="J11" s="9" t="s">
        <v>10941</v>
      </c>
      <c r="K11" s="26">
        <v>710</v>
      </c>
      <c r="M11" s="9" t="s">
        <v>10941</v>
      </c>
      <c r="N11" s="29">
        <v>0.13720653378273723</v>
      </c>
    </row>
    <row r="12" spans="1:14" x14ac:dyDescent="0.25">
      <c r="A12" s="9" t="s">
        <v>10942</v>
      </c>
      <c r="B12" s="24">
        <v>309770.09970000025</v>
      </c>
      <c r="D12" s="9" t="s">
        <v>10942</v>
      </c>
      <c r="E12" s="24">
        <v>37293.192500000034</v>
      </c>
      <c r="G12" s="9" t="s">
        <v>10942</v>
      </c>
      <c r="H12" s="26">
        <v>5073</v>
      </c>
      <c r="J12" s="9" t="s">
        <v>10942</v>
      </c>
      <c r="K12" s="26">
        <v>1386</v>
      </c>
      <c r="M12" s="9" t="s">
        <v>10942</v>
      </c>
      <c r="N12" s="29">
        <v>0.12038990379031732</v>
      </c>
    </row>
    <row r="13" spans="1:14" x14ac:dyDescent="0.25">
      <c r="A13" s="9" t="s">
        <v>10943</v>
      </c>
      <c r="B13" s="24">
        <v>197115.20170000009</v>
      </c>
      <c r="D13" s="9" t="s">
        <v>10943</v>
      </c>
      <c r="E13" s="24">
        <v>31469.663800000035</v>
      </c>
      <c r="G13" s="9" t="s">
        <v>10943</v>
      </c>
      <c r="H13" s="26">
        <v>3095</v>
      </c>
      <c r="J13" s="9" t="s">
        <v>10943</v>
      </c>
      <c r="K13" s="26">
        <v>817</v>
      </c>
      <c r="M13" s="9" t="s">
        <v>10943</v>
      </c>
      <c r="N13" s="29">
        <v>0.15965112547684351</v>
      </c>
    </row>
    <row r="14" spans="1:14" x14ac:dyDescent="0.25">
      <c r="A14" s="9" t="s">
        <v>10944</v>
      </c>
      <c r="B14" s="24">
        <v>349120.07400000008</v>
      </c>
      <c r="D14" s="9" t="s">
        <v>10944</v>
      </c>
      <c r="E14" s="24">
        <v>35825.536599999927</v>
      </c>
      <c r="G14" s="9" t="s">
        <v>10944</v>
      </c>
      <c r="H14" s="26">
        <v>5741</v>
      </c>
      <c r="J14" s="9" t="s">
        <v>10944</v>
      </c>
      <c r="K14" s="26">
        <v>1462</v>
      </c>
      <c r="M14" s="9" t="s">
        <v>10944</v>
      </c>
      <c r="N14" s="29">
        <v>0.10261666191099604</v>
      </c>
    </row>
    <row r="15" spans="1:14" x14ac:dyDescent="0.25">
      <c r="A15" s="9" t="s">
        <v>10945</v>
      </c>
      <c r="B15" s="24">
        <v>332177.15950000001</v>
      </c>
      <c r="D15" s="9" t="s">
        <v>10945</v>
      </c>
      <c r="E15" s="24">
        <v>43436.13390000003</v>
      </c>
      <c r="G15" s="9" t="s">
        <v>10945</v>
      </c>
      <c r="H15" s="26">
        <v>5469</v>
      </c>
      <c r="J15" s="9" t="s">
        <v>10945</v>
      </c>
      <c r="K15" s="26">
        <v>1421</v>
      </c>
      <c r="M15" s="9" t="s">
        <v>10945</v>
      </c>
      <c r="N15" s="29">
        <v>0.13076195234308405</v>
      </c>
    </row>
    <row r="16" spans="1:14" x14ac:dyDescent="0.25">
      <c r="A16" s="12" t="s">
        <v>10933</v>
      </c>
      <c r="B16" s="54">
        <v>2297200.8603000008</v>
      </c>
      <c r="D16" s="12" t="s">
        <v>10933</v>
      </c>
      <c r="E16" s="54">
        <v>286397.02169999998</v>
      </c>
      <c r="G16" s="12" t="s">
        <v>10933</v>
      </c>
      <c r="H16" s="27">
        <v>37873</v>
      </c>
      <c r="J16" s="12" t="s">
        <v>10933</v>
      </c>
      <c r="K16" s="27">
        <v>9994</v>
      </c>
      <c r="M16" s="12" t="s">
        <v>10933</v>
      </c>
      <c r="N16" s="30">
        <v>0.12467217240315856</v>
      </c>
    </row>
    <row r="17" spans="1:14" x14ac:dyDescent="0.25">
      <c r="B17" s="40">
        <f>GETPIVOTDATA("Sales",$A$3)</f>
        <v>2297200.8603000008</v>
      </c>
      <c r="E17" s="31">
        <f>GETPIVOTDATA("Profit",$D$3)</f>
        <v>286397.02169999998</v>
      </c>
      <c r="H17" s="32">
        <f>GETPIVOTDATA("Quantity",$G$3)</f>
        <v>37873</v>
      </c>
      <c r="K17" s="32">
        <f>GETPIVOTDATA("Order ID",$J$3)</f>
        <v>9994</v>
      </c>
      <c r="N17" s="33">
        <f>GETPIVOTDATA("Profit Margin",$M$3)</f>
        <v>0.12467217240315856</v>
      </c>
    </row>
    <row r="22" spans="1:14" x14ac:dyDescent="0.25">
      <c r="A22" s="16"/>
      <c r="D22" s="16"/>
      <c r="G22" s="16"/>
      <c r="J22" s="16"/>
      <c r="M22" s="16"/>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85B92-EB86-4B13-ACE9-AE4297C1CD4E}">
  <dimension ref="A1:M9"/>
  <sheetViews>
    <sheetView topLeftCell="D1" workbookViewId="0">
      <selection activeCell="L8" sqref="L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9" width="12.140625" bestFit="1" customWidth="1"/>
    <col min="10" max="10" width="10.85546875" bestFit="1" customWidth="1"/>
    <col min="11" max="11" width="12.140625" bestFit="1" customWidth="1"/>
    <col min="12" max="12" width="12.85546875" bestFit="1" customWidth="1"/>
  </cols>
  <sheetData>
    <row r="1" spans="1:13" x14ac:dyDescent="0.25">
      <c r="E1" s="39"/>
    </row>
    <row r="3" spans="1:13" x14ac:dyDescent="0.25">
      <c r="A3" s="10" t="s">
        <v>10932</v>
      </c>
      <c r="B3" s="10" t="s">
        <v>10946</v>
      </c>
      <c r="C3" s="34" t="s">
        <v>10947</v>
      </c>
      <c r="D3" s="34" t="s">
        <v>10948</v>
      </c>
      <c r="E3" s="34" t="s">
        <v>10949</v>
      </c>
      <c r="F3" s="11" t="s">
        <v>10950</v>
      </c>
    </row>
    <row r="4" spans="1:13" x14ac:dyDescent="0.25">
      <c r="A4" s="8">
        <v>2011</v>
      </c>
      <c r="B4" s="36">
        <v>484247.49810000096</v>
      </c>
      <c r="C4" s="68">
        <v>49543.974100000007</v>
      </c>
      <c r="D4" s="68">
        <v>7581</v>
      </c>
      <c r="E4" s="68">
        <v>1993</v>
      </c>
      <c r="F4" s="65">
        <v>0.10231126499236715</v>
      </c>
    </row>
    <row r="5" spans="1:13" x14ac:dyDescent="0.25">
      <c r="A5" s="9">
        <v>2012</v>
      </c>
      <c r="B5" s="37">
        <v>470532.50899999985</v>
      </c>
      <c r="C5" s="69">
        <v>61618.603700000051</v>
      </c>
      <c r="D5" s="69">
        <v>7979</v>
      </c>
      <c r="E5" s="69">
        <v>2102</v>
      </c>
      <c r="F5" s="66">
        <v>0.13095504034557592</v>
      </c>
    </row>
    <row r="6" spans="1:13" x14ac:dyDescent="0.25">
      <c r="A6" s="9">
        <v>2013</v>
      </c>
      <c r="B6" s="37">
        <v>608473.83000000066</v>
      </c>
      <c r="C6" s="69">
        <v>81726.930800000177</v>
      </c>
      <c r="D6" s="69">
        <v>9810</v>
      </c>
      <c r="E6" s="69">
        <v>2580</v>
      </c>
      <c r="F6" s="66">
        <v>0.13431461924993568</v>
      </c>
    </row>
    <row r="7" spans="1:13" x14ac:dyDescent="0.25">
      <c r="A7" s="35">
        <v>2014</v>
      </c>
      <c r="B7" s="38">
        <v>733947.0231999997</v>
      </c>
      <c r="C7" s="70">
        <v>93507.513099999967</v>
      </c>
      <c r="D7" s="70">
        <v>12503</v>
      </c>
      <c r="E7" s="70">
        <v>3319</v>
      </c>
      <c r="F7" s="71">
        <v>0.12740362743390987</v>
      </c>
    </row>
    <row r="8" spans="1:13" ht="18" x14ac:dyDescent="0.25">
      <c r="G8" s="41"/>
      <c r="H8" s="46">
        <f>(GETPIVOTDATA("Sum of Sales",$A$3,"Year",2014)/GETPIVOTDATA("Sum of Sales",$A$3,"Year",2013))-1</f>
        <v>0.20620967905883303</v>
      </c>
      <c r="I8" s="47">
        <f>(GETPIVOTDATA("Sum of Profit",$A$3,"Year",2014)/GETPIVOTDATA("Sum of Profit",$A$3,"Year",2013))-1</f>
        <v>0.14414565902185772</v>
      </c>
      <c r="J8" s="48">
        <f>(GETPIVOTDATA("Sum of Quantity",$A$3,"Year",2014)/GETPIVOTDATA("Sum of Quantity",$A$3,"Year",2013))-1</f>
        <v>0.27451580020387367</v>
      </c>
      <c r="K8" s="48">
        <f>(GETPIVOTDATA("Count of Order ID",$A$3,"Year",2014)/GETPIVOTDATA("Count of Order ID",$A$3,"Year",2013))-1</f>
        <v>0.2864341085271318</v>
      </c>
      <c r="L8" s="47">
        <f>(GETPIVOTDATA("Sum of Profit Margin",$A$3,"Year",2014)/GETPIVOTDATA("Sum of Profit Margin",$A$3,"Year",2013))-1</f>
        <v>-5.1453757264990463E-2</v>
      </c>
      <c r="M8" s="45"/>
    </row>
    <row r="9" spans="1:13" x14ac:dyDescent="0.25">
      <c r="I9" s="42"/>
      <c r="J9" s="43"/>
      <c r="K9" s="4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Y30" sqref="Y30"/>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c r="B11" s="2"/>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topLeftCell="G1" workbookViewId="0">
      <selection activeCell="C8" sqref="C8"/>
    </sheetView>
  </sheetViews>
  <sheetFormatPr defaultColWidth="14.42578125" defaultRowHeight="15" customHeight="1" x14ac:dyDescent="0.25"/>
  <cols>
    <col min="1" max="1" width="12.5703125" style="7" customWidth="1"/>
    <col min="2" max="2" width="28.5703125" customWidth="1"/>
    <col min="3" max="3" width="14" customWidth="1"/>
    <col min="4" max="4" width="12.5703125" customWidth="1"/>
    <col min="5" max="5" width="13.7109375" customWidth="1"/>
    <col min="6" max="6" width="15" customWidth="1"/>
    <col min="7" max="7" width="18.7109375" customWidth="1"/>
    <col min="8" max="8" width="22.7109375" bestFit="1" customWidth="1"/>
    <col min="9"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5"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6">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6">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6">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6">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6">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6">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6">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6">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6">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6">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6">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6">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6">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6">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6">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6">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6">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6">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6">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6">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6">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6">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6">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6">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6">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6">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6">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6">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6">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6">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6">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6">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6">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6">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6">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6">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6">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6">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6">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6">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6">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6">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6">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6">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6">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6">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6">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6">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6">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6">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6">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6">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6">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6">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6">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6">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6">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6">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6">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6">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6">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6">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6">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6">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6">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6">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6">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6">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6">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6">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6">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6">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6">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6">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6">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6">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6">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6">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6">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6">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6">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6">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6">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6">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6">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6">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6">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6">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6">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6">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6">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6">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6">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6">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6">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6">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6">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6">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6">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6">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6">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6">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6">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6">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6">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6">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6">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6">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6">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6">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6">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6">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6">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6">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6">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6">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6">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6">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6">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6">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6">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6">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6">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6">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6">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6">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6">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6">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6">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6">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6">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6">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6">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6">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6">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6">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6">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6">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6">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6">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6">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6">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6">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6">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6">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6">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6">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6">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6">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6">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6">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6">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6">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6">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6">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6">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6">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6">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6">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6">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6">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6">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6">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6">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6">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6">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6">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6">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6">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6">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6">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6">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6">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6">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6">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6">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6">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6">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6">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6">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6">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6">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6">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6">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6">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6">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6">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6">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6">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6">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6">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6">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6">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6">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6">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6">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6">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6">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6">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6">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6">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6">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6">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6">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6">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6">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6">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6">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6">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6">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6">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6">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6">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6">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6">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6">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6">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6">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6">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6">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6">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6">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6">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6">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6">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6">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6">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6">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6">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6">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6">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6">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6">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6">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6">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6">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6">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6">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6">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6">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6">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6">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6">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6">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6">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6">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6">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6">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6">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6">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6">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6">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6">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6">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6">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6">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6">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6">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6">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6">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6">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6">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6">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6">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6">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6">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6">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6">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6">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6">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6">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6">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6">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6">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6">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6">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6">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6">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6">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6">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6">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6">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6">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6">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6">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6">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6">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6">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6">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6">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6">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6">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6">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6">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6">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6">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6">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6">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6">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6">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6">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6">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6">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6">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6">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6">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6">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6">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6">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6">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6">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6">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6">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6">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6">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6">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6">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6">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6">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6">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6">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6">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6">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6">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6">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6">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6">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6">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6">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6">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6">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6">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6">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6">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6">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6">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6">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6">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6">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6">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6">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6">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6">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6">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6">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6">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6">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6">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6">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6">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6">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6">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6">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6">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6">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6">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6">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6">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6">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6">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6">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6">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6">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6">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6">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6">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6">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6">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6">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6">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6">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6">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6">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6">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6">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6">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6">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6">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6">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6">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6">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6">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6">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6">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6">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6">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6">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6">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6">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6">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6">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6">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6">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6">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6">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6">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6">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6">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6">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6">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6">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6">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6">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6">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6">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6">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6">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6">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6">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6">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6">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6">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6">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6">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6">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6">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6">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6">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6">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6">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6">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6">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6">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6">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6">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6">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6">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6">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6">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6">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6">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6">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6">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6">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6">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6">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6">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6">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6">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6">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6">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6">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6">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6">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6">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6">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6">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6">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6">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6">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6">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6">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6">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6">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6">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6">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6">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6">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6">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6">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6">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6">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6">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6">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6">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6">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6">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6">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6">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6">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6">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6">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6">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6">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6">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6">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6">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6">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6">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6">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6">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6">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6">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6">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6">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6">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6">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6">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6">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6">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6">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6">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6">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6">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6">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6">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6">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6">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6">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6">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6">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6">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6">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6">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6">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6">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6">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6">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6">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6">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6">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6">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6">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6">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6">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6">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6">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6">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6">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6">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6">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6">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6">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6">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6">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6">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6">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6">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6">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6">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6">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6">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6">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6">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6">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6">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6">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6">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6">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6">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6">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6">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6">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6">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6">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6">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6">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6">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6">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6">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6">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6">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6">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6">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6">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6">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6">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6">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6">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6">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6">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6">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6">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6">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6">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6">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6">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6">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6">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6">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6">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6">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6">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6">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6">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6">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6">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6">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6">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6">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6">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6">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6">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6">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6">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6">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6">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6">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6">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6">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6">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6">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6">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6">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6">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6">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6">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6">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6">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6">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6">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6">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6">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6">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6">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6">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6">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6">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6">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6">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6">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6">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6">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6">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6">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6">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6">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6">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6">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6">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6">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6">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6">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6">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6">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6">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6">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6">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6">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6">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6">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6">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6">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6">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6">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6">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6">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6">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6">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6">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6">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6">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6">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6">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6">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6">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6">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6">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6">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6">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6">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6">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6">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6">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6">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6">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6">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6">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6">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6">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6">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6">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6">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6">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6">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6">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6">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6">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6">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6">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6">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6">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6">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6">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6">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6">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6">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6">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6">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6">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6">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6">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6">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6">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6">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6">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6">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6">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6">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6">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6">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6">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6">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6">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6">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6">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6">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6">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6">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6">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6">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6">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6">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6">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6">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6">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6">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6">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6">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6">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6">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6">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6">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6">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6">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6">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6">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6">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6">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6">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6">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6">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6">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6">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6">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6">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6">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6">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6">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6">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6">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6">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6">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6">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6">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6">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6">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6">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6">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6">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6">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6">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6">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6">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6">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6">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6">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6">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6">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6">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6">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6">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6">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6">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6">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6">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6">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6">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6">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6">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6">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6">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6">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6">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6">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6">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6">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6">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6">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6">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6">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6">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6">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6">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6">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6">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6">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6">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6">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6">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6">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6">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6">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6">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6">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6">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6">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6">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6">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6">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6">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6">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6">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6">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6">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6">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6">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6">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6">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6">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6">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6">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6">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6">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6">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6">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6">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6">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6">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6">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6">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6">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6">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6">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6">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6">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6">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6">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6">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6">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6">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6">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6">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6">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6">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6">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6">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6">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6">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6">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6">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6">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6">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6">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6">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6">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6">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6">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6">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6">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6">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6">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6">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6">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6">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6">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6">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6">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6">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6">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6">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6">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6">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6">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6">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6">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6">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6">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6">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6">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6">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6">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6">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6">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6">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6">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6">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6">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6">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6">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6">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6">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6">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6">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6">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6">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6">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6">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6">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6">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6">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6">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6">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6">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6">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6">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6">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6">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6">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6">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6">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6">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6">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6">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6">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6">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6">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6">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6">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6">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6">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6">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6">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6">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6">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6">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6">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6">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6">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6">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6">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6">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6">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6">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6">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6">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6">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6">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6">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6">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6">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6">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6">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6">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6">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6">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6">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6">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6">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6">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6">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6">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6">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6">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6">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6">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6">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6">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6">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6">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6">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6">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6">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6">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6">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6">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6">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6">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6">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6">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6">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6">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6">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6">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6">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6">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6">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6">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6">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6">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6">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6">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6">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6">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6">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6">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6">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6">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6">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6">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6">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6">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6">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6">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6">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6">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6">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6">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6">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6">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6">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6">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6">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6">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6">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6">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6">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6">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6">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6">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6">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6">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6">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6">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6">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6">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6">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6">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6">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6">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6">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6">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6">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6">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6">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6">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6">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6">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6">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6">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6">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6">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6">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6">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6">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6">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6">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6">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6">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6">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6">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6">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6">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6">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6">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6">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6">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6">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6">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6">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6">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6">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6">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6">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6">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6">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6">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6">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6">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6">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6">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6">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6">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6">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6">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6">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6">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6">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6">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6">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6">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6">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6">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6">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6">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6">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6">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6">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6">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6">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6">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6">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6">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6">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6">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6">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6">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6">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6">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6">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6">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6">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6">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6">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6">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6">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6">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6">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6">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6">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6">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6">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6">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6">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6">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6">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6">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6">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6">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6">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6">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6">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6">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6">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6">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6">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6">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6">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6">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6">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6">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6">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6">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6">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6">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6">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6">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6">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6">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6">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6">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6">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6">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6">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6">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6">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6">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6">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6">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6">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6">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6">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6">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6">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6">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6">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6">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6">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6">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6">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6">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6">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6">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6">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6">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6">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6">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6">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6">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6">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6">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6">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6">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6">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6">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6">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6">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6">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6">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6">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6">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6">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6">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6">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6">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6">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6">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6">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6">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6">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6">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6">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6">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6">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6">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6">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6">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6">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6">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6">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6">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6">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6">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6">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6">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6">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6">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6">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6">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6">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6">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6">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6">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6">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6">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6">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6">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6">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6">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6">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6">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6">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6">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6">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6">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6">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6">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6">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6">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6">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6">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6">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6">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6">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6">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6">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6">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6">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6">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6">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6">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6">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6">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6">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6">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6">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6">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6">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6">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6">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6">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6">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6">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6">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6">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6">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6">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6">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6">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6">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6">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6">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6">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6">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6">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6">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6">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6">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6">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6">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6">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6">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6">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6">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6">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6">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6">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6">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6">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6">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6">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6">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6">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6">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6">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6">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6">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6">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6">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6">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6">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6">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6">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6">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6">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6">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6">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6">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6">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6">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6">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6">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6">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6">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6">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6">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6">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6">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6">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6">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6">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6">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6">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6">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6">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6">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6">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6">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6">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6">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6">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6">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6">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6">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6">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6">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6">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6">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6">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6">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6">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6">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6">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6">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6">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6">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6">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6">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6">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6">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6">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6">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6">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6">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6">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6">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6">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6">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6">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6">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6">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6">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6">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6">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6">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6">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6">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6">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6">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6">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6">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6">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6">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6">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6">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6">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6">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6">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6">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6">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6">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6">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6">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6">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6">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6">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6">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6">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6">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6">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6">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6">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6">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6">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6">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6">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6">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6">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6">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6">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6">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6">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6">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6">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6">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6">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6">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6">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6">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6">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6">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6">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6">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6">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6">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6">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6">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6">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6">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6">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6">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6">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6">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6">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6">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6">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6">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6">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6">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6">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6">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6">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6">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6">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6">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6">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6">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6">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6">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6">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6">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6">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6">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6">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6">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6">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6">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6">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6">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6">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6">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6">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6">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6">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6">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6">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6">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6">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6">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6">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6">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6">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6">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6">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6">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6">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6">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6">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6">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6">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6">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6">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6">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6">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6">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6">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6">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6">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6">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6">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6">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6">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6">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6">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6">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6">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6">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6">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6">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6">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6">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6">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6">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6">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6">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6">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6">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6">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6">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6">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6">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6">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6">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6">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6">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6">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6">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6">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6">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6">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6">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6">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6">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6">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6">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6">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6">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6">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6">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6">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6">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6">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6">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6">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6">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6">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6">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6">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6">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6">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6">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6">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6">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6">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6">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6">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6">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6">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6">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6">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6">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6">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6">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6">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6">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6">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6">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6">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6">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6">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6">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6">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6">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6">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6">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6">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6">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6">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6">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6">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6">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6">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6">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6">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6">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6">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6">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6">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6">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6">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6">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6">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6">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6">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6">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6">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6">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6">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6">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6">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6">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6">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6">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6">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6">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6">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6">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6">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6">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6">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6">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6">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6">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6">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6">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6">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6">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6">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6">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6">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6">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6">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6">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6">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6">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6">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6">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6">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6">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6">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6">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6">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6">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6">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6">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6">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6">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6">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6">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6">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6">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6">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6">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6">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6">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6">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6">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6">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6">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6">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6">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6">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6">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6">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6">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6">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6">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6">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6">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6">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6">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6">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6">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6">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6">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6">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6">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6">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6">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6">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6">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6">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6">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6">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6">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6">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6">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6">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6">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6">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6">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6">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6">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6">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6">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6">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6">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6">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6">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6">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6">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6">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6">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6">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6">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6">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6">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6">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6">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6">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6">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6">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6">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6">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6">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6">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6">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6">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6">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6">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6">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6">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6">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6">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6">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6">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6">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6">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6">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6">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6">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6">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6">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6">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6">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6">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6">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6">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6">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6">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6">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6">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6">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6">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6">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6">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6">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6">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6">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6">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6">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6">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6">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6">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6">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6">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6">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6">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6">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6">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6">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6">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6">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6">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6">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6">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6">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6">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6">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6">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6">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6">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6">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6">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6">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6">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6">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6">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6">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6">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6">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6">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6">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6">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6">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6">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6">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6">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6">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6">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6">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6">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6">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6">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6">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6">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6">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6">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6">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6">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6">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6">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6">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6">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6">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6">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6">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6">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6">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6">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6">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6">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6">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6">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6">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6">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6">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6">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6">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6">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6">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6">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6">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6">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6">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6">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6">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6">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6">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6">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6">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6">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6">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6">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6">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6">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6">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6">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6">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6">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6">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6">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6">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6">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6">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6">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6">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6">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6">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6">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6">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6">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6">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6">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6">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6">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6">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6">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6">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6">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6">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6">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6">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6">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6">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6">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6">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6">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6">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6">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6">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6">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6">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6">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6">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6">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6">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6">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6">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6">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6">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6">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6">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6">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6">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6">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6">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6">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6">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6">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6">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6">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6">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6">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6">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6">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6">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6">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6">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6">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6">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6">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6">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6">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6">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6">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6">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6">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6">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6">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6">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6">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6">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6">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6">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6">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6">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6">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6">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6">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6">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6">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6">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6">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6">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6">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6">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6">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6">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6">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6">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6">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6">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6">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6">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6">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6">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6">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6">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6">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6">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6">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6">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6">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6">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6">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6">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6">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6">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6">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6">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6">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6">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6">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6">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6">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6">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6">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6">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6">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6">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6">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6">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6">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6">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6">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6">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6">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6">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6">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6">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6">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6">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6">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6">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6">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6">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6">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6">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6">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6">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6">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6">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6">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6">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6">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6">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6">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6">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6">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6">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6">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6">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6">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6">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6">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6">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6">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6">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6">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6">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6">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6">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6">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6">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6">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6">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6">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6">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6">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6">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6">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6">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6">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6">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6">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6">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6">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6">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6">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6">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6">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6">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6">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6">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6">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6">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6">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6">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6">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6">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6">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6">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6">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6">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6">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6">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6">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6">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6">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6">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6">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6">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6">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6">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6">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6">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6">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6">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6">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6">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6">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6">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6">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6">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6">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6">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6">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6">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6">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6">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6">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6">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6">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6">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6">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6">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6">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6">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6">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6">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6">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6">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6">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6">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6">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6">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6">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6">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6">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6">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6">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6">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6">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6">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6">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6">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6">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6">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6">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6">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6">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6">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6">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6">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6">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6">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6">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6">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6">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6">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6">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6">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6">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6">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6">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6">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6">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6">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6">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6">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6">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6">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6">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6">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6">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6">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6">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6">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6">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6">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6">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6">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6">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6">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6">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6">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6">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6">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6">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6">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6">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6">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6">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6">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6">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6">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6">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6">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6">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6">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6">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6">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6">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6">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6">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6">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6">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6">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6">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6">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6">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6">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6">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6">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6">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6">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6">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6">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6">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6">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6">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6">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6">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6">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6">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6">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6">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6">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6">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6">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6">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6">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6">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6">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6">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6">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6">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6">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6">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6">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6">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6">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6">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6">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6">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6">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6">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6">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6">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6">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6">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6">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6">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6">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6">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6">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6">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6">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6">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6">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6">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6">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6">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6">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6">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6">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6">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6">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6">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6">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6">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6">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6">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6">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6">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6">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6">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6">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6">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6">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6">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6">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6">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6">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6">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6">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6">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6">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6">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6">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6">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6">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6">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6">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6">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6">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6">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6">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6">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6">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6">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6">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6">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6">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6">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6">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6">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6">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6">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6">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6">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6">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6">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6">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6">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6">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6">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6">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6">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6">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6">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6">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6">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6">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6">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6">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6">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6">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6">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6">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6">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6">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6">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6">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6">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6">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6">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6">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6">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6">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6">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6">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6">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6">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6">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6">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6">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6">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6">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6">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6">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6">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6">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6">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6">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6">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6">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6">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6">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6">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6">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6">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6">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6">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6">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6">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6">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6">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6">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6">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6">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6">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6">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6">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6">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6">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6">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6">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6">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6">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6">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6">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6">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6">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6">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6">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6">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6">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6">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6">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6">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6">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6">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6">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6">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6">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6">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6">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6">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6">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6">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6">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6">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6">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6">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6">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6">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6">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6">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6">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6">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6">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6">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6">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6">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6">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6">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6">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6">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6">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6">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6">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6">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6">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6">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6">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6">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6">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6">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6">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6">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6">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6">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6">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6">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6">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6">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6">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6">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6">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6">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6">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6">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6">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6">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6">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6">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6">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6">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6">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6">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6">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6">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6">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6">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6">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6">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6">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6">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6">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6">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6">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6">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6">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6">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6">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6">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6">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6">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6">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6">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6">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6">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6">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6">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6">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6">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6">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6">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6">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6">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6">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6">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6">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6">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6">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6">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6">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6">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6">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6">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6">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6">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6">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6">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6">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6">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6">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6">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6">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6">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6">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6">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6">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6">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6">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6">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6">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6">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6">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6">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6">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6">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6">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6">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6">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6">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6">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6">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6">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6">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6">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6">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6">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6">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6">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6">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6">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6">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6">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6">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6">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6">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6">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6">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6">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6">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6">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6">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6">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6">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6">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6">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6">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6">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6">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6">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6">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6">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6">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6">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6">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6">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6">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6">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6">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6">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6">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6">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6">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6">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6">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6">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6">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6">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6">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6">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6">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6">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6">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6">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6">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6">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6">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6">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6">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6">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6">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6">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6">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6">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6">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6">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6">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6">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6">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6">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6">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6">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6">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6">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6">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6">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6">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6">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6">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6">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6">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6">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6">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6">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6">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6">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6">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6">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6">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6">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6">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6">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6">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6">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6">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6">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6">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6">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6">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6">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6">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6">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6">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6">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6">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6">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6">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6">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6">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6">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6">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6">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6">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6">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6">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6">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6">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6">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6">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6">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6">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6">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6">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6">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6">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6">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6">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6">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6">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6">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6">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6">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6">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6">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6">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6">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6">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6">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6">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6">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6">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6">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6">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6">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6">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6">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6">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6">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6">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6">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6">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6">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6">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6">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6">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6">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6">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6">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6">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6">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6">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6">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6">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6">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6">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6">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6">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6">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6">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6">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6">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6">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6">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6">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6">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6">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6">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6">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6">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6">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6">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6">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6">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6">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6">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6">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6">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6">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6">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6">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6">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6">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6">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6">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6">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6">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6">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6">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6">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6">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6">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6">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6">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6">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6">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6">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6">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6">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6">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6">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6">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6">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6">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6">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6">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6">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6">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6">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6">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6">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6">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6">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6">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6">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6">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6">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6">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6">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6">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6">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6">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6">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6">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6">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6">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6">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6">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6">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6">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6">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6">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6">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6">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6">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6">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6">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6">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6">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6">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6">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6">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6">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6">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6">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6">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6">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6">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6">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6">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6">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6">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6">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6">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6">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6">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6">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6">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6">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6">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6">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6">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6">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6">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6">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6">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6">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6">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6">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6">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6">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6">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6">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6">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6">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6">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6">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6">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6">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6">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6">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6">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6">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6">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6">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6">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6">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6">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6">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6">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6">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6">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6">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6">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6">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6">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6">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6">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6">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6">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6">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6">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6">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6">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6">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6">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6">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6">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6">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6">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6">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6">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6">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6">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6">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6">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6">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6">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6">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6">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6">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6">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6">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6">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6">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6">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6">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6">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6">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6">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6">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6">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6">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6">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6">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6">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6">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6">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6">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6">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6">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6">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6">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6">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6">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6">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6">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6">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6">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6">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6">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6">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6">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6">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6">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6">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6">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6">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6">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6">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6">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6">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6">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6">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6">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6">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6">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6">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6">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6">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6">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6">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6">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6">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6">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6">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6">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6">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6">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6">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6">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6">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6">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6">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6">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6">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6">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6">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6">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6">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6">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6">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6">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6">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6">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6">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6">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6">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6">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6">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6">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6">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6">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6">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6">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6">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6">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6">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6">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6">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6">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6">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6">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6">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6">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6">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6">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6">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6">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6">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6">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6">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6">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6">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6">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6">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6">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6">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6">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6">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6">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6">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6">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6">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6">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6">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6">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6">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6">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6">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6">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6">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6">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6">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6">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6">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6">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6">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6">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6">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6">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6">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6">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6">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6">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6">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6">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6">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6">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6">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6">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6">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6">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6">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6">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6">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6">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6">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6">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6">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6">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6">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6">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6">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6">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6">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6">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6">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6">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6">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6">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6">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6">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6">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6">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6">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6">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6">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6">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6">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6">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6">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6">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6">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6">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6">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6">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6">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6">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6">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6">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6">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6">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6">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6">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6">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6">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6">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6">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6">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6">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6">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6">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6">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6">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6">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6">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6">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6">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6">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6">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6">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6">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6">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6">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6">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6">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6">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6">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6">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6">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6">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6">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6">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6">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6">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6">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6">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6">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6">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6">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6">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6">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6">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6">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6">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6">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6">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6">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6">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6">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6">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6">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6">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6">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6">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6">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6">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6">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6">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6">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6">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6">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6">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6">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6">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6">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6">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6">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6">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6">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6">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6">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6">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6">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6">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6">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6">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6">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6">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6">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6">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6">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6">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6">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6">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6">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6">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6">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6">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6">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6">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6">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6">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6">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6">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6">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6">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6">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6">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6">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6">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6">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6">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6">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6">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6">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6">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6">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6">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6">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6">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6">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6">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6">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6">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6">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6">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6">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6">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6">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6">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6">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6">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6">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6">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6">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6">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6">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6">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6">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6">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6">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6">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6">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6">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6">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6">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6">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6">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6">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6">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6">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6">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6">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6">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6">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6">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6">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6">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6">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6">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6">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6">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6">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6">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6">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6">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6">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6">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6">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6">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6">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6">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6">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6">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6">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6">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6">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6">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6">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6">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6">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6">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6">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6">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6">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6">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6">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6">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6">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6">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6">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6">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6">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6">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6">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6">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6">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6">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6">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6">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6">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6">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6">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6">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6">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6">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6">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6">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6">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6">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6">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6">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6">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6">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6">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6">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6">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6">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6">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6">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6">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6">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6">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6">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6">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6">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6">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6">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6">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6">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6">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6">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6">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6">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6">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6">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6">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6">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6">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6">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6">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6">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6">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6">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6">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6">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6">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6">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6">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6">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6">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6">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6">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6">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6">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6">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6">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6">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6">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6">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6">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6">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6">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6">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6">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6">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6">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6">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6">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6">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6">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6">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6">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6">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6">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6">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6">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6">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6">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6">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6">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6">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6">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6">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6">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6">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6">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6">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6">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6">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6">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6">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6">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6">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6">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6">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6">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6">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6">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6">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6">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6">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6">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6">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6">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6">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6">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6">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6">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6">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6">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6">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6">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6">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6">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6">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6">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6">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6">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6">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6">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6">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6">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6">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6">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6">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6">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6">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6">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6">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6">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6">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6">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6">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6">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6">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6">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6">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6">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6">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6">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6">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6">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6">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6">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6">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6">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6">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6">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6">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6">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6">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6">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6">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6">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6">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6">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6">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6">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6">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6">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6">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6">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6">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6">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6">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6">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6">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6">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6">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6">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6">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6">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6">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6">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6">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6">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6">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6">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6">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6">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6">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6">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6">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6">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6">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6">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6">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6">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6">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6">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6">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6">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6">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6">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6">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6">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6">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6">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6">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6">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6">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6">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6">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6">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6">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6">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6">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6">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6">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6">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6">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6">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6">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6">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6">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6">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6">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6">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6">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6">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6">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6">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6">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6">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6">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6">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6">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6">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6">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6">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6">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6">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6">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6">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6">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6">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6">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6">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6">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6">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6">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6">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6">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6">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6">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6">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6">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6">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6">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6">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6">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6">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6">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6">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6">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6">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6">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6">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6">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6">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6">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6">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6">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6">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6">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6">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6">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6">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6">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6">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6">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6">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6">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6">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6">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6">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6">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6">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6">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6">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6">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6">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6">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6">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6">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6">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6">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6">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6">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6">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6">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6">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6">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6">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6">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6">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6">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6">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6">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6">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6">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6">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6">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6">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6">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6">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6">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6">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6">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6">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6">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6">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6">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6">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6">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6">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6">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6">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6">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6">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6">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6">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6">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6">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6">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6">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6">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6">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6">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6">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6">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6">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6">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6">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6">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6">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6">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6">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6">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6">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6">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6">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6">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6">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6">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6">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6">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6">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6">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6">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6">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6">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6">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6">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6">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6">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6">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6">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6">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6">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6">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6">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6">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6">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6">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6">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6">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6">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6">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6">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6">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6">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6">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6">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6">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6">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6">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6">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6">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6">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6">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6">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6">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6">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6">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6">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6">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6">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6">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6">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6">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6">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6">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6">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6">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6">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6">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6">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6">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6">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6">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6">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6">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6">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6">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6">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6">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6">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6">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6">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6">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6">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6">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6">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6">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6">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6">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6">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6">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6">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6">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6">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6">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6">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6">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6">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6">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6">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6">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6">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6">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6">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6">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6">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6">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6">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6">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6">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6">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6">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6">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6">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6">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6">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6">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6">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6">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6">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6">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6">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6">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6">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6">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6">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6">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6">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6">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6">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6">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6">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6">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6">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6">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6">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6">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6">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6">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6">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6">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6">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6">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6">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6">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6">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6">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6">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6">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6">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6">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6">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6">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6">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6">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6">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6">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6">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6">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6">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6">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6">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6">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6">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6">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6">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6">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6">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6">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6">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6">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6">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6">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6">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6">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6">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6">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6">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6">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6">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6">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6">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6">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6">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6">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6">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6">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6">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6">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6">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6">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6">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6">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6">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6">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6">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6">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6">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6">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6">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6">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6">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6">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6">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6">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6">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6">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6">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6">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6">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6">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6">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6">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6">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6">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6">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6">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6">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6">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6">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6">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6">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6">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6">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6">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6">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6">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6">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6">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6">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6">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6">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6">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6">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6">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6">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6">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6">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6">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6">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6">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6">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6">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6">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6">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6">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6">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6">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6">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6">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6">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6">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6">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6">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6">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6">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6">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6">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6">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6">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6">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6">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6">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6">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6">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6">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6">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6">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6">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6">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6">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6">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6">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6">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6">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6">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6">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6">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6">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6">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6">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6">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6">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6">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6">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6">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6">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6">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6">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6">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6">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6">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6">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6">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6">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6">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6">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6">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6">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6">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6">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6">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6">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6">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6">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6">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6">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6">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6">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6">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6">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6">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6">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6">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6">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6">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6">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6">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6">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6">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6">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6">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6">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6">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6">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6">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6">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6">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6">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6">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6">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6">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6">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6">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6">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6">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6">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6">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6">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6">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6">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6">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6">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6">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6">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6">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6">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6">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6">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6">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6">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6">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6">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6">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6">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6">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6">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6">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6">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6">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6">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6">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6">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6">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6">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6">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6">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6">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6">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6">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6">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6">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6">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6">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6">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6">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6">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6">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6">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6">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6">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6">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6">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6">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6">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6">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6">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6">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6">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6">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6">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6">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6">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6">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6">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6">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6">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6">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6">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6">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6">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6">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6">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6">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6">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6">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6">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6">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6">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6">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6">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6">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6">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6">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6">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6">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6">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6">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6">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6">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6">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6">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6">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6">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6">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6">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6">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6">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6">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6">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6">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6">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6">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6">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6">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6">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6">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6">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6">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6">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6">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6">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6">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6">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6">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6">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6">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6">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6">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6">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6">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6">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6">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6">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6">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6">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6">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6">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6">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6">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6">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6">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6">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6">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6">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6">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6">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6">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6">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6">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6">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6">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6">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6">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6">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6">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6">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6">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6">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6">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6">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6">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6">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6">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6">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6">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6">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6">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6">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6">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6">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6">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6">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6">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6">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6">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6">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6">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6">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6">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6">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6">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6">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6">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6">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6">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6">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6">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6">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6">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6">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6">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6">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6">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6">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6">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6">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6">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6">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6">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6">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6">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6">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6">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6">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6">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6">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6">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6">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6">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6">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6">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6">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6">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6">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6">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6">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6">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6">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6">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6">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6">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6">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6">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6">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6">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6">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6">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6">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6">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6">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6">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6">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6">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6">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6">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6">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6">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6">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6">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6">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6">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6">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6">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6">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6">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6">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6">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6">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6">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6">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6">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6">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6">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6">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6">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6">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6">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6">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6">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6">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6">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6">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6">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6">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6">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6">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6">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6">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6">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6">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6">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6">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6">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6">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6">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6">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6">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6">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6">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6">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6">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6">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6">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6">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6">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6">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6">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6">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6">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6">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6">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6">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6">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6">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6">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6">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6">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6">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6">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6">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6">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6">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6">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6">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6">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6">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6">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6">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6">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6">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6">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6">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6">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6">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6">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6">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6">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6">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6">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6">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6">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6">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6">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6">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6">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6">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6">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6">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6">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6">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6">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6">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6">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6">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6">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6">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6">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6">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6">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6">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6">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6">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6">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6">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6">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6">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6">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6">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6">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6">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6">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6">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6">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6">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6">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6">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6">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6">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6">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6">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6">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6">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6">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6">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6">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6">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6">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6">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6">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6">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6">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6">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6">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6">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6">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6">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6">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6">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6">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6">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6">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6">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6">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6">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6">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6">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6">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6">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6">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6">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6">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6">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6">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6">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6">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6">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6">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6">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6">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6">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6">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6">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6">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6">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6">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6">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6">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6">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6">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6">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6">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6">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6">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6">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6">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6">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6">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6">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6">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6">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6">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6">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6">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6">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6">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6">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6">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6">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6">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6">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6">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6">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6">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6">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6">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6">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6">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6">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6">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6">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6">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6">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6">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6">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6">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6">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6">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6">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6">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6">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6">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6">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6">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6">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6">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6">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6">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6">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6">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6">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6">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6">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6">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6">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6">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6">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6">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6">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6">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6">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6">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6">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6">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6">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6">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6">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6">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6">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6">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6">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6">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6">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6">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6">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6">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6">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6">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6">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6">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6">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6">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6">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6">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6">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6">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6">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6">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6">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6">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6">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6">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6">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6">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6">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6">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6">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6">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6">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6">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6">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6">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6">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6">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6">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6">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6">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6">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6">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6">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6">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6">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6">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6">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6">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6">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6">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6">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6">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6">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6">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6">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6">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6">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6">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6">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6">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6">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6">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6">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6">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6">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6">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6">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6">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6">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6">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6">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6">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6">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6">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6">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6">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6">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6">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6">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6">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6">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6">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6">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6">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6">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6">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6">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6">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6">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6">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6">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6">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6">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6">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6">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6">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6">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6">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6">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6">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6">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6">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6">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6">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6">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6">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6">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6">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6">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6">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6">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6">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6">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6">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6">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6">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6">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6">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6">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6">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6">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6">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6">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6">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6">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6">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6">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6">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6">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6">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6">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6">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6">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6">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6">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6">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6">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6">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6">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6">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6">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6">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6">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6">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6">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6">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6">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6">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6">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6">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6">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6">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6">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6">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6">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6">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6">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6">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6">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6">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6">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6">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6">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6">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6">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6">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6">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6">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6">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6">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6">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6">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6">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6">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6">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6">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6">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6">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6">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6">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6">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6">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6">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6">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6">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6">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6">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6">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6">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6">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6">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6">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6">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6">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6">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6">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6">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6">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6">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6">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6">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6">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6">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6">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6">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6">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6">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6">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6">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6">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6">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6">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6">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6">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6">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6">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6">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6">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6">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6">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6">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6">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6">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6">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6">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6">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6">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6">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6">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6">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6">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6">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6">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6">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6">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6">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6">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6">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6">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6">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6">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6">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6">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6">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6">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6">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6">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6">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6">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6">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6">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6">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6">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6">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6">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6">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6">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6">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6">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6">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6">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6">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6">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6">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6">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6">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6">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6">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6">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6">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6">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6">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6">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6">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6">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6">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6">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6">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6">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6">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6">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6">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6">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6">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6">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6">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6">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6">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6">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6">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6">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6">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6">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6">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6">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6">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6">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6">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6">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6">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6">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6">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6">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6">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6">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6">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6">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6">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6">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6">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6">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6">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6">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6">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6">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6">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6">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6">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6">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6">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6">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6">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6">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6">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6">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6">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6">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6">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6">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6">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6">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6">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6">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6">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6">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6">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6">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6">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6">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6">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6">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6">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6">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6">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6">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6">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6">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6">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6">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6">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6">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6">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6">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6">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6">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6">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6">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6">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6">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6">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6">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6">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6">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6">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6">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6">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6">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6">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6">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6">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6">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6">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6">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6">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6">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6">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6">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6">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6">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6">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6">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6">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6">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6">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6">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6">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6">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6">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6">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6">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6">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6">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6">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6">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6">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6">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6">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6">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6">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6">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6">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6">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6">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6">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6">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6">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6">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6">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6">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6">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6">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6">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6">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6">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6">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6">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6">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6">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6">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6">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6">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6">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6">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6">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6">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6">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6">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6">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6">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6">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6">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6">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6">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6">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6">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6">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6">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6">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6">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6">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6">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6">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6">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6">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6">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6">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6">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6">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6">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6">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6">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6">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6">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6">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6">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6">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6">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6">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6">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6">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6">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6">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6">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6">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6">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6">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6">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6">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6">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6">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6">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6">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6">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6">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6">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6">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6">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6">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6">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6">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6">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6">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6">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6">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6">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6">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6">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6">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6">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6">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6">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6">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6">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6">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6">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6">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6">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6">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6">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6">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6">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6">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6">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6">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6">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6">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6">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6">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6">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6">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6">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6">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6">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6">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6">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6">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6">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6">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6">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6">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6">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6">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6">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6">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6">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6">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6">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6">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6">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6">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6">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6">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6">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6">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6">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6">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6">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6">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6">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6">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6">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6">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6">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6">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6">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6">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6">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6">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6">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6">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6">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6">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6">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6">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6">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6">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6">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6">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6">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6">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6">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6">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6">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6">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6">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6">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6">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6">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6">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6">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6">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6">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6">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6">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6">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6">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6">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6">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6">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6">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6">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6">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6">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6">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6">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6">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6">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6">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6">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6">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6">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6">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6">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6">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6">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6">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6">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6">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6">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6">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6">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6">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6">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6">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6">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6">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6">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6">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6">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6">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6">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6">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6">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6">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6">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6">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6">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6">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6">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6">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6">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6">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6">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6">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6">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6">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6">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6">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6">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6">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6">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6">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6">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6">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6">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6">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6">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6">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6">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6">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6">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6">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6">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6">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6">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6">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6">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6">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6">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6">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6">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6">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6">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6">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6">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6">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6">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6">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6">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6">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6">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6">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6">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6">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6">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6">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6">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6">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6">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6">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6">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6">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6">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6">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6">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6">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6">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6">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6">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6">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6">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6">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6">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6">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6">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6">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6">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6">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6">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6">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6">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6">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6">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6">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6">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6">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6">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6">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6">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6">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6">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6">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6">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6">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6">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6">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6">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6">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6">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6">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6">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6">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6">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6">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6">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6">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6">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6">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6">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6">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6">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6">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6">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6">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6">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6">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6">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6">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6">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6">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6">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6">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6">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6">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6">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6">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6">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6">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6">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6">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6">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6">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6">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6">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6">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6">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6">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6">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6">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6">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6">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6">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6">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6">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6">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6">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6">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6">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6">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6">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6">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6">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6">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6">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6">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6">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6">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6">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6">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6">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6">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6">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6">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6">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6">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6">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6">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6">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6">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6">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6">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6">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6">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6">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6">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6">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6">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6">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6">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6">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6">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6">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6">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6">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6">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6">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6">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6">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6">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6">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6">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6">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6">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6">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6">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6">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6">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6">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6">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6">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6">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6">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6">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6">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6">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6">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6">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6">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6">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6">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6">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6">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6">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6">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6">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6">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6">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6">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6">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6">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6">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6">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6">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6">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6">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6">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6">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6">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6">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6">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6">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6">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6">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6">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6">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6">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6">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6">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6">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6">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6">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6">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6">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6">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6">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6">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6">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6">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6">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6">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6">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6">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6">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6">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6">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6">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6">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6">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6">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6">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6">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6">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6">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6">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6">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6">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6">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6">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6">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6">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6">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6">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6">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6">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6">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6">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6">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6">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6">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6">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6">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6">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6">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6">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6">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6">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6">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6">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6">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6">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6">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6">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6">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6">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6">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6">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6">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6">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6">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6">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6">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6">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6">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6">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6">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6">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6">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6">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6">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6">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6">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6">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6">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6">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6">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6">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6">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6">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6">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6">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6">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6">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6">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6">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6">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6">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6">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6">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6">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6">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6">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6">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6">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6">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6">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6">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6">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6">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6">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6">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6">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6">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6">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6">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6">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6">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6">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6">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6">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6">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6">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6">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6">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6">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6">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6">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6">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6">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6">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6">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6">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6">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6">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6">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6">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6">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6">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6">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6">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6">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6">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6">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6">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6">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6">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6">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6">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6">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6">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6">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6">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6">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6">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6">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6">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6">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6">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6">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6">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6">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6">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6">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6">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6">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6">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6">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6">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6">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6">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6">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6">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6">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6">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6">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6">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6">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6">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6">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6">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6">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6">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6">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6">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6">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6">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6">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6">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6">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6">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6">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6">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6">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6">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6">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6">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6">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6">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6">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6">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6">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6">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6">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6">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6">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6">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6">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6">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6">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6">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6">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6">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6">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6">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6">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6">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6">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6">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6">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6">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6">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6">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6">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6">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6">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6">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6">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6">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6">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6">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6">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6">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6">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6">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6">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6">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6">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6">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6">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6">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6">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6">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6">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6">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6">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6">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6">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6">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6">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6">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6">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6">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6">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6">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6">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6">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6">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6">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6">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6">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6">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6">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6">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6">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6">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6">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6">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6">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6">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6">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6">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6">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6">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6">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6">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6">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6">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6">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6">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6">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6">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6">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6">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6">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6">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6">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6">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6">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6">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6">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6">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6">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6">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6">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6">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6">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6">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6">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6">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6">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6">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6">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6">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6">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6">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6">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6">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6">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6">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6">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6">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6">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6">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6">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6">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6">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6">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6">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6">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6">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6">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6">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6">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6">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6">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6">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6">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6">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6">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6">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6">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6">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6">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6">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6">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6">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6">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6">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6">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6">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6">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6">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6">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6">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6">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6">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6">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6">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6">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6">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6">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6">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6">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6">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6">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6">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6">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6">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6">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6">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6">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6">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6">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6">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6">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6">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6">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6">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6">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6">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6">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6">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6">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6">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6">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6">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6">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6">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6">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6">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6">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6">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6">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6">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6">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6">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6">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6">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6">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6">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6">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6">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6">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6">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6">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6">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6">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6">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6">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6">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6">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6">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6">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6">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6">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6">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6">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6">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6">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6">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6">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6">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6">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6">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6">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6">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6">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6">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6">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6">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6">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6">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6">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6">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6">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6">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6">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6">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6">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6">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6">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6">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6">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6">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6">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6">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6">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6">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6">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6">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6">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6">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6">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6">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6">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6">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6">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6">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6">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6">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6">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6">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6">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6">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6">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6">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6">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6">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6">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6">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6">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6">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6">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6">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6">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6">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6">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6">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6">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6">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6">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6">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6">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6">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6">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6">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6">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6">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6">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6">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6">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6">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6">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6">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6">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6">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6">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6">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6">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6">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6">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6">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6">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6">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6">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6">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6">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6">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6">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6">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6">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6">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6">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6">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6">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6">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6">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6">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6">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6">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6">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6">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6">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6">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6">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6">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6">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6">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6">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6">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6">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6">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6">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6">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6">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6">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6">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6">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6">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6">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6">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6">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6">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6">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6">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6">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6">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6">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6">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6">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6">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6">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6">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6">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6">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6">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6">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6">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6">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6">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6">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6">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6">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6">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6">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6">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6">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6">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6">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6">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6">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6">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6">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6">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6">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6">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6">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6">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6">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6">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6">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6">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6">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6">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6">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6">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6">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6">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6">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6">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6">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6">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6">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6">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6">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6">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6">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6">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6">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6">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6">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6">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6">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6">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6">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6">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6">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6">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6">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6">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6">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6">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6">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6">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6">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6">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6">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6">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6">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6">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6">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6">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6">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6">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6">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6">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6">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6">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6">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6">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6">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6">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6">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6">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6">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6">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6">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6">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6">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6">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6">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6">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6">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6">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6">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6">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6">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6">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6">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6">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6">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6">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6">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6">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6">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6">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6">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6">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6">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6">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6">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6">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6">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6">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6">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6">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6">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6">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6">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6">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6">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6">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6">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6">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6">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6">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6">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6">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6">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6">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6">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6">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6">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6">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6">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6">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6">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6">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6">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6">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6">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6">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6">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6">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6">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6">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6">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6">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6">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6">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6">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6">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6">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6">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6">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6">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6">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6">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6">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6">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6">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6">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6">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6">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6">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6">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6">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6">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6">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6">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6">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6">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6">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6">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6">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6">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6">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6">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6">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6">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6">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6">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6">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6">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6">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6">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6">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6">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6">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6">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6">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6">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6">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6">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6">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6">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6">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6">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6">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6">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6">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6">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6">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6">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6">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6">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6">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6">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6">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6">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6">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6">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6">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6">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6">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6">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6">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6">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6">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6">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6">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6">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6">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6">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6">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6">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6">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6">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6">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6">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6">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6">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6">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6">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6">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6">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6">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6">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6">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6">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6">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6">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6">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6">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6">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6">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6">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6">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6">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6">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6">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6">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6">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6">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6">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6">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6">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6">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6">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6">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6">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6">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6">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6">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6">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6">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6">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6">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6">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6">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6">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6">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6">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6">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6">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6">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6">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6">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6">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6">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6">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6">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6">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6">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6">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6">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6">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6">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6">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6">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6">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6">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6">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6">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6">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6">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6">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6">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6">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6">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6">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6">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6">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6">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6">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6">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6">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6">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6">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6">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6">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6">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6">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6">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6">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6">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6">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6">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6">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6">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6">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6">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6">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6">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6">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6">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6">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6">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6">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6">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6">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6">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6">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6">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6">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6">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6">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6">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6">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6">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6">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6">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6">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6">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6">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6">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6">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6">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6">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6">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6">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6">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6">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6">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6">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6">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6">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6">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6">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6">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6">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6">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6">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6">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6">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6">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6">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6">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6">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6">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6">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6">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6">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6">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6">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6">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6">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6">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6">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6">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6">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6">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6">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6">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6">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6">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6">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6">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6">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6">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6">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6">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6">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6">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6">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6">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6">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6">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6">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6">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6">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6">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6">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6">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6">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6">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6">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6">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6">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6">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6">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6">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6">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6">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6">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6">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6">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6">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6">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6">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6">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6">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6">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6">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6">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6">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6">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6">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6">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6">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6">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6">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6">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6">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6">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6">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6">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6">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6">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6">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6">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6">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6">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6">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6">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6">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6">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6">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6">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6">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6">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6">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6">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6">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6">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6">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6">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6">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6">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6">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6">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6">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6">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6">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6">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6">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6">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6">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6">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6">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6">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6">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6">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6">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6">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6">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6">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6">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6">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6">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6">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6">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6">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6">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6">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6">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6">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6">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6">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6">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6">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6">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6">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6">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6">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6">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6">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6">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6">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6">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6">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6">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6">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6">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6">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6">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6">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6">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6">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6">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6">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6">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6">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6">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6">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6">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6">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6">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6">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6">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6">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6">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6">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6">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6">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6">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6">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6">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6">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6">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6">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6">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6">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6">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6">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6">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6">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6">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6">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6">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6">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6">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6">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6">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6">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6">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6">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6">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6">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6">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6">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6">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6">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6">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6">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6">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6">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6">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6">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6">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6">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6">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6">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6">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6">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6">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6">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6">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6">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6">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6">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6">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6">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6">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6">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6">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6">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6">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6">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6">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6">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6">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6">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6">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6">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6">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6">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6">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6">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6">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6">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6">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6">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6">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6">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6">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6">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6">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6">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6">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6">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6">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6">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6">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6">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6">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6">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6">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6">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6">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6">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6">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6">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6">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6">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6">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6">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6">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6">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6">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6">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6">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6">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6">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6">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6">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6">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6">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6">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6">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6">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6">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6">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6">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6">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6">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6">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6">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6">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6">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6">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6">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6">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6">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6">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6">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6">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6">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6">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6">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6">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6">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6">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6">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6">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6">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6">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6">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6">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6">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6">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6">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6">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6">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6">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6">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6">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6">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6">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6">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6">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6">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6">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6">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6">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6">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6">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6">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6">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6">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6">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6">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6">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6">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6">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6">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6">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6">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6">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6">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6">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6">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6">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6">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6">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6">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6">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6">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6">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6">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6">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6">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6">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6">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6">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6">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6">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6">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6">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6">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6">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6">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6">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6">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6">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6">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6">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6">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6">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6">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6">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6">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6">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6">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6">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6">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6">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6">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6">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6">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6">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6">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6">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6">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6">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6">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6">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6">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6">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6">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6">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6">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6">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6">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6">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6">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6">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6">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6">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6">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6">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6">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6">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6">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6">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6">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6">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6">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6">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6">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6">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6">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6">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6">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6">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6">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6">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6">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6">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6">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6">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6">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6">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6">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6">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6">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6">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6">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6">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6">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6">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6">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6">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6">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6">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6">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6">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6">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6">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6">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6">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6">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6">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6">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6">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6">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6">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6">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6">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6">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6">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6">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6">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6">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6">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6">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6">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6">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6">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6">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6">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6">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6">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6">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6">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6">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6">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6">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6">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6">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6">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6">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6">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6">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6">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6">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6">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6">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6">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6">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6">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6">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6">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6">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6">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6">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6">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6">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6">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6">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6">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6">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6">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6">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6">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6">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6">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6">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6">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6">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6">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6">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6">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6">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6">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6">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6">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6">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6">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6">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6">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6">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6">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6">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6">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6">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6">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6">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6">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6">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6">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6">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6">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6">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6">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6">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6">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6">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6">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6">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6">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6">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6">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6">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6">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6">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6">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6">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6">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6">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6">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6">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6">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6">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6">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6">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6">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6">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6">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6">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6">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6">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6">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6">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6">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6">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6">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6">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6">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6">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6">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6">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6">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6">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6">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6">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6">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6">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6">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6">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6">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6">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6">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6">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6">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6">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6">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6">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6">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6">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6">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6">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6">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6">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6">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6">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6">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6">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6">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6">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6">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6">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6">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6">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6">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6">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6">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6">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6">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6">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6">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6">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6">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6">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6">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6">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6">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6">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6">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6">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6">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6">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6">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6">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6">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6">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6">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6">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6">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6">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6">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6">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6">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6">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6">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6">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6">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6">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6">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6">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6">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6">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6">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6">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6">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6">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6">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6">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6">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6">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6">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6">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6">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6">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6">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6">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6">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6">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6">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6">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6">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6">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6">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6">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6">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6">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6">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6">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6">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6">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6">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6">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6">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6">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6">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6">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6">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6">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6">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6">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6">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6">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6">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6">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6">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6">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6">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6">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6">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6">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6">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6">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6">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6">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6">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6">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6">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6">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6">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6">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6">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6">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6">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6">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6">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6">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6">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6">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6">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6">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6">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6">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6">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6">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6">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6">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6">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6">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6">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6">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6">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6">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6">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6">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6">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6">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6">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6">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6">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6">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6">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6">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6">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6">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6">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6">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6">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6">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6">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6">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6">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6">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6">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6">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6">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6">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6">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6">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6">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6">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6">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6">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6">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6">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6">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6">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6">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6">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6">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6">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6">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6">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6">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6">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6">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6">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6">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6">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6">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6">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6">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6">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6">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6">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6">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6">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6">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6">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6">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6">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6">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6">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6">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6">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6">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6">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6">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6">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6">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6">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6">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6">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6">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6">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6">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6">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6">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6">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6">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6">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6">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6">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6">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6">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6">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6">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6">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6">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6">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6">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6">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6">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6">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6">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6">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6">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6">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6">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6">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6">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6">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6">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6">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6">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6">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6">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6">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6">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6">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6">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6">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6">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6">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6">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6">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6">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6">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6">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6">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6">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6">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6">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6">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6">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6">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6">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6">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6">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6">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6">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6">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6">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6">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6">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6">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6">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6">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6">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6">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6">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6">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6">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6">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6">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6">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6">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6">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6">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6">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6">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6">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6">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6">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6">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6">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6">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6">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6">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6">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6">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6">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6">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6">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6">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6">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6">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6">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6">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6">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6">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6">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6">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6">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6">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6">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6">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6">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6">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6">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6">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6">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6">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6">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6">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6">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6">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6">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6">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6">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6">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6">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6">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6">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6">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6">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6">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6">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6">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6">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6">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6">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6">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6">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6">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6">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6">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6">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6">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6">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6">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6">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6">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6">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6">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6">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6">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6">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6">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6">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6">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6">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6">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6">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6">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6">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6">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6">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6">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6">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6">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6">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6">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6">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6">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6">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6">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6">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6">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6">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6">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6">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6">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6">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6">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6">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6">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6">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6">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6">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6">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6">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6">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6">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6">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6">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6">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6">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6">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6">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6">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6">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6">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6">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6">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6">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6">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6">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6">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6">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6">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6">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6">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6">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6">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6">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6">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6">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6">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6">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6">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6">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6">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6">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6">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6">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6">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6">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6">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6">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6">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6">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6">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6">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6">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6">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6">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6">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6">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6">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6">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6">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6">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6">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6">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6">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6">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6">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6">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6">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6">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6">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6">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6">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6">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6">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6">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6">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6">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6">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6">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6">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6">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6">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6">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6">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6">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6">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6">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6">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6">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6">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6">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6">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6">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6">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6">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6">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6">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6">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6">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6">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6">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6">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6">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6">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6">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6">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6">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6">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6">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6">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6">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6">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6">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6">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6">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6">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6">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6">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6">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6">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6">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6">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6">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6">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6">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6">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6">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6">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6">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6">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6">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6">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6">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6">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6">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6">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6">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6">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6">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6">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6">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6">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6">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6">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6">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6">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6">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6">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6">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6">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6">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6">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6">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6">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6">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6">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6">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6">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6">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6">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6">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6">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6">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6">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6">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6">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6">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6">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6">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6">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6">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6">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6">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6">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6">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6">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6">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6">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6">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6">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6">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6">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6">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6">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6">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6">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6">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6">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6">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6">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6">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6">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6">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6">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6">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6">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6">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6">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6">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6">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6">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6">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6">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6">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6">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6">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6">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6">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6">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6">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6">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6">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6">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6">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6">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6">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6">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6">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6">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6">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6">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6">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6">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6">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6">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6">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6">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6">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6">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6">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6">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6">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6">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6">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6">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6">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6">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6">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6">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6">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6">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6">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6">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6">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6">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6">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6">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6">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6">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6">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6">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6">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6">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6">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6">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6">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6">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6">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6">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6">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6">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6">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6">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6">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6">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6">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6">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6">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6">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6">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6">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6">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6">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6">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6">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6">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6">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6">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6">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6">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6">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6">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6">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6">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6">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6">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6">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6">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6">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6">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6">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6">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6">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6">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6">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6">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6">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6">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6">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6">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6">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6">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6">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6">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6">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6">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6">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6">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6">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6">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6">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6">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6">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6">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6">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6">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6">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6">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6">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6">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6">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6">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6">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6">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6">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6">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6">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6">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6">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6">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6">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6">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6">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6">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6">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6">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6">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6">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6">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6">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6">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6">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6">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6">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6">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6">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6">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6">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6">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6">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6">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6">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6">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6">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6">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6">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6">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6">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6">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6">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6">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6">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6">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6">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6">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6">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6">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6">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6">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6">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6">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6">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6">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6">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6">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6">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6">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6">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6">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6">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6">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6">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6">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6">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6">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6">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6">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6">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6">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6">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6">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6">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6">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6">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6">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6">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6">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6">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6">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6">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6">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6">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6">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6">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6">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6">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6">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6">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6">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6">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6">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6">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6">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6">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6">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6">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6">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6">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6">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6">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6">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6">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6">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6">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6">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6">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6">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6">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6">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6">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6">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6">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6">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6">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6">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6">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6">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6">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6">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6">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6">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6">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6">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6">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6">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6">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6">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6">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6">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6">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6">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6">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6">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6">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6">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6">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6">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6">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6">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6">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6">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6">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6">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6">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6">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6">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6">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6">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6">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6">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6">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6">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6">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6">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6">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6">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6">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6">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6">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6">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6">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6">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6">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6">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6">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6">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6">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6">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6">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6">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6">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6">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6">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6">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6">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6">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6">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6">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6">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6">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6">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6">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6">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6">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6">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6">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6">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6">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6">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6">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6">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6">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6">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6">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6">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6">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6">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6">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6">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6">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6">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6">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6">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6">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6">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6">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6">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6">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6">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6">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6">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6">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6">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6">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6">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6">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6">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6">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6">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6">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6">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6">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6">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6">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6">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6">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6">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6">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6">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6">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6">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6">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6">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6">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6">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6">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6">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6">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6">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6">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6">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6">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6">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6">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6">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6">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6">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6">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6">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6">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6">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6">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6">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6">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6">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6">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6">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6">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6">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6">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6">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6">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6">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6">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6">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6">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6">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6">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6">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6">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6">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6">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6">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6">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6">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6">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6">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6">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6">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6">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6">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6">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6">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6">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6">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6">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6">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6">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6">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6">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6">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6">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6">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6">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6">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6">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6">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6">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6">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6">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6">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6">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6">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6">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6">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6">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6">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6">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6">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6">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6">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6">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6">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6">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6">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6">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6">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6">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6">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6">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6">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6">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6">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6">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6">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6">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6">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6">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6">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6">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6">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6">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6">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6">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6">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6">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6">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6">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6">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6">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6">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6">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6">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6">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6">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6">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6">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6">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6">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6">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6">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6">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6">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6">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6">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6">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6">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6">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6">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6">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6">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6">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6">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6">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6">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6">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6">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6">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6">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6">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6">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6">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6">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6">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6">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6">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6">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6">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6">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6">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6">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6">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6">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6">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6">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6">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6">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6">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6">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6">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6">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6">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6">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6">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6">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6">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6">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6">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6">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6">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6">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6">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6">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6">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6">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6">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6">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6">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6">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6">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6">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6">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6">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6">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6">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6">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6">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6">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6">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6">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6">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6">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6">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6">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6">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6">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6">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6">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6">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6">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6">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6">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6">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6">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6">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6">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6">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6">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6">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6">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6">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6">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6">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6">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6">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6">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6">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6">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6">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6">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6">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6">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6">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6">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6">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6">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6">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6">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6">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6">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6">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6">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6">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6">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6">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6">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6">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6">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6">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6">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6">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6">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6">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6">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6">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6">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6">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6">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6">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6">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6">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6">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6">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6">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6">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6">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6">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6">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6">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6">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6">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6">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6">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6">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6">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6">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6">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6">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6">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6">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6">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6">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6">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6">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6">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6">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6">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6">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6">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6">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6">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6">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6">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6">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6">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6">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6">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6">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6">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6">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6">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6">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6">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6">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6">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6">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6">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6">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6">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6">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6">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6">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6">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6">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6">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6">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6">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6">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6">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6">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6">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6">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6">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6">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6">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6">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6">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6">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6">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6">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6">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6">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6">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6">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6">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6">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6">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6">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6">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6">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6">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6">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6">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6">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6">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6">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6">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6">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6">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6">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6">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6">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6">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6">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6">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6">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6">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6">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6">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6">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6">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6">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6">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6">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6">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6">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6">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6">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6">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6">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6">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6">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6">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6">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6">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6">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6">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6">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6">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6">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6">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6">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6">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6">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6">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6">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6">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6">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6">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6">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6">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6">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6">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6">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6">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6">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6">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6">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6">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6">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6">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6">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6">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6">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6">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6">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6">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6">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6">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6">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6">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6">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6">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6">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6">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6">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6">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6">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6">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6">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6">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6">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6">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6">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6">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6">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6">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6">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6">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6">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6">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6">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6">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6">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6">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6">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6">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6">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6">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6">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6">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6">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6">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6">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6">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6">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6">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6">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6">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6">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6">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6">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6">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6">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6">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6">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6">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6">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6">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6">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6">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6">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6">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6">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6">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6">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6">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6">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6">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6">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6">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6">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6">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6">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6">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6">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6">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6">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6">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6">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6">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6">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6">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6">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6">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6">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6">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6">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6">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6">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6">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6">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6">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6">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6">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6">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6">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6">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6">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6">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6">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6">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6">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6">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6">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6">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6">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6">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6">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6">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6">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6">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6">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6">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6">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6">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6">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6">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6">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6">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6">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6">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6">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6">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6">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6">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6">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6">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6">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6">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6">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6">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6">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6">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6">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6">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6">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6">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6">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6">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6">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6">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6">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6">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6">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6">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6">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6">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6">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6">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6">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6">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6">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6">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6">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6">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6">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6">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6">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6">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6">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6">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6">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6">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6">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6">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6">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6">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6">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6">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6">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6">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6">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6">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6">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6">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6">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6">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6">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6">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6">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6">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6">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6">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6">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6">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6">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6">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6">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6">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6">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6">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6">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6">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6">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6">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6">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6">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6">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6">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6">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6">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6">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6">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6">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6">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6">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6">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6">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6">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6">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6">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6">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6">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6">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6">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6">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6">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6">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6">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6">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6">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6">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6">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6">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6">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6">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6">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6">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6">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6">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6">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6">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6">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6">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6">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6">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6">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6">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6">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6">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6">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6">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6">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6">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6">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6">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6">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6">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6">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6">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6">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6">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6">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6">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6">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6">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6">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6">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6">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6">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6">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6">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6">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6">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6">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6">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6">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6">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6">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6">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6">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6">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6">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6">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6">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6">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6">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6">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6">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6">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6">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6">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6">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6">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6">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6">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6">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6">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6">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6">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6">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6">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6">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6">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6">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6">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6">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6">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6">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6">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6">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6">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6">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6">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6">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6">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6">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6">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6">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6">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6">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6">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6">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6">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6">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6">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6">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6">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6">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6">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6">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6">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6">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6">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6">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6">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6">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6">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6">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6">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6">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6">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6">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6">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6">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6">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6">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6">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6">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6">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6">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6">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6">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6">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6">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6">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6">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6">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6">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6">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6">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6">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6">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6">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6">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6">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6">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6">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6">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6">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6">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6">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6">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6">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6">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6">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6">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6">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6">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6">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6">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6">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6">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6">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6">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6">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6">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6">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6">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6">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6">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6">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6">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6">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6">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6">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6">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6">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6">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6">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6">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6">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6">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6">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6">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6">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6">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6">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6">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6">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6">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6">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6">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6">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6">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6">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6">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6">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6">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6">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6">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6">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6">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6">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6">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6">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6">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6">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6">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6">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6">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6">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6">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6">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6">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6">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6">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6">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6">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6">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6">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6">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6">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6">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6">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6">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6">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6">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6">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6">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6">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6">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6">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6">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6">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6">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6">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6">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6">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6">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6">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6">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6">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6">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6">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6">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6">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6">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6">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6">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6">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6">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6">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6">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6">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6">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6">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6">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6">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6">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6">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6">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6">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6">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6">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6">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6">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6">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6">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6">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6">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6">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6">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6">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6">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6">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6">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6">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6">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6">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6">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6">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6">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6">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6">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6">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6">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6">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6">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6">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6">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6">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6">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6">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6">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6">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6">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6">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6">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6">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6">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6">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6">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6">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6">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6">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6">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6">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6">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6">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6">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6">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6">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6">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6">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6">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6">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6">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6">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6">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6">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6">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6">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6">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6">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6">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6">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6">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6">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6">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6">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6">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6">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6">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6">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6">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6">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6">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6">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6">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6">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6">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6">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6">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6">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6">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6">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6">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6">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6">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6">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6">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6">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6">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6">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6">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6">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6">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6">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6">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6">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6">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6">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6">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6">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6">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6">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6">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6">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6">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6">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6">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6">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6">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6">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6">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6">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6">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6">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6">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6">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6">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6">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6">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6">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6">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6">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6">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6">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6">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6">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6">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6">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6">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6">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6">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6">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6">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6">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6">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6">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6">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6">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6">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6">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6">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6">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6">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6">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6">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6">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6">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6">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6">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6">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6">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6">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6">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6">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6">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6">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6">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6">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6">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6">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6">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6">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6">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6">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6">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6">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6">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6">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6">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6">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6">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6">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6">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6">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6">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6">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6">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6">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6">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6">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6">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6">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6">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6">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6">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6">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6">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6">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6">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6">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6">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6">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6">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6">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6">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6">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6">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6">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6">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6">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6">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6">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6">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6">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6">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6">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6">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6">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6">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6">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6">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6">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6">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6">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6">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6">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6">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6">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6">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6">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6">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6">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6">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6">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6">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6">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6">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6">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6">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6">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6">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6">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6">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6">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6">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6">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6">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6">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6">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6">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6">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6">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6">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6">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6">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6">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6">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6">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6">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6">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6">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6">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6">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6">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6">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6">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6">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6">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6">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6">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6">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6">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6">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6">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6">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6">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6">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6">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6">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6">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6">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6">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6">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6">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6">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6">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6">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6">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6">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6">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6">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6">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6">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6">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6">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6">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6">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6">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6">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6">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6">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6">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6">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6">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6">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6">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6">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6">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6">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6">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6">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6">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6">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6">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6">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6">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6">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6">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6">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6">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6">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6">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6">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6">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6">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6">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6">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6">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6">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6">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6">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6">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6">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6">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6">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6">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6">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6">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6">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6">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6">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6">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6">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6">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6">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6">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6">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6">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6">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6">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6">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6">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6">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6">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6">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6">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6">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6">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6">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6">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6">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6">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6">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6">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6">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6">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6">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6">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6">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6">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6">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6">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6">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6">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6">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6">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6">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6">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6">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6">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6">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6">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6">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6">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6">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6">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6">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6">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6">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6">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6">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6">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6">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6">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6">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6">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6">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6">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6">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6">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6">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6">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6">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6">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6">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6">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6">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6">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6">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6">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6">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6">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6">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6">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6">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6">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6">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6">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6">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6">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6">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6">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6">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6">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6">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6">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6">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6">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6">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6">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6">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6">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6">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6">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6">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6">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6">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6">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6">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6">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6">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6">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6">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6">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6">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6">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6">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6">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6">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6">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6">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6">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6">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6">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6">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6">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6">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6">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6">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6">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6">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6">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6">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6">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6">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6">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6">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6">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6">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6">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6">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6">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6">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6">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6">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6">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6">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6">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6">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6">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6">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6">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6">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6">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6">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6">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6">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6">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6">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6">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6">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6">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6">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6">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6">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6">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6">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6">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6">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6">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6">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6">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6">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6">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6">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6">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6">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6">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6">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6">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6">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6">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6">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6">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6">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6">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6">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6">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6">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6">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6">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6">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6">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6">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6">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6">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6">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6">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6">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6">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6">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6">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6">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6">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6">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6">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6">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6">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6">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6">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6">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6">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6">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6">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6">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6">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6">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6">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6">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6">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6">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6">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6">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6">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6">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6">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6">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6">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6">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6">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6">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6">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6">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6">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6">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6">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6">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6">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6">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6">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6">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6">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6">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6">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6">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6">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6">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6">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6">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6">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6">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6">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6">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6">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6">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6">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6">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6">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6">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6">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6">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6">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6">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6">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6">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6">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6">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6">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6">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6">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6">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6">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6">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6">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6">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6">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6">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6">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6">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6">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6">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6">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6">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6">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6">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6">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6">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6">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6">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6">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6">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6">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6">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6">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6">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6">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6">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6">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6">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6">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6">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6">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6">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6">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6">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6">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6">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6">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6">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6">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6">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6">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6">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6">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6">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6">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6">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6">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6">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6">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6">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6">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6">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6">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6">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6">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6">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6">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6">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6">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6">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6">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6">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6">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6">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6">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6">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6">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6">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6">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6">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6">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6">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6">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6">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6">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6">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6">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6">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6">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6">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6">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6">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6">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6">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6">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6">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6">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6">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6">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6">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6">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6">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6">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6">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6">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6">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6">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6">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6">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6">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6">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6">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6">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6">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6">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6">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6">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6">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6">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6">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6">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6">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6">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6">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6">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6">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6">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6">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6">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6">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6">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6">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6">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6">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6">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6">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6">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6">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6">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6">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6">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6">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6">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6">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6">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6">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6">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6">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6">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6">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6">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6">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6">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6">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6">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6">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6">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6">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6">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6">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6">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6">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6">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6">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6">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6">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6">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6">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6">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6">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6">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6">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6">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6">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6">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6">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6">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6">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6">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6">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6">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6">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6">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6">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6">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6">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6">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6">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6">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6">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6">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6">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6">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6">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6">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6">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6">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6">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6">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6">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6">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6">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6">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6">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6">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6">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6">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6">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6">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6">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6">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6">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6">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6">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6">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6">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6">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6">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6">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6">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6">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6">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6">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6">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6">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6">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6">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6">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6">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6">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6">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6">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6">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6">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6">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6">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6">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6">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6">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6">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6">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6">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6">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6">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6">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6">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6">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6">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6">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6">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6">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6">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6">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6">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6">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6">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6">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6">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6">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6">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6">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6">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6">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6">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6">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6">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6">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6">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6">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6">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6">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6">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6">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6">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6">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6">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6">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6">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6">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6">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6">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6">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6">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6">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6">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6">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6">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6">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6">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6">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6">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6">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6">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6">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6">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6">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6">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6">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6">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6">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6">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6">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6">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6">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6">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6">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6">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6">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6">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6">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6">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6">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6">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6">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6">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6">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6">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6">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6">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6">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6">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6">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6">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6">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6">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6">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6">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6">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6">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6">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6">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6">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6">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6">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6">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6">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6">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6">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6">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6">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6">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6">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6">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6">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6">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6">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6">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6">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6">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6">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6">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6">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6">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6">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6">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6">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6">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6">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6">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6">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6">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6">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6">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6">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6">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6">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6">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6">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6">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6">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6">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6">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6">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6">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6">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6">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6">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6">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6">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6">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6">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6">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6">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6">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6">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6">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6">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6">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6">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6">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6">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6">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6">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6">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6">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6">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6">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6">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6">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6">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6">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6">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6">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6">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6">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6">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6">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6">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6">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6">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6">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6">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6">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6">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6">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6">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6">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6">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6">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6">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6">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6">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6">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6">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6">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6">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6">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6">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6">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6">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6">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6">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6">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6">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6">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6">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6">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6">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6">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6">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6">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6">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6">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6">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6">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6">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6">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6">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6">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6">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6">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6">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6">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6">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6">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6">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6">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6">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6">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6">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6">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6">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6">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6">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6">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6">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6">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6">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6">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6">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6">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6">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6">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6">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6">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6">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6">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6">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6">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6">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6">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6">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6">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6">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6">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6">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6">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6">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6">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6">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6">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6">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6">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6">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6">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6">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6">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6">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6">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6">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6">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6">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6">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6">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6">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6">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6">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6">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6">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6">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6">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6">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6">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6">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6">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6">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6">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6">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6">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6">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6">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6">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6">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6">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6">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6">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6">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6">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6">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6">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6">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6">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6">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6">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6">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6">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6">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6">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6">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6">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6">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6">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6">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6">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6">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6">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6">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6">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6">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6">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6">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6">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6">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6">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6">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6">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6">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6">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6">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6">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6">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6">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6">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6">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6">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6">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6">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6">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6">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6">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6">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6">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6">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6">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6">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6">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6">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6">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6">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6">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6">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6">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6">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6">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6">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6">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6">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6">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6">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6">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6">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6">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6">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6">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6">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6">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6">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6">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6">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6">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6">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6">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6">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6">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6">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6">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6">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6">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6">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6">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6">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6">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6">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6">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6">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6">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6">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6">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6">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6">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6">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6">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6">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6">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6">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6">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6">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6">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6">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6">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6">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6">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6">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6">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6">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6">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6">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6">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6">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6">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6">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6">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6">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6">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6">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6">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6">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6">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6">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6">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6">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6">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6">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6">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6">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6">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6">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6">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6">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6">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6">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6">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6">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6">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6">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6">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6">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6">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6">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6">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6">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6">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6">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6">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6">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6">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6">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6">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6">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6">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6">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6">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6">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6">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6">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6">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6">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6">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6">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6">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6">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6">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6">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6">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6">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6">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6">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6">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6">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6">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6">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6">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6">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6">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6">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6">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6">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6">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6">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6">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6">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6">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6">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6">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6">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6">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6">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6">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6">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6">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6">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6">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6">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6">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6">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6">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6">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6">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6">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6">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6">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6">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6">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6">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6">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6">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6">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6">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6">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6">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6">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6">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6">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6">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6">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6">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6">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6">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6">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6">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6">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6">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6">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6">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6">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6">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6">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6">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6">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6">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6">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6">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6">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6">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6">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6">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6">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6">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6">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6">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6">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6">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6">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6">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6">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6">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6">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6">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6">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6">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6">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6">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6">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6">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6">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6">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6">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6">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6">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6">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6">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6">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6">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6">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6">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6">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6">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6">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6">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6">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6">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6">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6">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6">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6">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6">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6">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6">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6">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6">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6">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6">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6">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6">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6">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6">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6">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6">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6">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6">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6">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6">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6">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6">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6">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6">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6">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6">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6">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6">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6">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6">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6">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6">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6">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6">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6">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6">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6">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6">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6">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6">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6">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6">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6">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6">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6">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6">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6">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6">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6">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6">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6">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6">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6">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6">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6">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6">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6">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6">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6">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6">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6">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6">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6">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6">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6">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6">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6">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6">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6">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6">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6">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6">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6">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6">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6">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6">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6">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6">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6">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6">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6">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6">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6">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6">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6">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6">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6">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6">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6">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6">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6">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6">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6">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6">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6">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6">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6">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6">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6">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6">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6">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6">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6">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6">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6">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6">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6">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6">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6">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6">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6">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6">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6">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6">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6">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6">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6">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6">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6">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6">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6">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6">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6">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6">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6">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6">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6">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6">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6">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6">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6">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6">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6">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6">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6">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6">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6">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6">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6">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6">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6">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6">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6">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6">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6">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6">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6">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6">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6">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6">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6">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6">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6">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6">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6">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6">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6">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6">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6">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6">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6">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6">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6">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6">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6">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6">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6">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6">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6">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6">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6">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6">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6">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6">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6">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6">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6">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6">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6">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6">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6">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6">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6">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6">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6">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6">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6">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6">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6">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6">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6">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6">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6">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6">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6">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6">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6">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6">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6">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6">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6">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6">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6">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6">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6">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6">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6">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6">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6">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6">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6">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6">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6">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6">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6">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6">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6">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6">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6">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6">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6">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6">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6">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6">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6">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6">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6">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6">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6">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6">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6">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6">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6">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6">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6">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6">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6">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6">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6">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6">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6">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6">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6">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6">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6">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6">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6">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6">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6">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6">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6">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6">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6">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6">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6">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6">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6">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6">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6">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6">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6">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6">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6">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6">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6">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6">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6">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6">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6">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6">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6">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6">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6">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6">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6">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6">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6">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6">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6">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6">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6">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6">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6">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6">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6">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6">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6">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6">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6">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6">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6">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6">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6">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6">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6">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6">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6">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6">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6">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6">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Sales_Profit</vt:lpstr>
      <vt:lpstr>Profit_Category</vt:lpstr>
      <vt:lpstr>Sales_Category</vt:lpstr>
      <vt:lpstr>Sales_State</vt:lpstr>
      <vt:lpstr>Top5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Katharina Lehmann</cp:lastModifiedBy>
  <dcterms:created xsi:type="dcterms:W3CDTF">2015-06-05T18:17:20Z</dcterms:created>
  <dcterms:modified xsi:type="dcterms:W3CDTF">2024-08-20T14:43:36Z</dcterms:modified>
</cp:coreProperties>
</file>