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admin\Desktop\Katharina\DataAnalytics\Excel\Project\"/>
    </mc:Choice>
  </mc:AlternateContent>
  <xr:revisionPtr revIDLastSave="0" documentId="13_ncr:1_{2C73F867-E4C0-469F-A05A-12AD8AD85DAF}" xr6:coauthVersionLast="47" xr6:coauthVersionMax="47" xr10:uidLastSave="{00000000-0000-0000-0000-000000000000}"/>
  <bookViews>
    <workbookView xWindow="2340" yWindow="1560" windowWidth="18660" windowHeight="14040" firstSheet="3" activeTab="7" xr2:uid="{00000000-000D-0000-FFFF-FFFF00000000}"/>
  </bookViews>
  <sheets>
    <sheet name="Sales_Profit" sheetId="3" r:id="rId1"/>
    <sheet name="Profit_Category" sheetId="4" r:id="rId2"/>
    <sheet name="Sales_Category" sheetId="5" r:id="rId3"/>
    <sheet name="Sales_State" sheetId="6" r:id="rId4"/>
    <sheet name="Top5" sheetId="7" r:id="rId5"/>
    <sheet name="KPI" sheetId="8" r:id="rId6"/>
    <sheet name="KPI YoY" sheetId="11" r:id="rId7"/>
    <sheet name="Dashboard" sheetId="2" r:id="rId8"/>
    <sheet name="Data" sheetId="1" r:id="rId9"/>
  </sheets>
  <definedNames>
    <definedName name="_xlchart.v1.0" hidden="1">Profit_Category!$E$4:$E$7</definedName>
    <definedName name="_xlchart.v1.1" hidden="1">Profit_Category!$F$3</definedName>
    <definedName name="_xlchart.v1.2" hidden="1">Profit_Category!$F$4:$F$7</definedName>
    <definedName name="_xlchart.v1.7" hidden="1">Profit_Category!$E$4:$E$7</definedName>
    <definedName name="_xlchart.v1.8" hidden="1">Profit_Category!$F$3</definedName>
    <definedName name="_xlchart.v1.9" hidden="1">Profit_Category!$F$4:$F$7</definedName>
    <definedName name="_xlchart.v5.10" hidden="1">Sales_State!$D$3</definedName>
    <definedName name="_xlchart.v5.11" hidden="1">Sales_State!$D$4:$D$52</definedName>
    <definedName name="_xlchart.v5.12" hidden="1">Sales_State!$E$3</definedName>
    <definedName name="_xlchart.v5.13" hidden="1">Sales_State!$E$4:$E$52</definedName>
    <definedName name="_xlchart.v5.3" hidden="1">Sales_State!$D$3</definedName>
    <definedName name="_xlchart.v5.4" hidden="1">Sales_State!$D$4:$D$52</definedName>
    <definedName name="_xlchart.v5.5" hidden="1">Sales_State!$E$3</definedName>
    <definedName name="_xlchart.v5.6" hidden="1">Sales_State!$E$4:$E$52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45" i="6" l="1"/>
  <c r="D46" i="6"/>
  <c r="D47" i="6"/>
  <c r="D48" i="6"/>
  <c r="D49" i="6"/>
  <c r="D50" i="6"/>
  <c r="D51" i="6"/>
  <c r="D52" i="6"/>
  <c r="D53"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K8" i="11"/>
  <c r="J8" i="11"/>
  <c r="I8" i="11"/>
  <c r="H8" i="11"/>
  <c r="E17" i="8"/>
  <c r="B17" i="8"/>
  <c r="F7" i="4"/>
  <c r="F6" i="4"/>
  <c r="F5" i="4"/>
  <c r="H17" i="8"/>
  <c r="N17" i="8"/>
  <c r="F4" i="4"/>
  <c r="K17" i="8"/>
  <c r="E53" i="6"/>
  <c r="E46" i="6"/>
  <c r="E47" i="6"/>
  <c r="E48" i="6"/>
  <c r="E49" i="6"/>
  <c r="E50" i="6"/>
  <c r="E51" i="6"/>
  <c r="E52" i="6"/>
  <c r="E44" i="6"/>
  <c r="E45" i="6"/>
  <c r="E43" i="6"/>
  <c r="E20" i="6"/>
  <c r="E15" i="6"/>
  <c r="E32" i="6"/>
  <c r="E10" i="6"/>
  <c r="E35" i="6"/>
  <c r="E6" i="6"/>
  <c r="E23" i="6"/>
  <c r="E40" i="6"/>
  <c r="E18" i="6"/>
  <c r="E12" i="6"/>
  <c r="E19" i="6"/>
  <c r="E14" i="6"/>
  <c r="E31" i="6"/>
  <c r="E9" i="6"/>
  <c r="E26" i="6"/>
  <c r="E4" i="6"/>
  <c r="E37" i="6"/>
  <c r="E5" i="6"/>
  <c r="E22" i="6"/>
  <c r="E39" i="6"/>
  <c r="E17" i="6"/>
  <c r="E34" i="6"/>
  <c r="E13" i="6"/>
  <c r="E30" i="6"/>
  <c r="E28" i="6"/>
  <c r="E25" i="6"/>
  <c r="E42" i="6"/>
  <c r="E7" i="6"/>
  <c r="E21" i="6"/>
  <c r="E38" i="6"/>
  <c r="E8" i="6"/>
  <c r="E33" i="6"/>
  <c r="E11" i="6"/>
  <c r="E29" i="6"/>
  <c r="E36" i="6"/>
  <c r="E16" i="6"/>
  <c r="E41" i="6"/>
  <c r="E27" i="6"/>
  <c r="E24" i="6"/>
</calcChain>
</file>

<file path=xl/sharedStrings.xml><?xml version="1.0" encoding="utf-8"?>
<sst xmlns="http://schemas.openxmlformats.org/spreadsheetml/2006/main" count="130129" uniqueCount="10951">
  <si>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</si>
  <si>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</si>
  <si>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</si>
  <si>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</si>
  <si>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</si>
  <si>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</si>
  <si>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</si>
  <si>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</si>
  <si>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</si>
  <si>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</si>
  <si>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</si>
  <si>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</si>
  <si>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</si>
  <si>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</si>
  <si>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</si>
  <si>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</si>
  <si>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</si>
  <si>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</si>
  <si>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</si>
  <si>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</si>
  <si>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</si>
  <si>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</si>
  <si>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</si>
  <si>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</si>
  <si>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</si>
  <si>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</si>
  <si>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</si>
  <si>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</si>
  <si>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</si>
  <si>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</si>
  <si>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</si>
  <si>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</si>
  <si>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</si>
  <si>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</si>
  <si>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</si>
  <si>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</si>
  <si>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</si>
  <si>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</si>
  <si>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</si>
  <si>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</si>
  <si>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</si>
  <si>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</si>
  <si>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</si>
  <si>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</si>
  <si>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</si>
  <si>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</si>
  <si>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</si>
  <si>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</si>
  <si>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</si>
  <si>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</si>
  <si>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</si>
  <si>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</si>
  <si>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</si>
  <si>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</si>
  <si>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</si>
  <si>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</si>
  <si>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</si>
  <si>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</si>
  <si>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</si>
  <si>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</si>
  <si>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</si>
  <si>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</si>
  <si>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</si>
  <si>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</si>
  <si>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</si>
  <si>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</si>
  <si>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</si>
  <si>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</si>
  <si>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</si>
  <si>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</si>
  <si>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</si>
  <si>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</si>
  <si>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</si>
  <si>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</si>
  <si>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</si>
  <si>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</si>
  <si>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</si>
  <si>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</si>
  <si>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</si>
  <si>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</si>
  <si>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</si>
  <si>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</si>
  <si>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</si>
  <si>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</si>
  <si>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</si>
  <si>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</si>
  <si>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</si>
  <si>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</si>
  <si>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</si>
  <si>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</si>
  <si>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</si>
  <si>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</si>
  <si>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</si>
  <si>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</si>
  <si>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</si>
  <si>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</si>
  <si>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</si>
  <si>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</si>
  <si>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</si>
  <si>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</si>
  <si>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</si>
  <si>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</si>
  <si>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</si>
  <si>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</si>
  <si>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</si>
  <si>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</si>
  <si>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</si>
  <si>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</si>
  <si>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</si>
  <si>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</si>
  <si>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</si>
  <si>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</si>
  <si>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</si>
  <si>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</si>
  <si>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</si>
  <si>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</si>
  <si>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</si>
  <si>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</si>
  <si>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</si>
  <si>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</si>
  <si>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</si>
  <si>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</si>
  <si>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</si>
  <si>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</si>
  <si>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</si>
  <si>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</si>
  <si>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</si>
  <si>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</si>
  <si>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</si>
  <si>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</si>
  <si>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</si>
  <si>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</si>
  <si>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</si>
  <si>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</si>
  <si>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</si>
  <si>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</si>
  <si>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</si>
  <si>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</si>
  <si>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</si>
  <si>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</si>
  <si>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</si>
  <si>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</si>
  <si>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</si>
  <si>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</si>
  <si>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</si>
  <si>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</si>
  <si>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</si>
  <si>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</si>
  <si>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</si>
  <si>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</si>
  <si>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</si>
  <si>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</si>
  <si>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</si>
  <si>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</si>
  <si>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</si>
  <si>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</si>
  <si>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</si>
  <si>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</si>
  <si>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</si>
  <si>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</si>
  <si>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</si>
  <si>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</si>
  <si>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</si>
  <si>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</si>
  <si>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</si>
  <si>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</si>
  <si>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</si>
  <si>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</si>
  <si>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</si>
  <si>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</si>
  <si>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</si>
  <si>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</si>
  <si>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</si>
  <si>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</si>
  <si>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</si>
  <si>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</si>
  <si>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</si>
  <si>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</si>
  <si>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</si>
  <si>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</si>
  <si>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</si>
  <si>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</si>
  <si>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</si>
  <si>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</si>
  <si>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</si>
  <si>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</si>
  <si>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</si>
  <si>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</si>
  <si>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</si>
  <si>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</si>
  <si>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</si>
  <si>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</si>
  <si>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</si>
  <si>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</si>
  <si>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</si>
  <si>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</si>
  <si>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</si>
  <si>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</si>
  <si>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</si>
  <si>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</si>
  <si>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</si>
  <si>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</si>
  <si>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</si>
  <si>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</si>
  <si>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</si>
  <si>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</si>
  <si>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</si>
  <si>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</si>
  <si>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</si>
  <si>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</si>
  <si>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</si>
  <si>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</si>
  <si>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</si>
  <si>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</si>
  <si>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</si>
  <si>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</si>
  <si>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</si>
  <si>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</si>
  <si>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</si>
  <si>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</si>
  <si>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</si>
  <si>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</si>
  <si>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</si>
  <si>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</si>
  <si>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</si>
  <si>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</si>
  <si>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</si>
  <si>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</si>
  <si>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</si>
  <si>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</si>
  <si>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</si>
  <si>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</si>
  <si>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</si>
  <si>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</si>
  <si>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</si>
  <si>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</si>
  <si>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</si>
  <si>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</si>
  <si>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</si>
  <si>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</si>
  <si>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</si>
  <si>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</si>
  <si>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</si>
  <si>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</si>
  <si>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</si>
  <si>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</si>
  <si>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</si>
  <si>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</si>
  <si>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</si>
  <si>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</si>
  <si>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</si>
  <si>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</si>
  <si>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</si>
  <si>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</si>
  <si>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</si>
  <si>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</si>
  <si>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</si>
  <si>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</si>
  <si>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</si>
  <si>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</si>
  <si>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</si>
  <si>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</si>
  <si>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</si>
  <si>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</si>
  <si>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</si>
  <si>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</si>
  <si>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</si>
  <si>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</si>
  <si>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</si>
  <si>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</si>
  <si>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</si>
  <si>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</si>
  <si>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</si>
  <si>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</si>
  <si>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</si>
  <si>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</si>
  <si>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</si>
  <si>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</si>
  <si>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</si>
  <si>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</si>
  <si>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</si>
  <si>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</si>
  <si>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</si>
  <si>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</si>
  <si>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</si>
  <si>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</si>
  <si>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</si>
  <si>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</si>
  <si>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</si>
  <si>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</si>
  <si>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</si>
  <si>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</si>
  <si>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</si>
  <si>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</si>
  <si>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</si>
  <si>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</si>
  <si>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</si>
  <si>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</si>
  <si>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</si>
  <si>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</si>
  <si>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</si>
  <si>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</si>
  <si>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</si>
  <si>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</si>
  <si>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</si>
  <si>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</si>
  <si>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</si>
  <si>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</si>
  <si>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</si>
  <si>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</si>
  <si>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</si>
  <si>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</si>
  <si>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</si>
  <si>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</si>
  <si>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</si>
  <si>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</si>
  <si>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</si>
  <si>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</si>
  <si>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</si>
  <si>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</si>
  <si>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</si>
  <si>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</si>
  <si>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</si>
  <si>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</si>
  <si>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</si>
  <si>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</si>
  <si>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</si>
  <si>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</si>
  <si>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</si>
  <si>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</si>
  <si>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</si>
  <si>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</si>
  <si>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</si>
  <si>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</si>
  <si>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</si>
  <si>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</si>
  <si>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</si>
  <si>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</si>
  <si>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</si>
  <si>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</si>
  <si>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</si>
  <si>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</si>
  <si>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</si>
  <si>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</si>
  <si>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</si>
  <si>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</si>
  <si>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</si>
  <si>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</si>
  <si>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</si>
  <si>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</si>
  <si>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</si>
  <si>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</si>
  <si>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</si>
  <si>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</si>
  <si>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</si>
  <si>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</si>
  <si>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</si>
  <si>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</si>
  <si>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</si>
  <si>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</si>
  <si>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</si>
  <si>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</si>
  <si>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</si>
  <si>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</si>
  <si>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</si>
  <si>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</si>
  <si>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</si>
  <si>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</si>
  <si>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</si>
  <si>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</si>
  <si>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</si>
  <si>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</si>
  <si>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</si>
  <si>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</si>
  <si>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</si>
  <si>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</si>
  <si>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</si>
  <si>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</si>
  <si>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</si>
  <si>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</si>
  <si>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</si>
  <si>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</si>
  <si>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</si>
  <si>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</si>
  <si>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</si>
  <si>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</si>
  <si>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</si>
  <si>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</si>
  <si>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</si>
  <si>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</si>
  <si>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</si>
  <si>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</si>
  <si>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</si>
  <si>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</si>
  <si>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</si>
  <si>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</si>
  <si>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</si>
  <si>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</si>
  <si>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</si>
  <si>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</si>
  <si>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</si>
  <si>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</si>
  <si>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</si>
  <si>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</si>
  <si>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</si>
  <si>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</si>
  <si>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</si>
  <si>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</si>
  <si>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</si>
  <si>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</si>
  <si>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</si>
  <si>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</si>
  <si>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</si>
  <si>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</si>
  <si>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</si>
  <si>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</si>
  <si>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</si>
  <si>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</si>
  <si>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</si>
  <si>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</si>
  <si>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</si>
  <si>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</si>
  <si>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</si>
  <si>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</si>
  <si>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</si>
  <si>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</si>
  <si>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</si>
  <si>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</si>
  <si>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</si>
  <si>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</si>
  <si>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</si>
  <si>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</si>
  <si>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</si>
  <si>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</si>
  <si>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</si>
  <si>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</si>
  <si>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</si>
  <si>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</si>
  <si>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</si>
  <si>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</si>
  <si>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</si>
  <si>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</si>
  <si>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</si>
  <si>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</si>
  <si>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</si>
  <si>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</si>
  <si>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</si>
  <si>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</si>
  <si>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</si>
  <si>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</si>
  <si>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</si>
  <si>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</si>
  <si>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</si>
  <si>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</si>
  <si>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</si>
  <si>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</si>
  <si>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</si>
  <si>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</si>
  <si>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</si>
  <si>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</si>
  <si>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</si>
  <si>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</si>
  <si>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</si>
  <si>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</si>
  <si>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</si>
  <si>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</si>
  <si>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</si>
  <si>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</si>
  <si>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</si>
  <si>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</si>
  <si>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</si>
  <si>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</si>
  <si>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</si>
  <si>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</si>
  <si>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</si>
  <si>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</si>
  <si>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</si>
  <si>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</si>
  <si>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</si>
  <si>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</si>
  <si>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</si>
  <si>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</si>
  <si>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</si>
  <si>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</si>
  <si>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</si>
  <si>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</si>
  <si>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</si>
  <si>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</si>
  <si>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</si>
  <si>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</si>
  <si>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</si>
  <si>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</si>
  <si>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</si>
  <si>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</si>
  <si>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</si>
  <si>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</si>
  <si>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</si>
  <si>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</si>
  <si>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</si>
  <si>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</si>
  <si>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</si>
  <si>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</si>
  <si>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</si>
  <si>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</si>
  <si>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</si>
  <si>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</si>
  <si>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</si>
  <si>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</si>
  <si>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</si>
  <si>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</si>
  <si>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</si>
  <si>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</si>
  <si>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</si>
  <si>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</si>
  <si>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</si>
  <si>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</si>
  <si>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</si>
  <si>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</si>
  <si>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</si>
  <si>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</si>
  <si>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</si>
  <si>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</si>
  <si>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</si>
  <si>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</si>
  <si>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</si>
  <si>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</si>
  <si>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</si>
  <si>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</si>
  <si>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</si>
  <si>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</si>
  <si>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</si>
  <si>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</si>
  <si>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</si>
  <si>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</si>
  <si>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</si>
  <si>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</si>
  <si>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</si>
  <si>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</si>
  <si>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</si>
  <si>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</si>
  <si>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</si>
  <si>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</si>
  <si>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</si>
  <si>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</si>
  <si>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</si>
  <si>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</si>
  <si>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</si>
  <si>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</si>
  <si>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</si>
  <si>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</si>
  <si>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</si>
  <si>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</si>
  <si>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</si>
  <si>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</si>
  <si>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</si>
  <si>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</si>
  <si>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</si>
  <si>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</si>
  <si>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</si>
  <si>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</si>
  <si>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</si>
  <si>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</si>
  <si>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</si>
  <si>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</si>
  <si>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</si>
  <si>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</si>
  <si>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</si>
  <si>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</si>
  <si>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</si>
  <si>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</si>
  <si>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</si>
  <si>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</si>
  <si>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</si>
  <si>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</si>
  <si>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</si>
  <si>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</si>
  <si>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</si>
  <si>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</si>
  <si>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</si>
  <si>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</si>
  <si>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</si>
  <si>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</si>
  <si>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</si>
  <si>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</si>
  <si>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</si>
  <si>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</si>
  <si>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</si>
  <si>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</si>
  <si>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</si>
  <si>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</si>
  <si>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</si>
  <si>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</si>
  <si>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</si>
  <si>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</si>
  <si>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</si>
  <si>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</si>
  <si>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</si>
  <si>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</si>
  <si>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</si>
  <si>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</si>
  <si>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</si>
  <si>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</si>
  <si>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</si>
  <si>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</si>
  <si>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</si>
  <si>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</si>
  <si>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</si>
  <si>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</si>
  <si>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</si>
  <si>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</si>
  <si>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</si>
  <si>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</si>
  <si>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</si>
  <si>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</si>
  <si>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</si>
  <si>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</si>
  <si>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</si>
  <si>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</si>
  <si>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</si>
  <si>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</si>
  <si>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</si>
  <si>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</si>
  <si>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</si>
  <si>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</si>
  <si>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</si>
  <si>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</si>
  <si>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</si>
  <si>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</si>
  <si>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</si>
  <si>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</si>
  <si>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</si>
  <si>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</si>
  <si>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</si>
  <si>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</si>
  <si>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</si>
  <si>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</si>
  <si>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</si>
  <si>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</si>
  <si>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</si>
  <si>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</si>
  <si>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</si>
  <si>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</si>
  <si>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</si>
  <si>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</si>
  <si>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</si>
  <si>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</si>
  <si>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</si>
  <si>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</si>
  <si>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</si>
  <si>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</si>
  <si>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</si>
  <si>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</si>
  <si>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</si>
  <si>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</si>
  <si>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</si>
  <si>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</si>
  <si>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</si>
  <si>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</si>
  <si>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</si>
  <si>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</si>
  <si>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</si>
  <si>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</si>
  <si>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</si>
  <si>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</si>
  <si>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</si>
  <si>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</si>
  <si>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</si>
  <si>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</si>
  <si>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</si>
  <si>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</si>
  <si>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</si>
  <si>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</si>
  <si>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</si>
  <si>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</si>
  <si>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</si>
  <si>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</si>
  <si>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</si>
  <si>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</si>
  <si>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</si>
  <si>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</si>
  <si>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</si>
  <si>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</si>
  <si>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</si>
  <si>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</si>
  <si>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</si>
  <si>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</si>
  <si>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</si>
  <si>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</si>
  <si>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</si>
  <si>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</si>
  <si>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</si>
  <si>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</si>
  <si>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</si>
  <si>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</si>
  <si>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</si>
  <si>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</si>
  <si>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</si>
  <si>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</si>
  <si>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</si>
  <si>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</si>
  <si>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</si>
  <si>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</si>
  <si>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</si>
  <si>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</si>
  <si>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</si>
  <si>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</si>
  <si>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</si>
  <si>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</si>
  <si>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</si>
  <si>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</si>
  <si>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</si>
  <si>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</si>
  <si>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</si>
  <si>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</si>
  <si>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</si>
  <si>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</si>
  <si>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</si>
  <si>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</si>
  <si>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</si>
  <si>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</si>
  <si>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</si>
  <si>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</si>
  <si>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</si>
  <si>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</si>
  <si>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</si>
  <si>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</si>
  <si>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</si>
  <si>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</si>
  <si>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</si>
  <si>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</si>
  <si>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</si>
  <si>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</si>
  <si>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</si>
  <si>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</si>
  <si>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</si>
  <si>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</si>
  <si>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</si>
  <si>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</si>
  <si>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</si>
  <si>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</si>
  <si>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</si>
  <si>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</si>
  <si>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</si>
  <si>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</si>
  <si>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</si>
  <si>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</si>
  <si>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</si>
  <si>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</si>
  <si>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</si>
  <si>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</si>
  <si>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</si>
  <si>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</si>
  <si>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</si>
  <si>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</si>
  <si>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</si>
  <si>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</si>
  <si>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</si>
  <si>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</si>
  <si>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</si>
  <si>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</si>
  <si>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</si>
  <si>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</si>
  <si>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</si>
  <si>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</si>
  <si>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</si>
  <si>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</si>
  <si>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</si>
  <si>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</si>
  <si>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</si>
  <si>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</si>
  <si>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</si>
  <si>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</si>
  <si>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</si>
  <si>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</si>
  <si>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</si>
  <si>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</si>
  <si>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</si>
  <si>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</si>
  <si>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</si>
  <si>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</si>
  <si>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</si>
  <si>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</si>
  <si>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</si>
  <si>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</si>
  <si>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</si>
  <si>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</si>
  <si>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</si>
  <si>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</si>
  <si>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</si>
  <si>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</si>
  <si>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</si>
  <si>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</si>
  <si>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</si>
  <si>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</si>
  <si>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</si>
  <si>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</si>
  <si>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</si>
  <si>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</si>
  <si>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</si>
  <si>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</si>
  <si>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</si>
  <si>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</si>
  <si>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</si>
  <si>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</si>
  <si>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</si>
  <si>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</si>
  <si>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</si>
  <si>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</si>
  <si>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</si>
  <si>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</si>
  <si>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</si>
  <si>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</si>
  <si>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</si>
  <si>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</si>
  <si>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</si>
  <si>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</si>
  <si>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</si>
  <si>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</si>
  <si>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</si>
  <si>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</si>
  <si>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</si>
  <si>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</si>
  <si>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</si>
  <si>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</si>
  <si>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</si>
  <si>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</si>
  <si>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</si>
  <si>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</si>
  <si>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</si>
  <si>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</si>
  <si>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</si>
  <si>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</si>
  <si>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</si>
  <si>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</si>
  <si>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</si>
  <si>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</si>
  <si>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</si>
  <si>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</si>
  <si>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</si>
  <si>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</si>
  <si>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</si>
  <si>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</si>
  <si>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</si>
  <si>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</si>
  <si>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</si>
  <si>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</si>
  <si>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</si>
  <si>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</si>
  <si>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</si>
  <si>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</si>
  <si>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</si>
  <si>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</si>
  <si>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</si>
  <si>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</si>
  <si>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</si>
  <si>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</si>
  <si>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</si>
  <si>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</si>
  <si>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</si>
  <si>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</si>
  <si>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</si>
  <si>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</si>
  <si>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</si>
  <si>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</si>
  <si>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</si>
  <si>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</si>
  <si>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</si>
  <si>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</si>
  <si>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</si>
  <si>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</si>
  <si>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</si>
  <si>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</si>
  <si>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</si>
  <si>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</si>
  <si>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</si>
  <si>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</si>
  <si>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</si>
  <si>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</si>
  <si>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</si>
  <si>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</si>
  <si>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</si>
  <si>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</si>
  <si>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</si>
  <si>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</si>
  <si>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</si>
  <si>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</si>
  <si>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</si>
  <si>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</si>
  <si>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</si>
  <si>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</si>
  <si>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</si>
  <si>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</si>
  <si>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</si>
  <si>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</si>
  <si>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</si>
  <si>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</si>
  <si>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</si>
  <si>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</si>
  <si>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</si>
  <si>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</si>
  <si>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</si>
  <si>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</si>
  <si>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</si>
  <si>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</si>
  <si>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</si>
  <si>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</si>
  <si>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</si>
  <si>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</si>
  <si>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</si>
  <si>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</si>
  <si>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</si>
  <si>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</si>
  <si>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</si>
  <si>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</si>
  <si>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</si>
  <si>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</si>
  <si>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</si>
  <si>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</si>
  <si>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</si>
  <si>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</si>
  <si>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</si>
  <si>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</si>
  <si>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</si>
  <si>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</si>
  <si>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</si>
  <si>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</si>
  <si>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</si>
  <si>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</si>
  <si>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</si>
  <si>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</si>
  <si>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</si>
  <si>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</si>
  <si>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</si>
  <si>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</si>
  <si>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</si>
  <si>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</si>
  <si>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</si>
  <si>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</si>
  <si>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</si>
  <si>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</si>
  <si>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</si>
  <si>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</si>
  <si>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</si>
  <si>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</si>
  <si>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</si>
  <si>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</si>
  <si>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</si>
  <si>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</si>
  <si>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</si>
  <si>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</si>
  <si>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</si>
  <si>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</si>
  <si>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</si>
  <si>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</si>
  <si>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</si>
  <si>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</si>
  <si>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</si>
  <si>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</si>
  <si>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</si>
  <si>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</si>
  <si>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</si>
  <si>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</si>
  <si>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</si>
  <si>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</si>
  <si>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</si>
  <si>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</si>
  <si>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</si>
  <si>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</si>
  <si>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</si>
  <si>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</si>
  <si>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</si>
  <si>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</si>
  <si>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</si>
  <si>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</si>
  <si>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</si>
  <si>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</si>
  <si>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</si>
  <si>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</si>
  <si>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</si>
  <si>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</si>
  <si>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</si>
  <si>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</si>
  <si>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</si>
  <si>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</si>
  <si>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</si>
  <si>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</si>
  <si>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</si>
  <si>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</si>
  <si>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</si>
  <si>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</si>
  <si>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</si>
  <si>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</si>
  <si>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</si>
  <si>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</si>
  <si>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</si>
  <si>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</si>
  <si>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</si>
  <si>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</si>
  <si>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</si>
  <si>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</si>
  <si>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</si>
  <si>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</si>
  <si>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</si>
  <si>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</si>
  <si>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</si>
  <si>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</si>
  <si>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</si>
  <si>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</si>
  <si>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</si>
  <si>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</si>
  <si>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</si>
  <si>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</si>
  <si>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</si>
  <si>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</si>
  <si>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</si>
  <si>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</si>
  <si>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</si>
  <si>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</si>
  <si>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</si>
  <si>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</si>
  <si>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</si>
  <si>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</si>
  <si>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</si>
  <si>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</si>
  <si>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</si>
  <si>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</si>
  <si>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</si>
  <si>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</si>
  <si>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</si>
  <si>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</si>
  <si>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</si>
  <si>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</si>
  <si>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</si>
  <si>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</si>
  <si>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</si>
  <si>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</si>
  <si>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</si>
  <si>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</si>
  <si>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</si>
  <si>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</si>
  <si>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</si>
  <si>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</si>
  <si>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</si>
  <si>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</si>
  <si>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</si>
  <si>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</si>
  <si>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</si>
  <si>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</si>
  <si>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</si>
  <si>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</si>
  <si>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</si>
  <si>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</si>
  <si>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</si>
  <si>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</si>
  <si>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</si>
  <si>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</si>
  <si>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</si>
  <si>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</si>
  <si>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</si>
  <si>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</si>
  <si>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</si>
  <si>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</si>
  <si>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</si>
  <si>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</si>
  <si>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</si>
  <si>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</si>
  <si>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</si>
  <si>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</si>
  <si>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</si>
  <si>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</si>
  <si>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</si>
  <si>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</si>
  <si>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</si>
  <si>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</si>
  <si>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</si>
  <si>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</si>
  <si>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</si>
  <si>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</si>
  <si>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</si>
  <si>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</si>
  <si>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</si>
  <si>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</si>
  <si>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</si>
  <si>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</si>
  <si>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</si>
  <si>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</si>
  <si>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</si>
  <si>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</si>
  <si>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</si>
  <si>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</si>
  <si>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</si>
  <si>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</si>
  <si>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</si>
  <si>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</si>
  <si>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</si>
  <si>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</si>
  <si>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</si>
  <si>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</si>
  <si>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</si>
  <si>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</si>
  <si>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</si>
  <si>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</si>
  <si>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</si>
  <si>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</si>
  <si>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</si>
  <si>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</si>
  <si>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</si>
  <si>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</si>
  <si>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</si>
  <si>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</si>
  <si>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</si>
  <si>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</si>
  <si>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</si>
  <si>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</si>
  <si>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</si>
  <si>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</si>
  <si>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</si>
  <si>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</si>
  <si>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</si>
  <si>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</si>
  <si>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</si>
  <si>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</si>
  <si>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</si>
  <si>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</si>
  <si>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</si>
  <si>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</si>
  <si>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</si>
  <si>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</si>
  <si>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</si>
  <si>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</si>
  <si>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</si>
  <si>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</si>
  <si>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</si>
  <si>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</si>
  <si>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</si>
  <si>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</si>
  <si>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</si>
  <si>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</si>
  <si>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</si>
  <si>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</si>
  <si>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</si>
  <si>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</si>
  <si>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</si>
  <si>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</si>
  <si>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</si>
  <si>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</si>
  <si>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</si>
  <si>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</si>
  <si>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</si>
  <si>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</si>
  <si>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</si>
  <si>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</si>
  <si>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</si>
  <si>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</si>
  <si>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</si>
  <si>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</si>
  <si>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</si>
  <si>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</si>
  <si>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</si>
  <si>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</si>
  <si>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</si>
  <si>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</si>
  <si>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</si>
  <si>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</si>
  <si>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</si>
  <si>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</si>
  <si>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</si>
  <si>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</si>
  <si>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</si>
  <si>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</si>
  <si>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</si>
  <si>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</si>
  <si>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</si>
  <si>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</si>
  <si>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</si>
  <si>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</si>
  <si>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</si>
  <si>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</si>
  <si>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</si>
  <si>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</si>
  <si>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</si>
  <si>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</si>
  <si>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</si>
  <si>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</si>
  <si>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</si>
  <si>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</si>
  <si>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</si>
  <si>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</si>
  <si>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</si>
  <si>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</si>
  <si>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</si>
  <si>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</si>
  <si>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</si>
  <si>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</si>
  <si>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</si>
  <si>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</si>
  <si>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</si>
  <si>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</si>
  <si>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</si>
  <si>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</si>
  <si>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</si>
  <si>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</si>
  <si>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</si>
  <si>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</si>
  <si>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</si>
  <si>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</si>
  <si>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</si>
  <si>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</si>
  <si>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</si>
  <si>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</si>
  <si>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</si>
  <si>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</si>
  <si>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</si>
  <si>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</si>
  <si>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</si>
  <si>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</si>
  <si>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</si>
  <si>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</si>
  <si>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</si>
  <si>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</si>
  <si>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</si>
  <si>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</si>
  <si>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</si>
  <si>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</si>
  <si>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</si>
  <si>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</si>
  <si>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</si>
  <si>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</si>
  <si>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</si>
  <si>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</si>
  <si>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</si>
  <si>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</si>
  <si>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</si>
  <si>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</si>
  <si>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</si>
  <si>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</si>
  <si>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</si>
  <si>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</si>
  <si>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</si>
  <si>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</si>
  <si>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</si>
  <si>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</si>
  <si>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</si>
  <si>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</si>
  <si>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</si>
  <si>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</si>
  <si>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</si>
  <si>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</si>
  <si>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</si>
  <si>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</si>
  <si>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</si>
  <si>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</si>
  <si>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</si>
  <si>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</si>
  <si>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</si>
  <si>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</si>
  <si>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</si>
  <si>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</si>
  <si>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</si>
  <si>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</si>
  <si>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</si>
  <si>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</si>
  <si>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</si>
  <si>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</si>
  <si>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</si>
  <si>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</si>
  <si>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</si>
  <si>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</si>
  <si>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</si>
  <si>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</si>
  <si>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</si>
  <si>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</si>
  <si>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</si>
  <si>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</si>
  <si>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</si>
  <si>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</si>
  <si>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</si>
  <si>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</si>
  <si>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</si>
  <si>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</si>
  <si>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</si>
  <si>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</si>
  <si>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</si>
  <si>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</si>
  <si>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</si>
  <si>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</si>
  <si>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</si>
  <si>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</si>
  <si>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</si>
  <si>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</si>
  <si>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</si>
  <si>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</si>
  <si>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</si>
  <si>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</si>
  <si>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</si>
  <si>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</si>
  <si>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</si>
  <si>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</si>
  <si>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</si>
  <si>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</si>
  <si>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</si>
  <si>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</si>
  <si>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</si>
  <si>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</si>
  <si>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</si>
  <si>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</si>
  <si>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</si>
  <si>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</si>
  <si>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</si>
  <si>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</si>
  <si>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</si>
  <si>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</si>
  <si>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</si>
  <si>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</si>
  <si>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</si>
  <si>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</si>
  <si>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</si>
  <si>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</si>
  <si>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</si>
  <si>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</si>
  <si>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</si>
  <si>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</si>
  <si>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</si>
  <si>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</si>
  <si>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</si>
  <si>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</si>
  <si>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</si>
  <si>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</si>
  <si>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</si>
  <si>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</si>
  <si>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</si>
  <si>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</si>
  <si>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</si>
  <si>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</si>
  <si>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</si>
  <si>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</si>
  <si>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</si>
  <si>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</si>
  <si>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</si>
  <si>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</si>
  <si>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</si>
  <si>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</si>
  <si>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</si>
  <si>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</si>
  <si>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</si>
  <si>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</si>
  <si>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</si>
  <si>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</si>
  <si>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</si>
  <si>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</si>
  <si>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</si>
  <si>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</si>
  <si>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</si>
  <si>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</si>
  <si>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</si>
  <si>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</si>
  <si>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</si>
  <si>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</si>
  <si>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</si>
  <si>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</si>
  <si>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</si>
  <si>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</si>
  <si>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</si>
  <si>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</si>
  <si>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</si>
  <si>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</si>
  <si>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</si>
  <si>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</si>
  <si>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</si>
  <si>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</si>
  <si>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</si>
  <si>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</si>
  <si>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</si>
  <si>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</si>
  <si>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</si>
  <si>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</si>
  <si>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</si>
  <si>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</si>
  <si>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</si>
  <si>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</si>
  <si>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</si>
  <si>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</si>
  <si>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</si>
  <si>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</si>
  <si>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</si>
  <si>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</si>
  <si>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</si>
  <si>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</si>
  <si>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</si>
  <si>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</si>
  <si>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</si>
  <si>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</si>
  <si>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</si>
  <si>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</si>
  <si>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</si>
  <si>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</si>
  <si>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</si>
  <si>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</si>
  <si>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</si>
  <si>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</si>
  <si>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</si>
  <si>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</si>
  <si>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</si>
  <si>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</si>
  <si>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</si>
  <si>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</si>
  <si>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</si>
  <si>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</si>
  <si>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</si>
  <si>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</si>
  <si>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</si>
  <si>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</si>
  <si>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</si>
  <si>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</si>
  <si>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</si>
  <si>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</si>
  <si>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</si>
  <si>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</si>
  <si>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</si>
  <si>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</si>
  <si>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</si>
  <si>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</si>
  <si>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</si>
  <si>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</si>
  <si>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</si>
  <si>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</si>
  <si>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</si>
  <si>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</si>
  <si>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</si>
  <si>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</si>
  <si>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</si>
  <si>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</si>
  <si>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</si>
  <si>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</si>
  <si>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</si>
  <si>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</si>
  <si>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</si>
  <si>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</si>
  <si>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</si>
  <si>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</si>
  <si>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</si>
  <si>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</si>
  <si>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</si>
  <si>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</si>
  <si>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</si>
  <si>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</si>
  <si>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</si>
  <si>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</si>
  <si>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</si>
  <si>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</si>
  <si>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</si>
  <si>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</si>
  <si>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</si>
  <si>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</si>
  <si>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</si>
  <si>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</si>
  <si>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</si>
  <si>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</si>
  <si>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</si>
  <si>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</si>
  <si>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</si>
  <si>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</si>
  <si>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</si>
  <si>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</si>
  <si>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</si>
  <si>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</si>
  <si>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</si>
  <si>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</si>
  <si>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</si>
  <si>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</si>
  <si>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</si>
  <si>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</si>
  <si>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</si>
  <si>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</si>
  <si>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</si>
  <si>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</si>
  <si>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</si>
  <si>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</si>
  <si>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</si>
  <si>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</si>
  <si>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</si>
  <si>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</si>
  <si>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</si>
  <si>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</si>
  <si>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</si>
  <si>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</si>
  <si>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</si>
  <si>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</si>
  <si>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</si>
  <si>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</si>
  <si>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</si>
  <si>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</si>
  <si>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</si>
  <si>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</si>
  <si>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</si>
  <si>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</si>
  <si>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</si>
  <si>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</si>
  <si>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</si>
  <si>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</si>
  <si>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</si>
  <si>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</si>
  <si>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</si>
  <si>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</si>
  <si>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</si>
  <si>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</si>
  <si>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</si>
  <si>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</si>
  <si>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</si>
  <si>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</si>
  <si>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</si>
  <si>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</si>
  <si>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</si>
  <si>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</si>
  <si>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</si>
  <si>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</si>
  <si>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</si>
  <si>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</si>
  <si>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</si>
  <si>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</si>
  <si>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</si>
  <si>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</si>
  <si>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</si>
  <si>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</si>
  <si>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</si>
  <si>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</si>
  <si>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</si>
  <si>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</si>
  <si>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</si>
  <si>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</si>
  <si>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</si>
  <si>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</si>
  <si>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</si>
  <si>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</si>
  <si>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</si>
  <si>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</si>
  <si>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</si>
  <si>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</si>
  <si>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</si>
  <si>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</si>
  <si>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</si>
  <si>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</si>
  <si>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</si>
  <si>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</si>
  <si>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</si>
  <si>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</si>
  <si>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</si>
  <si>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</si>
  <si>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</si>
  <si>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</si>
  <si>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</si>
  <si>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</si>
  <si>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</si>
  <si>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</si>
  <si>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</si>
  <si>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</si>
  <si>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</si>
  <si>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</si>
  <si>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</si>
  <si>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</si>
  <si>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</si>
  <si>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</si>
  <si>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</si>
  <si>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</si>
  <si>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</si>
  <si>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</si>
  <si>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</si>
  <si>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</si>
  <si>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</si>
  <si>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</si>
  <si>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</si>
  <si>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</si>
  <si>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</si>
  <si>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</si>
  <si>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</si>
  <si>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</si>
  <si>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</si>
  <si>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</si>
  <si>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</si>
  <si>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</si>
  <si>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</si>
  <si>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</si>
  <si>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</si>
  <si>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</si>
  <si>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</si>
  <si>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</si>
  <si>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</si>
  <si>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</si>
  <si>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</si>
  <si>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</si>
  <si>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</si>
  <si>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</si>
  <si>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</si>
  <si>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</si>
  <si>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</si>
  <si>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</si>
  <si>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</si>
  <si>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</si>
  <si>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</si>
  <si>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</si>
  <si>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</si>
  <si>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</si>
  <si>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</si>
  <si>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</si>
  <si>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</si>
  <si>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</si>
  <si>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</si>
  <si>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</si>
  <si>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</si>
  <si>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</si>
  <si>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</si>
  <si>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</si>
  <si>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</si>
  <si>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</si>
  <si>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</si>
  <si>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</si>
  <si>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</si>
  <si>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</si>
  <si>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</si>
  <si>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</si>
  <si>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</si>
  <si>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</si>
  <si>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</si>
  <si>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</si>
  <si>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</si>
  <si>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</si>
  <si>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</si>
  <si>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</si>
  <si>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</si>
  <si>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</si>
  <si>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</si>
  <si>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</si>
  <si>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</si>
  <si>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</si>
  <si>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</si>
  <si>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</si>
  <si>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</si>
  <si>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</si>
  <si>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</si>
  <si>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</si>
  <si>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</si>
  <si>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</si>
  <si>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</si>
  <si>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</si>
  <si>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</si>
  <si>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</si>
  <si>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</si>
  <si>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</si>
  <si>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</si>
  <si>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</si>
  <si>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</si>
  <si>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</si>
  <si>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</si>
  <si>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</si>
  <si>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</si>
  <si>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</si>
  <si>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</si>
  <si>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</si>
  <si>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</si>
  <si>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</si>
  <si>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</si>
  <si>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</si>
  <si>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</si>
  <si>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</si>
  <si>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</si>
  <si>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</si>
  <si>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</si>
  <si>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</si>
  <si>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</si>
  <si>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</si>
  <si>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</si>
  <si>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</si>
  <si>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</si>
  <si>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</si>
  <si>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</si>
  <si>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</si>
  <si>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</si>
  <si>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</si>
  <si>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</si>
  <si>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</si>
  <si>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</si>
  <si>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</si>
  <si>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</si>
  <si>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</si>
  <si>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</si>
  <si>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</si>
  <si>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</si>
  <si>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</si>
  <si>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</si>
  <si>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</si>
  <si>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</si>
  <si>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</si>
  <si>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</si>
  <si>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</si>
  <si>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</si>
  <si>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</si>
  <si>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</si>
  <si>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</si>
  <si>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</si>
  <si>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</si>
  <si>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</si>
  <si>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</si>
  <si>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</si>
  <si>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</si>
  <si>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</si>
  <si>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</si>
  <si>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</si>
  <si>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</si>
  <si>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</si>
  <si>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</si>
  <si>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</si>
  <si>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</si>
  <si>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</si>
  <si>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</si>
  <si>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</si>
  <si>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</si>
  <si>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</si>
  <si>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</si>
  <si>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</si>
  <si>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</si>
  <si>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</si>
  <si>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</si>
  <si>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</si>
  <si>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</si>
  <si>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</si>
  <si>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</si>
  <si>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</si>
  <si>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</si>
  <si>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</si>
  <si>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</si>
  <si>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</si>
  <si>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</si>
  <si>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</si>
  <si>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</si>
  <si>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</si>
  <si>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</si>
  <si>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</si>
  <si>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</si>
  <si>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</si>
  <si>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</si>
  <si>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</si>
  <si>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</si>
  <si>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</si>
  <si>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</si>
  <si>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</si>
  <si>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</si>
  <si>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</si>
  <si>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</si>
  <si>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</si>
  <si>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</si>
  <si>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</si>
  <si>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</si>
  <si>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</si>
  <si>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</si>
  <si>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</si>
  <si>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</si>
  <si>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</si>
  <si>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</si>
  <si>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</si>
  <si>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</si>
  <si>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</si>
  <si>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</si>
  <si>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</si>
  <si>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</si>
  <si>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</si>
  <si>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</si>
  <si>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</si>
  <si>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</si>
  <si>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</si>
  <si>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</si>
  <si>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</si>
  <si>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</si>
  <si>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</si>
  <si>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</si>
  <si>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</si>
  <si>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</si>
  <si>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</si>
  <si>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</si>
  <si>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</si>
  <si>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</si>
  <si>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</si>
  <si>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</si>
  <si>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</si>
  <si>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</si>
  <si>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</si>
  <si>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</si>
  <si>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</si>
  <si>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</si>
  <si>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</si>
  <si>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</si>
  <si>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</si>
  <si>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</si>
  <si>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</si>
  <si>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</si>
  <si>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</si>
  <si>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</si>
  <si>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</si>
  <si>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</si>
  <si>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</si>
  <si>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</si>
  <si>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</si>
  <si>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</si>
  <si>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</si>
  <si>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</si>
  <si>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</si>
  <si>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</si>
  <si>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</si>
  <si>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</si>
  <si>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</si>
  <si>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</si>
  <si>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</si>
  <si>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</si>
  <si>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</si>
  <si>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</si>
  <si>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</si>
  <si>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</si>
  <si>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</si>
  <si>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</si>
  <si>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</si>
  <si>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</si>
  <si>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</si>
  <si>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</si>
  <si>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</si>
  <si>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</si>
  <si>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</si>
  <si>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</si>
  <si>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</si>
  <si>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</si>
  <si>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</si>
  <si>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</si>
  <si>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</si>
  <si>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</si>
  <si>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</si>
  <si>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</si>
  <si>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</si>
  <si>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</si>
  <si>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</si>
  <si>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</si>
  <si>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</si>
  <si>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</si>
  <si>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</si>
  <si>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</si>
  <si>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</si>
  <si>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</si>
  <si>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</si>
  <si>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</si>
  <si>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</si>
  <si>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</si>
  <si>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</si>
  <si>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</si>
  <si>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</si>
  <si>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</si>
  <si>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</si>
  <si>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</si>
  <si>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</si>
  <si>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</si>
  <si>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</si>
  <si>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</si>
  <si>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</si>
  <si>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</si>
  <si>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</si>
  <si>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</si>
  <si>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</si>
  <si>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</si>
  <si>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</si>
  <si>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</si>
  <si>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</si>
  <si>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</si>
  <si>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</si>
  <si>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</si>
  <si>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</si>
  <si>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</si>
  <si>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</si>
  <si>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</si>
  <si>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</si>
  <si>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</si>
  <si>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</si>
  <si>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</si>
  <si>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</si>
  <si>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</si>
  <si>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</si>
  <si>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</si>
  <si>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</si>
  <si>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</si>
  <si>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</si>
  <si>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</si>
  <si>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</si>
  <si>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</si>
  <si>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</si>
  <si>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</si>
  <si>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</si>
  <si>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</si>
  <si>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</si>
  <si>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</si>
  <si>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</si>
  <si>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</si>
  <si>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</si>
  <si>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</si>
  <si>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</si>
  <si>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</si>
  <si>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</si>
  <si>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</si>
  <si>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</si>
  <si>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</si>
  <si>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</si>
  <si>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</si>
  <si>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</si>
  <si>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</si>
  <si>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</si>
  <si>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</si>
  <si>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</si>
  <si>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</si>
  <si>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</si>
  <si>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</si>
  <si>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</si>
  <si>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</si>
  <si>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</si>
  <si>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</si>
  <si>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</si>
  <si>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</si>
  <si>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</si>
  <si>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</si>
  <si>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</si>
  <si>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</si>
  <si>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</si>
  <si>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</si>
  <si>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</si>
  <si>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</si>
  <si>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</si>
  <si>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</si>
  <si>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</si>
  <si>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</si>
  <si>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</si>
  <si>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</si>
  <si>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</si>
  <si>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</si>
  <si>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</si>
  <si>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</si>
  <si>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</si>
  <si>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</si>
  <si>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</si>
  <si>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</si>
  <si>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</si>
  <si>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</si>
  <si>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</si>
  <si>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</si>
  <si>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</si>
  <si>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</si>
  <si>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</si>
  <si>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</si>
  <si>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</si>
  <si>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</si>
  <si>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</si>
  <si>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</si>
  <si>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</si>
  <si>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</si>
  <si>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</si>
  <si>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</si>
  <si>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</si>
  <si>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</si>
  <si>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</si>
  <si>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</si>
  <si>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</si>
  <si>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</si>
  <si>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</si>
  <si>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</si>
  <si>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</si>
  <si>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</si>
  <si>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</si>
  <si>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</si>
  <si>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</si>
  <si>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</si>
  <si>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</si>
  <si>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</si>
  <si>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</si>
  <si>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</si>
  <si>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</si>
  <si>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</si>
  <si>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</si>
  <si>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</si>
  <si>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</si>
  <si>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</si>
  <si>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</si>
  <si>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</si>
  <si>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</si>
  <si>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</si>
  <si>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</si>
  <si>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</si>
  <si>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</si>
  <si>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</si>
  <si>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</si>
  <si>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</si>
  <si>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</si>
  <si>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</si>
  <si>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</si>
  <si>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</si>
  <si>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</si>
  <si>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</si>
  <si>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</si>
  <si>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</si>
  <si>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</si>
  <si>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</si>
  <si>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</si>
  <si>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</si>
  <si>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</si>
  <si>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</si>
  <si>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</si>
  <si>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</si>
  <si>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</si>
  <si>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</si>
  <si>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</si>
  <si>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</si>
  <si>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</si>
  <si>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</si>
  <si>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</si>
  <si>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</si>
  <si>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</si>
  <si>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</si>
  <si>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</si>
  <si>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</si>
  <si>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</si>
  <si>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</si>
  <si>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</si>
  <si>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</si>
  <si>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</si>
  <si>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</si>
  <si>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</si>
  <si>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</si>
  <si>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</si>
  <si>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</si>
  <si>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</si>
  <si>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</si>
  <si>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</si>
  <si>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</si>
  <si>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</si>
  <si>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</si>
  <si>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</si>
  <si>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</si>
  <si>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</si>
  <si>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</si>
  <si>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</si>
  <si>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</si>
  <si>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</si>
  <si>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</si>
  <si>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</si>
  <si>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</si>
  <si>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</si>
  <si>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</si>
  <si>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</si>
  <si>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</si>
  <si>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</si>
  <si>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</si>
  <si>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</si>
  <si>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</si>
  <si>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</si>
  <si>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</si>
  <si>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</si>
  <si>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</si>
  <si>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</si>
  <si>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</si>
  <si>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</si>
  <si>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</si>
  <si>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</si>
  <si>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</si>
  <si>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</si>
  <si>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</si>
  <si>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</si>
  <si>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</si>
  <si>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</si>
  <si>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</si>
  <si>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</si>
  <si>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</si>
  <si>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</si>
  <si>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</si>
  <si>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</si>
  <si>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</si>
  <si>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</si>
  <si>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</si>
  <si>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</si>
  <si>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</si>
  <si>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</si>
  <si>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</si>
  <si>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</si>
  <si>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</si>
  <si>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</si>
  <si>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</si>
  <si>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</si>
  <si>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</si>
  <si>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</si>
  <si>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</si>
  <si>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</si>
  <si>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</si>
  <si>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</si>
  <si>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</si>
  <si>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</si>
  <si>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</si>
  <si>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</si>
  <si>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</si>
  <si>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</si>
  <si>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</si>
  <si>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</si>
  <si>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</si>
  <si>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</si>
  <si>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</si>
  <si>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</si>
  <si>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</si>
  <si>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</si>
  <si>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</si>
  <si>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</si>
  <si>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</si>
  <si>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</si>
  <si>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</si>
  <si>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</si>
  <si>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</si>
  <si>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</si>
  <si>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</si>
  <si>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</si>
  <si>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</si>
  <si>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</si>
  <si>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</si>
  <si>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</si>
  <si>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</si>
  <si>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</si>
  <si>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</si>
  <si>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</si>
  <si>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</si>
  <si>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</si>
  <si>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</si>
  <si>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</si>
  <si>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</si>
  <si>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</si>
  <si>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</si>
  <si>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</si>
  <si>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</si>
  <si>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</si>
  <si>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</si>
  <si>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</si>
  <si>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</si>
  <si>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</si>
  <si>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</si>
  <si>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</si>
  <si>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</si>
  <si>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</si>
  <si>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</si>
  <si>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</si>
  <si>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</si>
  <si>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</si>
  <si>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</si>
  <si>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</si>
  <si>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</si>
  <si>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</si>
  <si>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</si>
  <si>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</si>
  <si>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</si>
  <si>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</si>
  <si>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</si>
  <si>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</si>
  <si>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</si>
  <si>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</si>
  <si>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</si>
  <si>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</si>
  <si>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</si>
  <si>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</si>
  <si>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</si>
  <si>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</si>
  <si>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</si>
  <si>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</si>
  <si>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</si>
  <si>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</si>
  <si>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</si>
  <si>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</si>
  <si>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</si>
  <si>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</si>
  <si>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</si>
  <si>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</si>
  <si>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</si>
  <si>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</si>
  <si>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</si>
  <si>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</si>
  <si>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</si>
  <si>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</si>
  <si>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</si>
  <si>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</si>
  <si>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</si>
  <si>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</si>
  <si>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</si>
  <si>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</si>
  <si>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</si>
  <si>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</si>
  <si>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</si>
  <si>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</si>
  <si>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</si>
  <si>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</si>
  <si>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</si>
  <si>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</si>
  <si>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</si>
  <si>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</si>
  <si>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</si>
  <si>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</si>
  <si>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</si>
  <si>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</si>
  <si>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</si>
  <si>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</si>
  <si>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</si>
  <si>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</si>
  <si>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</si>
  <si>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</si>
  <si>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</si>
  <si>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</si>
  <si>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</si>
  <si>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</si>
  <si>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</si>
  <si>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</si>
  <si>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</si>
  <si>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</si>
  <si>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</si>
  <si>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</si>
  <si>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</si>
  <si>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</si>
  <si>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</si>
  <si>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</si>
  <si>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</si>
  <si>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</si>
  <si>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</si>
  <si>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</si>
  <si>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</si>
  <si>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</si>
  <si>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</si>
  <si>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</si>
  <si>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</si>
  <si>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</si>
  <si>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</si>
  <si>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</si>
  <si>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</si>
  <si>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</si>
  <si>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</si>
  <si>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</si>
  <si>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</si>
  <si>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</si>
  <si>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</si>
  <si>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</si>
  <si>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</si>
  <si>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</si>
  <si>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</si>
  <si>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</si>
  <si>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</si>
  <si>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</si>
  <si>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</si>
  <si>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</si>
  <si>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</si>
  <si>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</si>
  <si>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</si>
  <si>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</si>
  <si>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</si>
  <si>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</si>
  <si>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</si>
  <si>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</si>
  <si>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</si>
  <si>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</si>
  <si>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</si>
  <si>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</si>
  <si>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</si>
  <si>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</si>
  <si>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</si>
  <si>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</si>
  <si>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</si>
  <si>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</si>
  <si>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</si>
  <si>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</si>
  <si>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</si>
  <si>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</si>
  <si>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</si>
  <si>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</si>
  <si>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</si>
  <si>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</si>
  <si>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</si>
  <si>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</si>
  <si>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</si>
  <si>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</si>
  <si>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</si>
  <si>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</si>
  <si>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</si>
  <si>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</si>
  <si>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</si>
  <si>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</si>
  <si>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</si>
  <si>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</si>
  <si>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</si>
  <si>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</si>
  <si>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</si>
  <si>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</si>
  <si>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</si>
  <si>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</si>
  <si>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</si>
  <si>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</si>
  <si>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</si>
  <si>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</si>
  <si>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</si>
  <si>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</si>
  <si>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</si>
  <si>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</si>
  <si>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</si>
  <si>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</si>
  <si>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</si>
  <si>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</si>
  <si>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</si>
  <si>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</si>
  <si>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</si>
  <si>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</si>
  <si>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</si>
  <si>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</si>
  <si>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</si>
  <si>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</si>
  <si>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</si>
  <si>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</si>
  <si>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</si>
  <si>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</si>
  <si>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</si>
  <si>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</si>
  <si>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</si>
  <si>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</si>
  <si>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</si>
  <si>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</si>
  <si>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</si>
  <si>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</si>
  <si>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</si>
  <si>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</si>
  <si>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</si>
  <si>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</si>
  <si>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</si>
  <si>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</si>
  <si>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</si>
  <si>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</si>
  <si>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</si>
  <si>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</si>
  <si>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</si>
  <si>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</si>
  <si>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</si>
  <si>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</si>
  <si>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</si>
  <si>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</si>
  <si>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</si>
  <si>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</si>
  <si>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</si>
  <si>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</si>
  <si>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</si>
  <si>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</si>
  <si>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</si>
  <si>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</si>
  <si>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</si>
  <si>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</si>
  <si>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</si>
  <si>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</si>
  <si>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</si>
  <si>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</si>
  <si>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</si>
  <si>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</si>
  <si>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</si>
  <si>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</si>
  <si>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</si>
  <si>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</si>
  <si>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</si>
  <si>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</si>
  <si>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</si>
  <si>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</si>
  <si>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</si>
  <si>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</si>
  <si>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</si>
  <si>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</si>
  <si>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</si>
  <si>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</si>
  <si>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</si>
  <si>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</si>
  <si>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</si>
  <si>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</si>
  <si>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</si>
  <si>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</si>
  <si>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</si>
  <si>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</si>
  <si>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</si>
  <si>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</si>
  <si>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</si>
  <si>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</si>
  <si>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</si>
  <si>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</si>
  <si>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</si>
  <si>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</si>
  <si>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</si>
  <si>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</si>
  <si>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</si>
  <si>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</si>
  <si>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</si>
  <si>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</si>
  <si>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</si>
  <si>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</si>
  <si>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</si>
  <si>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</si>
  <si>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</si>
  <si>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</si>
  <si>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</si>
  <si>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</si>
  <si>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</si>
  <si>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</si>
  <si>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</si>
  <si>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</si>
  <si>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</si>
  <si>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</si>
  <si>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</si>
  <si>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</si>
  <si>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</si>
  <si>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</si>
  <si>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</si>
  <si>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</si>
  <si>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</si>
  <si>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</si>
  <si>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</si>
  <si>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</si>
  <si>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</si>
  <si>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</si>
  <si>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</si>
  <si>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</si>
  <si>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</si>
  <si>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</si>
  <si>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</si>
  <si>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</si>
  <si>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</si>
  <si>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</si>
  <si>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</si>
  <si>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</si>
  <si>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</si>
  <si>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</si>
  <si>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</si>
  <si>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</si>
  <si>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</si>
  <si>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</si>
  <si>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</si>
  <si>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</si>
  <si>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</si>
  <si>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</si>
  <si>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</si>
  <si>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</si>
  <si>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</si>
  <si>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</si>
  <si>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</si>
  <si>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</si>
  <si>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</si>
  <si>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</si>
  <si>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</si>
  <si>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</si>
  <si>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</si>
  <si>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</si>
  <si>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</si>
  <si>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</si>
  <si>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</si>
  <si>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</si>
  <si>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</si>
  <si>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</si>
  <si>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</si>
  <si>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</si>
  <si>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</si>
  <si>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</si>
  <si>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</si>
  <si>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</si>
  <si>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</si>
  <si>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</si>
  <si>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</si>
  <si>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</si>
  <si>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</si>
  <si>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</si>
  <si>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</si>
  <si>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</si>
  <si>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</si>
  <si>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</si>
  <si>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</si>
  <si>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</si>
  <si>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</si>
  <si>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</si>
  <si>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</si>
  <si>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</si>
  <si>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</si>
  <si>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</si>
  <si>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</si>
  <si>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</si>
  <si>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</si>
  <si>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</si>
  <si>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</si>
  <si>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</si>
  <si>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</si>
  <si>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</si>
  <si>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</si>
  <si>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</si>
  <si>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</si>
  <si>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</si>
  <si>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</si>
  <si>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</si>
  <si>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</si>
  <si>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</si>
  <si>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</si>
  <si>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</si>
  <si>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</si>
  <si>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</si>
  <si>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</si>
  <si>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</si>
  <si>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</si>
  <si>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</si>
  <si>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</si>
  <si>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</si>
  <si>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</si>
  <si>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</si>
  <si>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</si>
  <si>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</si>
  <si>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</si>
  <si>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</si>
  <si>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</si>
  <si>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</si>
  <si>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</si>
  <si>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</si>
  <si>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</si>
  <si>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</si>
  <si>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</si>
  <si>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</si>
  <si>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</si>
  <si>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</si>
  <si>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</si>
  <si>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</si>
  <si>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</si>
  <si>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</si>
  <si>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</si>
  <si>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</si>
  <si>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</si>
  <si>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</si>
  <si>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</si>
  <si>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</si>
  <si>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</si>
  <si>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</si>
  <si>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</si>
  <si>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</si>
  <si>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</si>
  <si>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</si>
  <si>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</si>
  <si>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</si>
  <si>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</si>
  <si>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</si>
  <si>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</si>
  <si>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</si>
  <si>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</si>
  <si>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</si>
  <si>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</si>
  <si>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</si>
  <si>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</si>
  <si>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</si>
  <si>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</si>
  <si>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</si>
  <si>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</si>
  <si>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</si>
  <si>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</si>
  <si>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</si>
  <si>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</si>
  <si>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</si>
  <si>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</si>
  <si>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</si>
  <si>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</si>
  <si>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</si>
  <si>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</si>
  <si>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</si>
  <si>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</si>
  <si>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</si>
  <si>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</si>
  <si>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</si>
  <si>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</si>
  <si>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</si>
  <si>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</si>
  <si>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</si>
  <si>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</si>
  <si>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</si>
  <si>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</si>
  <si>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</si>
  <si>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</si>
  <si>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</si>
  <si>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</si>
  <si>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</si>
  <si>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</si>
  <si>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</si>
  <si>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</si>
  <si>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</si>
  <si>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</si>
  <si>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</si>
  <si>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</si>
  <si>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</si>
  <si>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</si>
  <si>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</si>
  <si>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</si>
  <si>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</si>
  <si>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</si>
  <si>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</si>
  <si>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</si>
  <si>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</si>
  <si>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</si>
  <si>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</si>
  <si>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</si>
  <si>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</si>
  <si>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</si>
  <si>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</si>
  <si>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</si>
  <si>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</si>
  <si>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</si>
  <si>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</si>
  <si>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</si>
  <si>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</si>
  <si>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</si>
  <si>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</si>
  <si>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</si>
  <si>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</si>
  <si>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</si>
  <si>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</si>
  <si>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</si>
  <si>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</si>
  <si>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</si>
  <si>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</si>
  <si>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</si>
  <si>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</si>
  <si>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</si>
  <si>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</si>
  <si>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</si>
  <si>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</si>
  <si>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</si>
  <si>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</si>
  <si>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</si>
  <si>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</si>
  <si>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</si>
  <si>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</si>
  <si>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</si>
  <si>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</si>
  <si>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</si>
  <si>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</si>
  <si>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</si>
  <si>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</si>
  <si>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</si>
  <si>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</si>
  <si>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</si>
  <si>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</si>
  <si>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</si>
  <si>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</si>
  <si>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</si>
  <si>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</si>
  <si>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</si>
  <si>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</si>
  <si>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</si>
  <si>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</si>
  <si>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</si>
  <si>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</si>
  <si>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</si>
  <si>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</si>
  <si>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</si>
  <si>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</si>
  <si>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</si>
  <si>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</si>
  <si>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</si>
  <si>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</si>
  <si>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</si>
  <si>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</si>
  <si>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</si>
  <si>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</si>
  <si>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</si>
  <si>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</si>
  <si>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</si>
  <si>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</si>
  <si>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</si>
  <si>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</si>
  <si>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</si>
  <si>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</si>
  <si>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</si>
  <si>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</si>
  <si>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</si>
  <si>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</si>
  <si>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</si>
  <si>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</si>
  <si>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</si>
  <si>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</si>
  <si>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</si>
  <si>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</si>
  <si>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</si>
  <si>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</si>
  <si>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</si>
  <si>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</si>
  <si>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</si>
  <si>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</si>
  <si>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</si>
  <si>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</si>
  <si>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</si>
  <si>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</si>
  <si>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</si>
  <si>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</si>
  <si>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</si>
  <si>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</si>
  <si>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</si>
  <si>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</si>
  <si>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</si>
  <si>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</si>
  <si>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</si>
  <si>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</si>
  <si>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</si>
  <si>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</si>
  <si>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</si>
  <si>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</si>
  <si>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</si>
  <si>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</si>
  <si>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</si>
  <si>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</si>
  <si>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</si>
  <si>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</si>
  <si>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</si>
  <si>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</si>
  <si>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</si>
  <si>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</si>
  <si>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</si>
  <si>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</si>
  <si>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</si>
  <si>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</si>
  <si>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</si>
  <si>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</si>
  <si>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</si>
  <si>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</si>
  <si>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</si>
  <si>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</si>
  <si>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</si>
  <si>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</si>
  <si>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</si>
  <si>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</si>
  <si>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</si>
  <si>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</si>
  <si>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</si>
  <si>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</si>
  <si>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</si>
  <si>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</si>
  <si>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</si>
  <si>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</si>
  <si>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</si>
  <si>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</si>
  <si>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</si>
  <si>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</si>
  <si>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</si>
  <si>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</si>
  <si>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</si>
  <si>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</si>
  <si>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</si>
  <si>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</si>
  <si>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</si>
  <si>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</si>
  <si>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</si>
  <si>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</si>
  <si>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</si>
  <si>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</si>
  <si>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</si>
  <si>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</si>
  <si>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</si>
  <si>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</si>
  <si>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</si>
  <si>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</si>
  <si>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</si>
  <si>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</si>
  <si>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</si>
  <si>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</si>
  <si>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</si>
  <si>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</si>
  <si>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</si>
  <si>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</si>
  <si>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</si>
  <si>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</si>
  <si>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</si>
  <si>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</si>
  <si>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</si>
  <si>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</si>
  <si>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</si>
  <si>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</si>
  <si>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</si>
  <si>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</si>
  <si>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</si>
  <si>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</si>
  <si>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</si>
  <si>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</si>
  <si>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</si>
  <si>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</si>
  <si>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</si>
  <si>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</si>
  <si>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</si>
  <si>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</si>
  <si>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</si>
  <si>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</si>
  <si>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</si>
  <si>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</si>
  <si>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</si>
  <si>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</si>
  <si>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</si>
  <si>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</si>
  <si>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</si>
  <si>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</si>
  <si>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</si>
  <si>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</si>
  <si>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</si>
  <si>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</si>
  <si>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</si>
  <si>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</si>
  <si>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</si>
  <si>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</si>
  <si>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</si>
  <si>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</si>
  <si>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</si>
  <si>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</si>
  <si>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</si>
  <si>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</si>
  <si>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</si>
  <si>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</si>
  <si>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</si>
  <si>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</si>
  <si>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</si>
  <si>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</si>
  <si>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</si>
  <si>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</si>
  <si>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</si>
  <si>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</si>
  <si>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</si>
  <si>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</si>
  <si>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</si>
  <si>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</si>
  <si>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</si>
  <si>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</si>
  <si>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</si>
  <si>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</si>
  <si>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</si>
  <si>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</si>
  <si>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</si>
  <si>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</si>
  <si>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</si>
  <si>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</si>
  <si>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</si>
  <si>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</si>
  <si>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</si>
  <si>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</si>
  <si>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</si>
  <si>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</si>
  <si>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</si>
  <si>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</si>
  <si>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</si>
  <si>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</si>
  <si>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</si>
  <si>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</si>
  <si>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</si>
  <si>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</si>
  <si>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</si>
  <si>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</si>
  <si>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</si>
  <si>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</si>
  <si>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</si>
  <si>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</si>
  <si>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</si>
  <si>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</si>
  <si>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</si>
  <si>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</si>
  <si>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</si>
  <si>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</si>
  <si>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</si>
  <si>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</si>
  <si>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</si>
  <si>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</si>
  <si>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</si>
  <si>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</si>
  <si>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</si>
  <si>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</si>
  <si>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</si>
  <si>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</si>
  <si>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</si>
  <si>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</si>
  <si>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</si>
  <si>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</si>
  <si>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</si>
  <si>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</si>
  <si>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</si>
  <si>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</si>
  <si>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</si>
  <si>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</si>
  <si>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</si>
  <si>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</si>
  <si>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</si>
  <si>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</si>
  <si>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</si>
  <si>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</si>
  <si>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</si>
  <si>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</si>
  <si>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</si>
  <si>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</si>
  <si>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</si>
  <si>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</si>
  <si>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</si>
  <si>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</si>
  <si>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</si>
  <si>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</si>
  <si>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</si>
  <si>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</si>
  <si>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</si>
  <si>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</si>
  <si>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</si>
  <si>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</si>
  <si>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</si>
  <si>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</si>
  <si>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</si>
  <si>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</si>
  <si>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</si>
  <si>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</si>
  <si>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</si>
  <si>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</si>
  <si>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</si>
  <si>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</si>
  <si>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</si>
  <si>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</si>
  <si>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</si>
  <si>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</si>
  <si>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</si>
  <si>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</si>
  <si>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</si>
  <si>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</si>
  <si>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</si>
  <si>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</si>
  <si>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</si>
  <si>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</si>
  <si>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</si>
  <si>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</si>
  <si>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</si>
  <si>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</si>
  <si>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</si>
  <si>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</si>
  <si>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</si>
  <si>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</si>
  <si>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</si>
  <si>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</si>
  <si>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</si>
  <si>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</si>
  <si>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</si>
  <si>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</si>
  <si>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</si>
  <si>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</si>
  <si>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</si>
  <si>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</si>
  <si>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</si>
  <si>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</si>
  <si>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</si>
  <si>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</si>
  <si>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</si>
  <si>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</si>
  <si>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</si>
  <si>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</si>
  <si>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</si>
  <si>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</si>
  <si>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</si>
  <si>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</si>
  <si>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</si>
  <si>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</si>
  <si>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</si>
  <si>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</si>
  <si>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</si>
  <si>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</si>
  <si>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</si>
  <si>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</si>
  <si>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</si>
  <si>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</si>
  <si>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</si>
  <si>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</si>
  <si>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</si>
  <si>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</si>
  <si>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</si>
  <si>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</si>
  <si>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</si>
  <si>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</si>
  <si>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</si>
  <si>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</si>
  <si>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</si>
  <si>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</si>
  <si>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</si>
  <si>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</si>
  <si>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</si>
  <si>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</si>
  <si>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</si>
  <si>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</si>
  <si>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</si>
  <si>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</si>
  <si>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</si>
  <si>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</si>
  <si>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</si>
  <si>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</si>
  <si>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</si>
  <si>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</si>
  <si>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</si>
  <si>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</si>
  <si>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</si>
  <si>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</si>
  <si>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</si>
  <si>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</si>
  <si>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</si>
  <si>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</si>
  <si>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</si>
  <si>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</si>
  <si>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</si>
  <si>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</si>
  <si>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</si>
  <si>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</si>
  <si>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</si>
  <si>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</si>
  <si>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</si>
  <si>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</si>
  <si>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</si>
  <si>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</si>
  <si>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</si>
  <si>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</si>
  <si>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</si>
  <si>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</si>
  <si>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</si>
  <si>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</si>
  <si>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</si>
  <si>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</si>
  <si>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</si>
  <si>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</si>
  <si>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</si>
  <si>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</si>
  <si>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</si>
  <si>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</si>
  <si>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</si>
  <si>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</si>
  <si>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</si>
  <si>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</si>
  <si>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</si>
  <si>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</si>
  <si>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</si>
  <si>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</si>
  <si>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</si>
  <si>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</si>
  <si>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</si>
  <si>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</si>
  <si>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</si>
  <si>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</si>
  <si>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</si>
  <si>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</si>
  <si>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</si>
  <si>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</si>
  <si>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</si>
  <si>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</si>
  <si>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</si>
  <si>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</si>
  <si>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</si>
  <si>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</si>
  <si>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</si>
  <si>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</si>
  <si>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</si>
  <si>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</si>
  <si>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</si>
  <si>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</si>
  <si>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</si>
  <si>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</si>
  <si>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</si>
  <si>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</si>
  <si>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</si>
  <si>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</si>
  <si>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</si>
  <si>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</si>
  <si>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</si>
  <si>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</si>
  <si>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</si>
  <si>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</si>
  <si>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</si>
  <si>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</si>
  <si>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</si>
  <si>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</si>
  <si>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</si>
  <si>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</si>
  <si>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</si>
  <si>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</si>
  <si>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</si>
  <si>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</si>
  <si>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</si>
  <si>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</si>
  <si>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</si>
  <si>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</si>
  <si>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</si>
  <si>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</si>
  <si>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</si>
  <si>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</si>
  <si>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</si>
  <si>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</si>
  <si>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</si>
  <si>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</si>
  <si>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</si>
  <si>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</si>
  <si>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</si>
  <si>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</si>
  <si>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</si>
  <si>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</si>
  <si>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</si>
  <si>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</si>
  <si>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</si>
  <si>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</si>
  <si>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</si>
  <si>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</si>
  <si>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</si>
  <si>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</si>
  <si>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</si>
  <si>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</si>
  <si>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</si>
  <si>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</si>
  <si>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</si>
  <si>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</si>
  <si>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</si>
  <si>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</si>
  <si>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</si>
  <si>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</si>
  <si>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</si>
  <si>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</si>
  <si>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</si>
  <si>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</si>
  <si>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</si>
  <si>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</si>
  <si>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</si>
  <si>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</si>
  <si>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</si>
  <si>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</si>
  <si>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</si>
  <si>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</si>
  <si>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</si>
  <si>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</si>
  <si>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</si>
  <si>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</si>
  <si>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</si>
  <si>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</si>
  <si>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</si>
  <si>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</si>
  <si>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</si>
  <si>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</si>
  <si>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</si>
  <si>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</si>
  <si>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</si>
  <si>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</si>
  <si>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</si>
  <si>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</si>
  <si>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</si>
  <si>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</si>
  <si>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</si>
  <si>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</si>
  <si>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</si>
  <si>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</si>
  <si>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</si>
  <si>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</si>
  <si>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</si>
  <si>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</si>
  <si>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</si>
  <si>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</si>
  <si>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</si>
  <si>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</si>
  <si>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</si>
  <si>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</si>
  <si>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</si>
  <si>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</si>
  <si>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</si>
  <si>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</si>
  <si>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</si>
  <si>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</si>
  <si>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</si>
  <si>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</si>
  <si>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</si>
  <si>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</si>
  <si>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</si>
  <si>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</si>
  <si>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</si>
  <si>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</si>
  <si>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</si>
  <si>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</si>
  <si>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</si>
  <si>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</si>
  <si>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</si>
  <si>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</si>
  <si>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</si>
  <si>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</si>
  <si>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</si>
  <si>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</si>
  <si>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</si>
  <si>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</si>
  <si>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</si>
  <si>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</si>
  <si>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</si>
  <si>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</si>
  <si>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</si>
  <si>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</si>
  <si>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</si>
  <si>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</si>
  <si>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</si>
  <si>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</si>
  <si>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</si>
  <si>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</si>
  <si>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</si>
  <si>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</si>
  <si>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</si>
  <si>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</si>
  <si>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</si>
  <si>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</si>
  <si>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</si>
  <si>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</si>
  <si>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</si>
  <si>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</si>
  <si>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</si>
  <si>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</si>
  <si>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</si>
  <si>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</si>
  <si>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</si>
  <si>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</si>
  <si>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</si>
  <si>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</si>
  <si>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</si>
  <si>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</si>
  <si>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</si>
  <si>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</si>
  <si>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</si>
  <si>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</si>
  <si>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</si>
  <si>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</si>
  <si>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</si>
  <si>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</si>
  <si>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</si>
  <si>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</si>
  <si>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</si>
  <si>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</si>
  <si>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</si>
  <si>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</si>
  <si>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</si>
  <si>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</si>
  <si>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</si>
  <si>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</si>
  <si>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</si>
  <si>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</si>
  <si>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</si>
  <si>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</si>
  <si>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</si>
  <si>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</si>
  <si>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</si>
  <si>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</si>
  <si>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</si>
  <si>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</si>
  <si>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</si>
  <si>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</si>
  <si>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</si>
  <si>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</si>
  <si>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</si>
  <si>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</si>
  <si>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</si>
  <si>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</si>
  <si>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</si>
  <si>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</si>
  <si>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</si>
  <si>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</si>
  <si>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</si>
  <si>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</si>
  <si>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</si>
  <si>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</si>
  <si>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</si>
  <si>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</si>
  <si>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</si>
  <si>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</si>
  <si>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</si>
  <si>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</si>
  <si>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</si>
  <si>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</si>
  <si>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</si>
  <si>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</si>
  <si>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</si>
  <si>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</si>
  <si>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</si>
  <si>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</si>
  <si>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</si>
  <si>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</si>
  <si>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</si>
  <si>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</si>
  <si>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</si>
  <si>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</si>
  <si>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</si>
  <si>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</si>
  <si>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</si>
  <si>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</si>
  <si>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</si>
  <si>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</si>
  <si>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</si>
  <si>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</si>
  <si>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</si>
  <si>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</si>
  <si>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</si>
  <si>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</si>
  <si>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</si>
  <si>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</si>
  <si>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</si>
  <si>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</si>
  <si>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</si>
  <si>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</si>
  <si>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</si>
  <si>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</si>
  <si>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</si>
  <si>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</si>
  <si>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</si>
  <si>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</si>
  <si>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</si>
  <si>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</si>
  <si>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</si>
  <si>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</si>
  <si>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</si>
  <si>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</si>
  <si>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</si>
  <si>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</si>
  <si>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</si>
  <si>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</si>
  <si>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</si>
  <si>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</si>
  <si>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</si>
  <si>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</si>
  <si>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</si>
  <si>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</si>
  <si>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</si>
  <si>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</si>
  <si>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</si>
  <si>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</si>
  <si>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</si>
  <si>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</si>
  <si>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</si>
  <si>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</si>
  <si>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</si>
  <si>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</si>
  <si>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</si>
  <si>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</si>
  <si>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</si>
  <si>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</si>
  <si>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</si>
  <si>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</si>
  <si>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</si>
  <si>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</si>
  <si>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</si>
  <si>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</si>
  <si>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</si>
  <si>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</si>
  <si>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</si>
  <si>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</si>
  <si>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</si>
  <si>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</si>
  <si>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</si>
  <si>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</si>
  <si>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</si>
  <si>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</si>
  <si>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</si>
  <si>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</si>
  <si>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</si>
  <si>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</si>
  <si>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</si>
  <si>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</si>
  <si>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</si>
  <si>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</si>
  <si>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</si>
  <si>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</si>
  <si>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</si>
  <si>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</si>
  <si>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</si>
  <si>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</si>
  <si>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</si>
  <si>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</si>
  <si>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</si>
  <si>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</si>
  <si>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</si>
  <si>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</si>
  <si>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</si>
  <si>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</si>
  <si>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</si>
  <si>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</si>
  <si>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</si>
  <si>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</si>
  <si>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</si>
  <si>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</si>
  <si>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</si>
  <si>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</si>
  <si>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</si>
  <si>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</si>
  <si>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</si>
  <si>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</si>
  <si>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</si>
  <si>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</si>
  <si>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</si>
  <si>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</si>
  <si>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</si>
  <si>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</si>
  <si>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</si>
  <si>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</si>
  <si>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</si>
  <si>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</si>
  <si>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</si>
  <si>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</si>
  <si>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</si>
  <si>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</si>
  <si>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</si>
  <si>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</si>
  <si>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</si>
  <si>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</si>
  <si>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</si>
  <si>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</si>
  <si>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</si>
  <si>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</si>
  <si>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</si>
  <si>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</si>
  <si>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</si>
  <si>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</si>
  <si>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</si>
  <si>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</si>
  <si>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</si>
  <si>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</si>
  <si>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</si>
  <si>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</si>
  <si>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</si>
  <si>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</si>
  <si>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</si>
  <si>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</si>
  <si>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</si>
  <si>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</si>
  <si>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</si>
  <si>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</si>
  <si>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</si>
  <si>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</si>
  <si>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</si>
  <si>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</si>
  <si>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</si>
  <si>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</si>
  <si>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</si>
  <si>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</si>
  <si>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</si>
  <si>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</si>
  <si>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</si>
  <si>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</si>
  <si>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</si>
  <si>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</si>
  <si>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</si>
  <si>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</si>
  <si>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</si>
  <si>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</si>
  <si>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</si>
  <si>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</si>
  <si>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</si>
  <si>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</si>
  <si>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</si>
  <si>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</si>
  <si>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</si>
  <si>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</si>
  <si>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</si>
  <si>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</si>
  <si>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</si>
  <si>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</si>
  <si>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</si>
  <si>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</si>
  <si>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</si>
  <si>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</si>
  <si>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</si>
  <si>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</si>
  <si>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</si>
  <si>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</si>
  <si>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</si>
  <si>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</si>
  <si>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</si>
  <si>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</si>
  <si>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</si>
  <si>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</si>
  <si>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</si>
  <si>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</si>
  <si>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</si>
  <si>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</si>
  <si>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</si>
  <si>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</si>
  <si>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</si>
  <si>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</si>
  <si>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</si>
  <si>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</si>
  <si>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</si>
  <si>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</si>
  <si>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</si>
  <si>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</si>
  <si>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</si>
  <si>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</si>
  <si>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</si>
  <si>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</si>
  <si>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</si>
  <si>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</si>
  <si>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</si>
  <si>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</si>
  <si>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</si>
  <si>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</si>
  <si>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</si>
  <si>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</si>
  <si>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</si>
  <si>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</si>
  <si>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</si>
  <si>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</si>
  <si>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</si>
  <si>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</si>
  <si>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</si>
  <si>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</si>
  <si>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</si>
  <si>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</si>
  <si>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</si>
  <si>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</si>
  <si>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</si>
  <si>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</si>
  <si>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</si>
  <si>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</si>
  <si>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</si>
  <si>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</si>
  <si>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</si>
  <si>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</si>
  <si>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</si>
  <si>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</si>
  <si>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</si>
  <si>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</si>
  <si>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</si>
  <si>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</si>
  <si>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</si>
  <si>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</si>
  <si>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</si>
  <si>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</si>
  <si>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</si>
  <si>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</si>
  <si>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</si>
  <si>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</si>
  <si>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</si>
  <si>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</si>
  <si>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</si>
  <si>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</si>
  <si>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</si>
  <si>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</si>
  <si>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</si>
  <si>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</si>
  <si>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</si>
  <si>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</si>
  <si>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</si>
  <si>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</si>
  <si>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</si>
  <si>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</si>
  <si>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</si>
  <si>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</si>
  <si>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</si>
  <si>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</si>
  <si>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</si>
  <si>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</si>
  <si>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</si>
  <si>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</si>
  <si>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</si>
  <si>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</si>
  <si>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</si>
  <si>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</si>
  <si>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</si>
  <si>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</si>
  <si>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</si>
  <si>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</si>
  <si>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</si>
  <si>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</si>
  <si>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</si>
  <si>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</si>
  <si>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</si>
  <si>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</si>
  <si>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</si>
  <si>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</si>
  <si>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</si>
  <si>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</si>
  <si>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</si>
  <si>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</si>
  <si>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</si>
  <si>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</si>
  <si>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</si>
  <si>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</si>
  <si>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</si>
  <si>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</si>
  <si>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</si>
  <si>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</si>
  <si>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</si>
  <si>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</si>
  <si>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</si>
  <si>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</si>
  <si>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</si>
  <si>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</si>
  <si>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</si>
  <si>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</si>
  <si>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</si>
  <si>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</si>
  <si>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</si>
  <si>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</si>
  <si>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</si>
  <si>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</si>
  <si>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</si>
  <si>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</si>
  <si>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</si>
  <si>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</si>
  <si>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</si>
  <si>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</si>
  <si>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</si>
  <si>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</si>
  <si>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</si>
  <si>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</si>
  <si>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</si>
  <si>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</si>
  <si>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</si>
  <si>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</si>
  <si>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</si>
  <si>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</si>
  <si>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</si>
  <si>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</si>
  <si>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</si>
  <si>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</si>
  <si>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</si>
  <si>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</si>
  <si>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</si>
  <si>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</si>
  <si>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</si>
  <si>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</si>
  <si>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</si>
  <si>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</si>
  <si>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</si>
  <si>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</si>
  <si>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</si>
  <si>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</si>
  <si>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</si>
  <si>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</si>
  <si>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</si>
  <si>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</si>
  <si>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</si>
  <si>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</si>
  <si>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</si>
  <si>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</si>
  <si>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</si>
  <si>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</si>
  <si>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</si>
  <si>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</si>
  <si>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</si>
  <si>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</si>
  <si>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</si>
  <si>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</si>
  <si>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</si>
  <si>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</si>
  <si>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</si>
  <si>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</si>
  <si>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</si>
  <si>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</si>
  <si>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</si>
  <si>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</si>
  <si>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</si>
  <si>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</si>
  <si>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</si>
  <si>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</si>
  <si>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</si>
  <si>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</si>
  <si>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</si>
  <si>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</si>
  <si>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</si>
  <si>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</si>
  <si>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</si>
  <si>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</si>
  <si>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</si>
  <si>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</si>
  <si>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</si>
  <si>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</si>
  <si>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</si>
  <si>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</si>
  <si>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</si>
  <si>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</si>
  <si>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</si>
  <si>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</si>
  <si>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</si>
  <si>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</si>
  <si>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</si>
  <si>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</si>
  <si>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</si>
  <si>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</si>
  <si>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</si>
  <si>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</si>
  <si>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</si>
  <si>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</si>
  <si>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</si>
  <si>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</si>
  <si>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</si>
  <si>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</si>
  <si>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</si>
  <si>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</si>
  <si>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</si>
  <si>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</si>
  <si>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</si>
  <si>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</si>
  <si>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</si>
  <si>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</si>
  <si>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</si>
  <si>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</si>
  <si>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</si>
  <si>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</si>
  <si>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</si>
  <si>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</si>
  <si>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</si>
  <si>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</si>
  <si>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</si>
  <si>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</si>
  <si>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</si>
  <si>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</si>
  <si>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</si>
  <si>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</si>
  <si>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</si>
  <si>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</si>
  <si>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</si>
  <si>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</si>
  <si>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</si>
  <si>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</si>
  <si>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</si>
  <si>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</si>
  <si>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</si>
  <si>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</si>
  <si>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</si>
  <si>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</si>
  <si>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</si>
  <si>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</si>
  <si>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</si>
  <si>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</si>
  <si>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</si>
  <si>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</si>
  <si>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</si>
  <si>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</si>
  <si>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</si>
  <si>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</si>
  <si>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</si>
  <si>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</si>
  <si>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</si>
  <si>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</si>
  <si>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</si>
  <si>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</si>
  <si>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</si>
  <si>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</si>
  <si>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</si>
  <si>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</si>
  <si>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</si>
  <si>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</si>
  <si>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</si>
  <si>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</si>
  <si>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</si>
  <si>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</si>
  <si>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</si>
  <si>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</si>
  <si>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</si>
  <si>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</si>
  <si>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</si>
  <si>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</si>
  <si>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</si>
  <si>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</si>
  <si>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</si>
  <si>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</si>
  <si>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</si>
  <si>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</si>
  <si>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</si>
  <si>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</si>
  <si>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</si>
  <si>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</si>
  <si>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</si>
  <si>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</si>
  <si>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</si>
  <si>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</si>
  <si>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</si>
  <si>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</si>
  <si>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</si>
  <si>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</si>
  <si>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</si>
  <si>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</si>
  <si>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</si>
  <si>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</si>
  <si>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</si>
  <si>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</si>
  <si>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</si>
  <si>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</si>
  <si>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</si>
  <si>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</si>
  <si>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</si>
  <si>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</si>
  <si>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</si>
  <si>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</si>
  <si>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</si>
  <si>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</si>
  <si>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</si>
  <si>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</si>
  <si>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</si>
  <si>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</si>
  <si>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</si>
  <si>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</si>
  <si>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</si>
  <si>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</si>
  <si>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</si>
  <si>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</si>
  <si>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</si>
  <si>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</si>
  <si>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</si>
  <si>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</si>
  <si>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</si>
  <si>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</si>
  <si>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</si>
  <si>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</si>
  <si>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</si>
  <si>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</si>
  <si>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</si>
  <si>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</si>
  <si>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</si>
  <si>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</si>
  <si>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</si>
  <si>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</si>
  <si>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</si>
  <si>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</si>
  <si>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</si>
  <si>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</si>
  <si>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</si>
  <si>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</si>
  <si>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</si>
  <si>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</si>
  <si>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</si>
  <si>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</si>
  <si>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</si>
  <si>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</si>
  <si>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</si>
  <si>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</si>
  <si>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</si>
  <si>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</si>
  <si>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</si>
  <si>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</si>
  <si>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</si>
  <si>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</si>
  <si>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</si>
  <si>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</si>
  <si>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</si>
  <si>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</si>
  <si>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</si>
  <si>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</si>
  <si>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</si>
  <si>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</si>
  <si>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</si>
  <si>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</si>
  <si>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</si>
  <si>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</si>
  <si>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</si>
  <si>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</si>
  <si>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</si>
  <si>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</si>
  <si>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</si>
  <si>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</si>
  <si>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</si>
  <si>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</si>
  <si>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</si>
  <si>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</si>
  <si>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</si>
  <si>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</si>
  <si>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</si>
  <si>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</si>
  <si>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</si>
  <si>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</si>
  <si>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</si>
  <si>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</si>
  <si>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</si>
  <si>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</si>
  <si>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</si>
  <si>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</si>
  <si>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</si>
  <si>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</si>
  <si>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</si>
  <si>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</si>
  <si>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</si>
  <si>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</si>
  <si>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</si>
  <si>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</si>
  <si>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</si>
  <si>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</si>
  <si>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</si>
  <si>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</si>
  <si>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</si>
  <si>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</si>
  <si>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</si>
  <si>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</si>
  <si>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</si>
  <si>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</si>
  <si>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</si>
  <si>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</si>
  <si>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</si>
  <si>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</si>
  <si>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</si>
  <si>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</si>
  <si>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</si>
  <si>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</si>
  <si>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</si>
  <si>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</si>
  <si>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</si>
  <si>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</si>
  <si>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</si>
  <si>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</si>
  <si>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</si>
  <si>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</si>
  <si>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</si>
  <si>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</si>
  <si>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</si>
  <si>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</si>
  <si>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</si>
  <si>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</si>
  <si>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</si>
  <si>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</si>
  <si>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</si>
  <si>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</si>
  <si>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</si>
  <si>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</si>
  <si>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</si>
  <si>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</si>
  <si>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</si>
  <si>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</si>
  <si>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</si>
  <si>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</si>
  <si>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</si>
  <si>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</si>
  <si>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</si>
  <si>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</si>
  <si>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</si>
  <si>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</si>
  <si>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</si>
  <si>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</si>
  <si>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</si>
  <si>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</si>
  <si>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</si>
  <si>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</si>
  <si>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</si>
  <si>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</si>
  <si>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</si>
  <si>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</si>
  <si>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</si>
  <si>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</si>
  <si>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</si>
  <si>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</si>
  <si>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</si>
  <si>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</si>
  <si>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</si>
  <si>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</si>
  <si>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</si>
  <si>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</si>
  <si>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</si>
  <si>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</si>
  <si>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</si>
  <si>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</si>
  <si>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</si>
  <si>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</si>
  <si>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</si>
  <si>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</si>
  <si>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</si>
  <si>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</si>
  <si>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</si>
  <si>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</si>
  <si>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</si>
  <si>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</si>
  <si>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</si>
  <si>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</si>
  <si>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</si>
  <si>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</si>
  <si>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</si>
  <si>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</si>
  <si>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</si>
  <si>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</si>
  <si>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</si>
  <si>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</si>
  <si>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</si>
  <si>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</si>
  <si>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</si>
  <si>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</si>
  <si>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</si>
  <si>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</si>
  <si>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</si>
  <si>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</si>
  <si>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</si>
  <si>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</si>
  <si>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</si>
  <si>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</si>
  <si>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</si>
  <si>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</si>
  <si>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</si>
  <si>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</si>
  <si>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</si>
  <si>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</si>
  <si>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</si>
  <si>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</si>
  <si>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</si>
  <si>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</si>
  <si>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</si>
  <si>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</si>
  <si>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</si>
  <si>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</si>
  <si>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</si>
  <si>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</si>
  <si>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</si>
  <si>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</si>
  <si>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</si>
  <si>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</si>
  <si>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</si>
  <si>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</si>
  <si>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</si>
  <si>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</si>
  <si>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</si>
  <si>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</si>
  <si>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</si>
  <si>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</si>
  <si>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</si>
  <si>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</si>
  <si>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</si>
  <si>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</si>
  <si>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</si>
  <si>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</si>
  <si>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</si>
  <si>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</si>
  <si>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</si>
  <si>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</si>
  <si>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</si>
  <si>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</si>
  <si>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</si>
  <si>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</si>
  <si>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</si>
  <si>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</si>
  <si>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</si>
  <si>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</si>
  <si>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</si>
  <si>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</si>
  <si>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</si>
  <si>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</si>
  <si>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</si>
  <si>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</si>
  <si>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</si>
  <si>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</si>
  <si>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</si>
  <si>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</si>
  <si>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</si>
  <si>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</si>
  <si>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</si>
  <si>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</si>
  <si>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</si>
  <si>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</si>
  <si>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</si>
  <si>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</si>
  <si>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</si>
  <si>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</si>
  <si>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</si>
  <si>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</si>
  <si>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</si>
  <si>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</si>
  <si>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</si>
  <si>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</si>
  <si>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</si>
  <si>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</si>
  <si>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</si>
  <si>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</si>
  <si>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</si>
  <si>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</si>
  <si>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</si>
  <si>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</si>
  <si>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</si>
  <si>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</si>
  <si>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</si>
  <si>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</si>
  <si>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</si>
  <si>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</si>
  <si>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</si>
  <si>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</si>
  <si>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</si>
  <si>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</si>
  <si>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</si>
  <si>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</si>
  <si>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</si>
  <si>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</si>
  <si>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</si>
  <si>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</si>
  <si>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</si>
  <si>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</si>
  <si>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</si>
  <si>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</si>
  <si>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</si>
  <si>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</si>
  <si>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</si>
  <si>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</si>
  <si>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</si>
  <si>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</si>
  <si>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</si>
  <si>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</si>
  <si>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</si>
  <si>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</si>
  <si>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</si>
  <si>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</si>
  <si>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</si>
  <si>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</si>
  <si>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</si>
  <si>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</si>
  <si>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</si>
  <si>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</si>
  <si>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</si>
  <si>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</si>
  <si>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</si>
  <si>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</si>
  <si>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</si>
  <si>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</si>
  <si>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</si>
  <si>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</si>
  <si>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</si>
  <si>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</si>
  <si>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</si>
  <si>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</si>
  <si>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</si>
  <si>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</si>
  <si>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</si>
  <si>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</si>
  <si>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</si>
  <si>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</si>
  <si>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</si>
  <si>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</si>
  <si>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</si>
  <si>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</si>
  <si>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</si>
  <si>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</si>
  <si>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</si>
  <si>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</si>
  <si>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</si>
  <si>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</si>
  <si>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</si>
  <si>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</si>
  <si>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</si>
  <si>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</si>
  <si>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</si>
  <si>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</si>
  <si>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</si>
  <si>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</si>
  <si>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</si>
  <si>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</si>
  <si>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</si>
  <si>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</si>
  <si>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</si>
  <si>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</si>
  <si>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</si>
  <si>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</si>
  <si>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</si>
  <si>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</si>
  <si>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</si>
  <si>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</si>
  <si>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</si>
  <si>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</si>
  <si>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</si>
  <si>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</si>
  <si>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</si>
  <si>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</si>
  <si>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</si>
  <si>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</si>
  <si>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</si>
  <si>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</si>
  <si>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</si>
  <si>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</si>
  <si>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</si>
  <si>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</si>
  <si>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</si>
  <si>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</si>
  <si>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</si>
  <si>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</si>
  <si>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</si>
  <si>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</si>
  <si>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</si>
  <si>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</si>
  <si>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</si>
  <si>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</si>
  <si>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</si>
  <si>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</si>
  <si>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</si>
  <si>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</si>
  <si>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</si>
  <si>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</si>
  <si>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</si>
  <si>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</si>
  <si>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</si>
  <si>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</si>
  <si>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</si>
  <si>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</si>
  <si>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</si>
  <si>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</si>
  <si>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</si>
  <si>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</si>
  <si>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</si>
  <si>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</si>
  <si>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</si>
  <si>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</si>
  <si>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</si>
  <si>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</si>
  <si>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</si>
  <si>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</si>
  <si>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</si>
  <si>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</si>
  <si>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</si>
  <si>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</si>
  <si>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</si>
  <si>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</si>
  <si>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</si>
  <si>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</si>
  <si>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</si>
  <si>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</si>
  <si>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</si>
  <si>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</si>
  <si>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</si>
  <si>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</si>
  <si>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</si>
  <si>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</si>
  <si>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</si>
  <si>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</si>
  <si>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</si>
  <si>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</si>
  <si>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</si>
  <si>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</si>
  <si>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</si>
  <si>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</si>
  <si>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</si>
  <si>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</si>
  <si>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</si>
  <si>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</si>
  <si>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</si>
  <si>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</si>
  <si>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</si>
  <si>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</si>
  <si>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</si>
  <si>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</si>
  <si>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</si>
  <si>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</si>
  <si>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</si>
  <si>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</si>
  <si>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</si>
  <si>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</si>
  <si>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</si>
  <si>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</si>
  <si>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</si>
  <si>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</si>
  <si>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</si>
  <si>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</si>
  <si>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</si>
  <si>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</si>
  <si>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</si>
  <si>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</si>
  <si>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</si>
  <si>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</si>
  <si>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</si>
  <si>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</si>
  <si>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</si>
  <si>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</si>
  <si>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</si>
  <si>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</si>
  <si>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</si>
  <si>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</si>
  <si>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</si>
  <si>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</si>
  <si>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</si>
  <si>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</si>
  <si>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</si>
  <si>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</si>
  <si>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</si>
  <si>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</si>
  <si>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</si>
  <si>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</si>
  <si>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</si>
  <si>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</si>
  <si>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</si>
  <si>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</si>
  <si>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</si>
  <si>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</si>
  <si>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</si>
  <si>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</si>
  <si>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</si>
  <si>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</si>
  <si>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</si>
  <si>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</si>
  <si>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</si>
  <si>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</si>
  <si>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</si>
  <si>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</si>
  <si>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</si>
  <si>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</si>
  <si>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</si>
  <si>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</si>
  <si>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</si>
  <si>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</si>
  <si>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</si>
  <si>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</si>
  <si>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</si>
  <si>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</si>
  <si>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</si>
  <si>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</si>
  <si>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</si>
  <si>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</si>
  <si>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</si>
  <si>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</si>
  <si>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</si>
  <si>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</si>
  <si>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</si>
  <si>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</si>
  <si>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</si>
  <si>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</si>
  <si>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</si>
  <si>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</si>
  <si>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</si>
  <si>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</si>
  <si>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</si>
  <si>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</si>
  <si>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</si>
  <si>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</si>
  <si>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</si>
  <si>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</si>
  <si>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</si>
  <si>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</si>
  <si>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</si>
  <si>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</si>
  <si>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</si>
  <si>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</si>
  <si>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</si>
  <si>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</si>
  <si>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</si>
  <si>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</si>
  <si>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</si>
  <si>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</si>
  <si>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</si>
  <si>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</si>
  <si>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</si>
  <si>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</si>
  <si>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</si>
  <si>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</si>
  <si>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</si>
  <si>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</si>
  <si>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</si>
  <si>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</si>
  <si>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</si>
  <si>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</si>
  <si>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</si>
  <si>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</si>
  <si>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</si>
  <si>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</si>
  <si>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</si>
  <si>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</si>
  <si>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</si>
  <si>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</si>
  <si>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</si>
  <si>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</si>
  <si>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</si>
  <si>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</si>
  <si>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</si>
  <si>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</si>
  <si>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</si>
  <si>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</si>
  <si>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</si>
  <si>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</si>
  <si>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</si>
  <si>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</si>
  <si>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</si>
  <si>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</si>
  <si>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</si>
  <si>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</si>
  <si>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</si>
  <si>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</si>
  <si>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</si>
  <si>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</si>
  <si>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</si>
  <si>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</si>
  <si>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</si>
  <si>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</si>
  <si>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</si>
  <si>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</si>
  <si>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</si>
  <si>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</si>
  <si>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</si>
  <si>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</si>
  <si>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</si>
  <si>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</si>
  <si>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</si>
  <si>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</si>
  <si>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</si>
  <si>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</si>
  <si>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</si>
  <si>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</si>
  <si>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</si>
  <si>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</si>
  <si>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</si>
  <si>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</si>
  <si>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</si>
  <si>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</si>
  <si>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</si>
  <si>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</si>
  <si>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</si>
  <si>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</si>
  <si>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</si>
  <si>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</si>
  <si>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</si>
  <si>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</si>
  <si>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</si>
  <si>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</si>
  <si>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</si>
  <si>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</si>
  <si>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</si>
  <si>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</si>
  <si>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</si>
  <si>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</si>
  <si>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</si>
  <si>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</si>
  <si>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</si>
  <si>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</si>
  <si>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</si>
  <si>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</si>
  <si>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</si>
  <si>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</si>
  <si>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</si>
  <si>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</si>
  <si>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</si>
  <si>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</si>
  <si>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</si>
  <si>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</si>
  <si>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</si>
  <si>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</si>
  <si>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</si>
  <si>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</si>
  <si>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</si>
  <si>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</si>
  <si>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</si>
  <si>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</si>
  <si>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</si>
  <si>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</si>
  <si>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</si>
  <si>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</si>
  <si>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</si>
  <si>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</si>
  <si>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</si>
  <si>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</si>
  <si>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</si>
  <si>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</si>
  <si>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</si>
  <si>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</si>
  <si>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</si>
  <si>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</si>
  <si>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</si>
  <si>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</si>
  <si>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</si>
  <si>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</si>
  <si>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</si>
  <si>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</si>
  <si>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</si>
  <si>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</si>
  <si>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</si>
  <si>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</si>
  <si>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</si>
  <si>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</si>
  <si>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</si>
  <si>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</si>
  <si>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</si>
  <si>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</si>
  <si>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</si>
  <si>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</si>
  <si>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</si>
  <si>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</si>
  <si>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</si>
  <si>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</si>
  <si>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</si>
  <si>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</si>
  <si>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</si>
  <si>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</si>
  <si>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</si>
  <si>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</si>
  <si>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</si>
  <si>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</si>
  <si>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</si>
  <si>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</si>
  <si>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</si>
  <si>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</si>
  <si>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</si>
  <si>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</si>
  <si>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</si>
  <si>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</si>
  <si>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</si>
  <si>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</si>
  <si>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</si>
  <si>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</si>
  <si>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</si>
  <si>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</si>
  <si>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</si>
  <si>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</si>
  <si>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</si>
  <si>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</si>
  <si>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</si>
  <si>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</si>
  <si>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</si>
  <si>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</si>
  <si>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</si>
  <si>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</si>
  <si>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</si>
  <si>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</si>
  <si>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</si>
  <si>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</si>
  <si>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</si>
  <si>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</si>
  <si>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</si>
  <si>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</si>
  <si>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</si>
  <si>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</si>
  <si>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</si>
  <si>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</si>
  <si>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</si>
  <si>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</si>
  <si>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</si>
  <si>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</si>
  <si>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</si>
  <si>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</si>
  <si>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</si>
  <si>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</si>
  <si>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</si>
  <si>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</si>
  <si>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</si>
  <si>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</si>
  <si>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</si>
  <si>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</si>
  <si>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</si>
  <si>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</si>
  <si>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</si>
  <si>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</si>
  <si>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</si>
  <si>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</si>
  <si>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</si>
  <si>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</si>
  <si>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</si>
  <si>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</si>
  <si>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</si>
  <si>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</si>
  <si>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</si>
  <si>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</si>
  <si>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</si>
  <si>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</si>
  <si>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</si>
  <si>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</si>
  <si>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</si>
  <si>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</si>
  <si>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</si>
  <si>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</si>
  <si>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</si>
  <si>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</si>
  <si>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</si>
  <si>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</si>
  <si>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</si>
  <si>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</si>
  <si>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</si>
  <si>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</si>
  <si>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</si>
  <si>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</si>
  <si>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</si>
  <si>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</si>
  <si>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</si>
  <si>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</si>
  <si>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</si>
  <si>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</si>
  <si>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</si>
  <si>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</si>
  <si>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</si>
  <si>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</si>
  <si>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</si>
  <si>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</si>
  <si>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</si>
  <si>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</si>
  <si>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</si>
  <si>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</si>
  <si>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</si>
  <si>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</si>
  <si>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</si>
  <si>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</si>
  <si>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</si>
  <si>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</si>
  <si>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</si>
  <si>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</si>
  <si>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</si>
  <si>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</si>
  <si>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</si>
  <si>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</si>
  <si>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</si>
  <si>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</si>
  <si>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</si>
  <si>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</si>
  <si>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</si>
  <si>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</si>
  <si>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</si>
  <si>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</si>
  <si>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</si>
  <si>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</si>
  <si>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</si>
  <si>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</si>
  <si>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</si>
  <si>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</si>
  <si>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</si>
  <si>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</si>
  <si>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</si>
  <si>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</si>
  <si>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</si>
  <si>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</si>
  <si>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</si>
  <si>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</si>
  <si>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</si>
  <si>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</si>
  <si>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</si>
  <si>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</si>
  <si>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</si>
  <si>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</si>
  <si>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</si>
  <si>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</si>
  <si>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</si>
  <si>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</si>
  <si>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</si>
  <si>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</si>
  <si>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</si>
  <si>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</si>
  <si>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</si>
  <si>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</si>
  <si>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</si>
  <si>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</si>
  <si>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</si>
  <si>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</si>
  <si>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</si>
  <si>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</si>
  <si>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</si>
  <si>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</si>
  <si>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</si>
  <si>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</si>
  <si>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</si>
  <si>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</si>
  <si>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</si>
  <si>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</si>
  <si>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</si>
  <si>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</si>
  <si>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</si>
  <si>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</si>
  <si>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</si>
  <si>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</si>
  <si>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</si>
  <si>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</si>
  <si>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</si>
  <si>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</si>
  <si>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</si>
  <si>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</si>
  <si>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</si>
  <si>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</si>
  <si>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</si>
  <si>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</si>
  <si>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</si>
  <si>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</si>
  <si>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</si>
  <si>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</si>
  <si>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</si>
  <si>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</si>
  <si>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</si>
  <si>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</si>
  <si>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</si>
  <si>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</si>
  <si>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</si>
  <si>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</si>
  <si>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</si>
  <si>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</si>
  <si>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</si>
  <si>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</si>
  <si>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</si>
  <si>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</si>
  <si>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</si>
  <si>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</si>
  <si>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</si>
  <si>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</si>
  <si>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</si>
  <si>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</si>
  <si>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</si>
  <si>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</si>
  <si>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</si>
  <si>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</si>
  <si>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</si>
  <si>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</si>
  <si>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</si>
  <si>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</si>
  <si>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</si>
  <si>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</si>
  <si>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</si>
  <si>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</si>
  <si>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</si>
  <si>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</si>
  <si>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</si>
  <si>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</si>
  <si>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</si>
  <si>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</si>
  <si>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</si>
  <si>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</si>
  <si>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</si>
  <si>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</si>
  <si>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</si>
  <si>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</si>
  <si>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</si>
  <si>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</si>
  <si>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</si>
  <si>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</si>
  <si>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</si>
  <si>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</si>
  <si>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</si>
  <si>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</si>
  <si>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</si>
  <si>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</si>
  <si>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</si>
  <si>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</si>
  <si>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</si>
  <si>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</si>
  <si>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</si>
  <si>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</si>
  <si>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</si>
  <si>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</si>
  <si>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</si>
  <si>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</si>
  <si>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</si>
  <si>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</si>
  <si>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</si>
  <si>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</si>
  <si>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</si>
  <si>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</si>
  <si>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</si>
  <si>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</si>
  <si>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</si>
  <si>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</si>
  <si>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</si>
  <si>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</si>
  <si>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</si>
  <si>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</si>
  <si>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</si>
  <si>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</si>
  <si>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</si>
  <si>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</si>
  <si>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</si>
  <si>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</si>
  <si>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</si>
  <si>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</si>
  <si>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</si>
  <si>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</si>
  <si>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</si>
  <si>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</si>
  <si>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</si>
  <si>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</si>
  <si>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</si>
  <si>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</si>
  <si>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</si>
  <si>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</si>
  <si>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</si>
  <si>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</si>
  <si>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</si>
  <si>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</si>
  <si>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</si>
  <si>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</si>
  <si>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</si>
  <si>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</si>
  <si>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</si>
  <si>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</si>
  <si>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</si>
  <si>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</si>
  <si>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</si>
  <si>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</si>
  <si>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</si>
  <si>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</si>
  <si>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</si>
  <si>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</si>
  <si>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</si>
  <si>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</si>
  <si>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</si>
  <si>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</si>
  <si>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</si>
  <si>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</si>
  <si>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</si>
  <si>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</si>
  <si>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</si>
  <si>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</si>
  <si>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</si>
  <si>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</si>
  <si>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</si>
  <si>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</si>
  <si>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</si>
  <si>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</si>
  <si>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</si>
  <si>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</si>
  <si>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</si>
  <si>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</si>
  <si>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</si>
  <si>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</si>
  <si>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</si>
  <si>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</si>
  <si>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</si>
  <si>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</si>
  <si>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</si>
  <si>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</si>
  <si>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</si>
  <si>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</si>
  <si>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</si>
  <si>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</si>
  <si>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</si>
  <si>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</si>
  <si>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</si>
  <si>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</si>
  <si>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</si>
  <si>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</si>
  <si>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</si>
  <si>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</si>
  <si>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</si>
  <si>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</si>
  <si>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</si>
  <si>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</si>
  <si>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</si>
  <si>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</si>
  <si>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</si>
  <si>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</si>
  <si>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</si>
  <si>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</si>
  <si>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</si>
  <si>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</si>
  <si>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</si>
  <si>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</si>
  <si>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</si>
  <si>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</si>
  <si>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</si>
  <si>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</si>
  <si>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</si>
  <si>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</si>
  <si>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</si>
  <si>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</si>
  <si>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</si>
  <si>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</si>
  <si>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</si>
  <si>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</si>
  <si>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</si>
  <si>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</si>
  <si>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</si>
  <si>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</si>
  <si>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</si>
  <si>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</si>
  <si>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</si>
  <si>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</si>
  <si>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</si>
  <si>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</si>
  <si>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</si>
  <si>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</si>
  <si>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</si>
  <si>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</si>
  <si>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</si>
  <si>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</si>
  <si>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</si>
  <si>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</si>
  <si>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</si>
  <si>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</si>
  <si>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</si>
  <si>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</si>
  <si>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</si>
  <si>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</si>
  <si>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</si>
  <si>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</si>
  <si>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</si>
  <si>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</si>
  <si>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</si>
  <si>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</si>
  <si>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</si>
  <si>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</si>
  <si>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</si>
  <si>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</si>
  <si>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</si>
  <si>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</si>
  <si>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</si>
  <si>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</si>
  <si>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</si>
  <si>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</si>
  <si>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</si>
  <si>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</si>
  <si>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</si>
  <si>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</si>
  <si>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</si>
  <si>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</si>
  <si>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</si>
  <si>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</si>
  <si>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</si>
  <si>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</si>
  <si>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</si>
  <si>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</si>
  <si>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</si>
  <si>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</si>
  <si>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</si>
  <si>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</si>
  <si>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</si>
  <si>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</si>
  <si>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</si>
  <si>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</si>
  <si>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</si>
  <si>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</si>
  <si>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</si>
  <si>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</si>
  <si>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</si>
  <si>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</si>
  <si>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</si>
  <si>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</si>
  <si>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</si>
  <si>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</si>
  <si>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</si>
  <si>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</si>
  <si>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</si>
  <si>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</si>
  <si>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</si>
  <si>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</si>
  <si>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</si>
  <si>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</si>
  <si>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</si>
  <si>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</si>
  <si>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</si>
  <si>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</si>
  <si>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</si>
  <si>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</si>
  <si>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</si>
  <si>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</si>
  <si>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</si>
  <si>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</si>
  <si>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</si>
  <si>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</si>
  <si>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</si>
  <si>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</si>
  <si>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</si>
  <si>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</si>
  <si>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</si>
  <si>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</si>
  <si>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</si>
  <si>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</si>
  <si>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</si>
  <si>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</si>
  <si>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</si>
  <si>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</si>
  <si>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</si>
  <si>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</si>
  <si>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</si>
  <si>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</si>
  <si>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</si>
  <si>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</si>
  <si>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</si>
  <si>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</si>
  <si>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</si>
  <si>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</si>
  <si>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</si>
  <si>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</si>
  <si>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</si>
  <si>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</si>
  <si>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</si>
  <si>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</si>
  <si>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</si>
  <si>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</si>
  <si>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</si>
  <si>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</si>
  <si>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</si>
  <si>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</si>
  <si>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</si>
  <si>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</si>
  <si>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</si>
  <si>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</si>
  <si>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</si>
  <si>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</si>
  <si>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</si>
  <si>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</si>
  <si>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</si>
  <si>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</si>
  <si>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</si>
  <si>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</si>
  <si>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</si>
  <si>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</si>
  <si>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</si>
  <si>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</si>
  <si>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</si>
  <si>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</si>
  <si>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</si>
  <si>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</si>
  <si>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</si>
  <si>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</si>
  <si>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</si>
  <si>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</si>
  <si>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</si>
  <si>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</si>
  <si>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</si>
  <si>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</si>
  <si>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</si>
  <si>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</si>
  <si>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</si>
  <si>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</si>
  <si>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</si>
  <si>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</si>
  <si>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</si>
  <si>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</si>
  <si>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</si>
  <si>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</si>
  <si>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</si>
  <si>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</si>
  <si>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</si>
  <si>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</si>
  <si>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</si>
  <si>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</si>
  <si>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</si>
  <si>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</si>
  <si>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</si>
  <si>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</si>
  <si>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</si>
  <si>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</si>
  <si>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</si>
  <si>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</si>
  <si>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</si>
  <si>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</si>
  <si>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</si>
  <si>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</si>
  <si>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</si>
  <si>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</si>
  <si>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</si>
  <si>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</si>
  <si>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</si>
  <si>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</si>
  <si>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</si>
  <si>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</si>
  <si>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</si>
  <si>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</si>
  <si>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</si>
  <si>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</si>
  <si>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</si>
  <si>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</si>
  <si>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</si>
  <si>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</si>
  <si>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</si>
  <si>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</si>
  <si>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</si>
  <si>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</si>
  <si>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</si>
  <si>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</si>
  <si>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</si>
  <si>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</si>
  <si>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</si>
  <si>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</si>
  <si>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</si>
  <si>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</si>
  <si>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</si>
  <si>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</si>
  <si>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</si>
  <si>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</si>
  <si>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</si>
  <si>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</si>
  <si>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</si>
  <si>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</si>
  <si>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</si>
  <si>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</si>
  <si>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</si>
  <si>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</si>
  <si>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</si>
  <si>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</si>
  <si>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</si>
  <si>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</si>
  <si>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</si>
  <si>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</si>
  <si>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</si>
  <si>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</si>
  <si>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</si>
  <si>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</si>
  <si>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</si>
  <si>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</si>
  <si>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</si>
  <si>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</si>
  <si>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</si>
  <si>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</si>
  <si>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</si>
  <si>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</si>
  <si>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</si>
  <si>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</si>
  <si>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</si>
  <si>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</si>
  <si>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</si>
  <si>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</si>
  <si>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</si>
  <si>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</si>
  <si>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</si>
  <si>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</si>
  <si>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</si>
  <si>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</si>
  <si>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</si>
  <si>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</si>
  <si>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</si>
  <si>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</si>
  <si>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</si>
  <si>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</si>
  <si>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</si>
  <si>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</si>
  <si>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</si>
  <si>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</si>
  <si>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</si>
  <si>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</si>
  <si>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</si>
  <si>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</si>
  <si>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</si>
  <si>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</si>
  <si>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</si>
  <si>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</si>
  <si>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</si>
  <si>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</si>
  <si>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</si>
  <si>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</si>
  <si>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</si>
  <si>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</si>
  <si>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</si>
  <si>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</si>
  <si>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</si>
  <si>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</si>
  <si>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</si>
  <si>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</si>
  <si>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</si>
  <si>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</si>
  <si>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</si>
  <si>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</si>
  <si>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</si>
  <si>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</si>
  <si>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</si>
  <si>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</si>
  <si>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</si>
  <si>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</si>
  <si>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</si>
  <si>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</si>
  <si>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</si>
  <si>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</si>
  <si>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</si>
  <si>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</si>
  <si>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</si>
  <si>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</si>
  <si>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</si>
  <si>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</si>
  <si>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</si>
  <si>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</si>
  <si>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</si>
  <si>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</si>
  <si>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</si>
  <si>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</si>
  <si>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</si>
  <si>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</si>
  <si>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</si>
  <si>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</si>
  <si>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</si>
  <si>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</si>
  <si>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</si>
  <si>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</si>
  <si>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</si>
  <si>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</si>
  <si>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</si>
  <si>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</si>
  <si>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</si>
  <si>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</si>
  <si>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</si>
  <si>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</si>
  <si>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</si>
  <si>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</si>
  <si>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</si>
  <si>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</si>
  <si>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</si>
  <si>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</si>
  <si>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</si>
  <si>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</si>
  <si>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</si>
  <si>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</si>
  <si>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</si>
  <si>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</si>
  <si>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</si>
  <si>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</si>
  <si>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</si>
  <si>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</si>
  <si>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</si>
  <si>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</si>
  <si>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</si>
  <si>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</si>
  <si>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</si>
  <si>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</si>
  <si>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</si>
  <si>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</si>
  <si>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</si>
  <si>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</si>
  <si>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</si>
  <si>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</si>
  <si>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</si>
  <si>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</si>
  <si>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</si>
  <si>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</si>
  <si>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</si>
  <si>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</si>
  <si>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</si>
  <si>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</si>
  <si>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</si>
  <si>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</si>
  <si>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</si>
  <si>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</si>
  <si>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</si>
  <si>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</si>
  <si>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</si>
  <si>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</si>
  <si>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</si>
  <si>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</si>
  <si>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</si>
  <si>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</si>
  <si>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</si>
  <si>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</si>
  <si>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</si>
  <si>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</si>
  <si>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</si>
  <si>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</si>
  <si>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</si>
  <si>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</si>
  <si>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</si>
  <si>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</si>
  <si>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</si>
  <si>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</si>
  <si>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</si>
  <si>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</si>
  <si>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</si>
  <si>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</si>
  <si>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</si>
  <si>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</si>
  <si>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</si>
  <si>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</si>
  <si>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</si>
  <si>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</si>
  <si>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</si>
  <si>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</si>
  <si>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</si>
  <si>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</si>
  <si>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</si>
  <si>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</si>
  <si>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</si>
  <si>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</si>
  <si>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</si>
  <si>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</si>
  <si>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</si>
  <si>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</si>
  <si>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</si>
  <si>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</si>
  <si>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</si>
  <si>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</si>
  <si>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</si>
  <si>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</si>
  <si>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</si>
  <si>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</si>
  <si>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</si>
  <si>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</si>
  <si>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</si>
  <si>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</si>
  <si>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</si>
  <si>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</si>
  <si>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</si>
  <si>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</si>
  <si>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</si>
  <si>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</si>
  <si>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</si>
  <si>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</si>
  <si>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</si>
  <si>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</si>
  <si>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</si>
  <si>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</si>
  <si>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</si>
  <si>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</si>
  <si>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</si>
  <si>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</si>
  <si>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</si>
  <si>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</si>
  <si>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</si>
  <si>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</si>
  <si>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</si>
  <si>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</si>
  <si>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</si>
  <si>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</si>
  <si>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</si>
  <si>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</si>
  <si>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</si>
  <si>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</si>
  <si>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</si>
  <si>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</si>
  <si>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</si>
  <si>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</si>
  <si>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</si>
  <si>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</si>
  <si>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</si>
  <si>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</si>
  <si>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</si>
  <si>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</si>
  <si>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</si>
  <si>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</si>
  <si>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</si>
  <si>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</si>
  <si>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</si>
  <si>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</si>
  <si>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</si>
  <si>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</si>
  <si>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</si>
  <si>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</si>
  <si>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</si>
  <si>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</si>
  <si>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</si>
  <si>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</si>
  <si>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</si>
  <si>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</si>
  <si>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</si>
  <si>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</si>
  <si>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</si>
  <si>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</si>
  <si>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</si>
  <si>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</si>
  <si>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</si>
  <si>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</si>
  <si>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</si>
  <si>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</si>
  <si>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</si>
  <si>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</si>
  <si>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</si>
  <si>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</si>
  <si>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</si>
  <si>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</si>
  <si>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</si>
  <si>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</si>
  <si>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</si>
  <si>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</si>
  <si>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</si>
  <si>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</si>
  <si>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</si>
  <si>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</si>
  <si>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</si>
  <si>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</si>
  <si>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</si>
  <si>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</si>
  <si>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</si>
  <si>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</si>
  <si>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</si>
  <si>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</si>
  <si>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</si>
  <si>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</si>
  <si>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</si>
  <si>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</si>
  <si>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</si>
  <si>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</si>
  <si>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</si>
  <si>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</si>
  <si>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</si>
  <si>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</si>
  <si>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</si>
  <si>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</si>
  <si>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</si>
  <si>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</si>
  <si>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</si>
  <si>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</si>
  <si>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</si>
  <si>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</si>
  <si>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</si>
  <si>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</si>
  <si>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</si>
  <si>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</si>
  <si>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</si>
  <si>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</si>
  <si>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</si>
  <si>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</si>
  <si>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</si>
  <si>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</si>
  <si>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</si>
  <si>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</si>
  <si>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</si>
  <si>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</si>
  <si>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</si>
  <si>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</si>
  <si>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</si>
  <si>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</si>
  <si>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</si>
  <si>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</si>
  <si>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</si>
  <si>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</si>
  <si>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</si>
  <si>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</si>
  <si>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</si>
  <si>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</si>
  <si>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</si>
  <si>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</si>
  <si>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</si>
  <si>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</si>
  <si>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</si>
  <si>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</si>
  <si>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</si>
  <si>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</si>
  <si>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</si>
  <si>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</si>
  <si>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</si>
  <si>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</si>
  <si>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</si>
  <si>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</si>
  <si>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</si>
  <si>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</si>
  <si>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</si>
  <si>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</si>
  <si>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</si>
  <si>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</si>
  <si>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</si>
  <si>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</si>
  <si>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</si>
  <si>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</si>
  <si>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</si>
  <si>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</si>
  <si>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</si>
  <si>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</si>
  <si>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</si>
  <si>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</si>
  <si>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</si>
  <si>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</si>
  <si>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</si>
  <si>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</si>
  <si>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</si>
  <si>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</si>
  <si>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</si>
  <si>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</si>
  <si>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</si>
  <si>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</si>
  <si>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</si>
  <si>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</si>
  <si>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</si>
  <si>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</si>
  <si>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</si>
  <si>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</si>
  <si>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</si>
  <si>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</si>
  <si>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</si>
  <si>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</si>
  <si>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</si>
  <si>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</si>
  <si>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</si>
  <si>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</si>
  <si>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</si>
  <si>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</si>
  <si>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</si>
  <si>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</si>
  <si>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</si>
  <si>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</si>
  <si>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</si>
  <si>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</si>
  <si>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</si>
  <si>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</si>
  <si>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</si>
  <si>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</si>
  <si>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</si>
  <si>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</si>
  <si>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</si>
  <si>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</si>
  <si>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</si>
  <si>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</si>
  <si>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</si>
  <si>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</si>
  <si>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</si>
  <si>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</si>
  <si>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</si>
  <si>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</si>
  <si>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</si>
  <si>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</si>
  <si>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</si>
  <si>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</si>
  <si>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</si>
  <si>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</si>
  <si>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</si>
  <si>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</si>
  <si>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</si>
  <si>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</si>
  <si>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</si>
  <si>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</si>
  <si>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</si>
  <si>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</si>
  <si>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</si>
  <si>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</si>
  <si>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</si>
  <si>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</si>
  <si>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</si>
  <si>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</si>
  <si>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</si>
  <si>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</si>
  <si>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</si>
  <si>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</si>
  <si>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</si>
  <si>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</si>
  <si>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</si>
  <si>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</si>
  <si>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</si>
  <si>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</si>
  <si>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</si>
  <si>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</si>
  <si>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</si>
  <si>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</si>
  <si>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</si>
  <si>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</si>
  <si>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</si>
  <si>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</si>
  <si>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</si>
  <si>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</si>
  <si>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</si>
  <si>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</si>
  <si>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</si>
  <si>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</si>
  <si>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</si>
  <si>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</si>
  <si>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</si>
  <si>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</si>
  <si>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</si>
  <si>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</si>
  <si>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</si>
  <si>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</si>
  <si>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</si>
  <si>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</si>
  <si>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</si>
  <si>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</si>
  <si>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</si>
  <si>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</si>
  <si>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</si>
  <si>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</si>
  <si>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</si>
  <si>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</si>
  <si>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</si>
  <si>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</si>
  <si>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</si>
  <si>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</si>
  <si>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</si>
  <si>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</si>
  <si>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</si>
  <si>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</si>
  <si>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</si>
  <si>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</si>
  <si>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</si>
  <si>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</si>
  <si>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</si>
  <si>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</si>
  <si>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</si>
  <si>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</si>
  <si>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</si>
  <si>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</si>
  <si>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</si>
  <si>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</si>
  <si>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</si>
  <si>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</si>
  <si>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</si>
  <si>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</si>
  <si>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</si>
  <si>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</si>
  <si>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</si>
  <si>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</si>
  <si>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</si>
  <si>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</si>
  <si>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</si>
  <si>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</si>
  <si>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</si>
  <si>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</si>
  <si>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</si>
  <si>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</si>
  <si>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</si>
  <si>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</si>
  <si>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</si>
  <si>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</si>
  <si>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</si>
  <si>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</si>
  <si>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</si>
  <si>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</si>
  <si>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</si>
  <si>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</si>
  <si>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</si>
  <si>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</si>
  <si>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</si>
  <si>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</si>
  <si>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</si>
  <si>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</si>
  <si>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</si>
  <si>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</si>
  <si>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</si>
  <si>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</si>
  <si>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</si>
  <si>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</si>
  <si>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</si>
  <si>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</si>
  <si>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</si>
  <si>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</si>
  <si>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</si>
  <si>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</si>
  <si>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</si>
  <si>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</si>
  <si>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</si>
  <si>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</si>
  <si>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</si>
  <si>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</si>
  <si>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</si>
  <si>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</si>
  <si>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</si>
  <si>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</si>
  <si>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</si>
  <si>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</si>
  <si>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</si>
  <si>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</si>
  <si>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</si>
  <si>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</si>
  <si>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</si>
  <si>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</si>
  <si>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</si>
  <si>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</si>
  <si>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</si>
  <si>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</si>
  <si>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</si>
  <si>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</si>
  <si>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</si>
  <si>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</si>
  <si>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</si>
  <si>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</si>
  <si>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</si>
  <si>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</si>
  <si>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</si>
  <si>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</si>
  <si>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</si>
  <si>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</si>
  <si>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</si>
  <si>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</si>
  <si>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</si>
  <si>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</si>
  <si>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</si>
  <si>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</si>
  <si>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</si>
  <si>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</si>
  <si>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</si>
  <si>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</si>
  <si>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</si>
  <si>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</si>
  <si>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</si>
  <si>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</si>
  <si>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</si>
  <si>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</si>
  <si>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</si>
  <si>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</si>
  <si>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</si>
  <si>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</si>
  <si>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</si>
  <si>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</si>
  <si>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</si>
  <si>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</si>
  <si>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</si>
  <si>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</si>
  <si>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</si>
  <si>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</si>
  <si>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</si>
  <si>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</si>
  <si>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</si>
  <si>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</si>
  <si>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</si>
  <si>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</si>
  <si>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</si>
  <si>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</si>
  <si>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</si>
  <si>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</si>
  <si>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</si>
  <si>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</si>
  <si>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</si>
  <si>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</si>
  <si>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</si>
  <si>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</si>
  <si>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</si>
  <si>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</si>
  <si>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</si>
  <si>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</si>
  <si>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</si>
  <si>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</si>
  <si>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</si>
  <si>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</si>
  <si>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</si>
  <si>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</si>
  <si>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</si>
  <si>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</si>
  <si>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</si>
  <si>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</si>
  <si>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</si>
  <si>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</si>
  <si>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</si>
  <si>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</si>
  <si>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</si>
  <si>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</si>
  <si>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</si>
  <si>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</si>
  <si>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</si>
  <si>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</si>
  <si>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</si>
  <si>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</si>
  <si>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</si>
  <si>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</si>
  <si>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</si>
  <si>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</si>
  <si>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</si>
  <si>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</si>
  <si>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</si>
  <si>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</si>
  <si>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</si>
  <si>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</si>
  <si>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</si>
  <si>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</si>
  <si>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</si>
  <si>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</si>
  <si>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</si>
  <si>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</si>
  <si>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</si>
  <si>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</si>
  <si>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</si>
  <si>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</si>
  <si>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</si>
  <si>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</si>
  <si>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</si>
  <si>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</si>
  <si>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</si>
  <si>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</si>
  <si>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</si>
  <si>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</si>
  <si>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</si>
  <si>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</si>
  <si>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</si>
  <si>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</si>
  <si>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</si>
  <si>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</si>
  <si>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</si>
  <si>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</si>
  <si>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</si>
  <si>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</si>
  <si>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</si>
  <si>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</si>
  <si>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</si>
  <si>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</si>
  <si>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</si>
  <si>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</si>
  <si>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</si>
  <si>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</si>
  <si>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</si>
  <si>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</si>
  <si>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</si>
  <si>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</si>
  <si>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</si>
  <si>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</si>
  <si>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</si>
  <si>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</si>
  <si>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</si>
  <si>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</si>
  <si>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</si>
  <si>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</si>
  <si>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</si>
  <si>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</si>
  <si>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</si>
  <si>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</si>
  <si>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</si>
  <si>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</si>
  <si>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</si>
  <si>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</si>
  <si>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</si>
  <si>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</si>
  <si>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</si>
  <si>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</si>
  <si>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</si>
  <si>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</si>
  <si>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</si>
  <si>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</si>
  <si>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</si>
  <si>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</si>
  <si>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</si>
  <si>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</si>
  <si>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</si>
  <si>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</si>
  <si>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</si>
  <si>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</si>
  <si>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</si>
  <si>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</si>
  <si>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</si>
  <si>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</si>
  <si>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</si>
  <si>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</si>
  <si>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</si>
  <si>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</si>
  <si>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</si>
  <si>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</si>
  <si>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</si>
  <si>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</si>
  <si>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</si>
  <si>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</si>
  <si>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</si>
  <si>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</si>
  <si>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</si>
  <si>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</si>
  <si>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</si>
  <si>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</si>
  <si>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</si>
  <si>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</si>
  <si>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</si>
  <si>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</si>
  <si>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</si>
  <si>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</si>
  <si>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</si>
  <si>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</si>
  <si>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</si>
  <si>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</si>
  <si>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</si>
  <si>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</si>
  <si>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</si>
  <si>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</si>
  <si>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</si>
  <si>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</si>
  <si>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</si>
  <si>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</si>
  <si>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</si>
  <si>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</si>
  <si>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</si>
  <si>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</si>
  <si>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</si>
  <si>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</si>
  <si>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</si>
  <si>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</si>
  <si>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</si>
  <si>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</si>
  <si>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</si>
  <si>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</si>
  <si>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</si>
  <si>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</si>
  <si>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</si>
  <si>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</si>
  <si>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</si>
  <si>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</si>
  <si>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</si>
  <si>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</si>
  <si>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</si>
  <si>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</si>
  <si>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</si>
  <si>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</si>
  <si>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</si>
  <si>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</si>
  <si>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</si>
  <si>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</si>
  <si>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</si>
  <si>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</si>
  <si>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</si>
  <si>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</si>
  <si>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</si>
  <si>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</si>
  <si>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</si>
  <si>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</si>
  <si>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</si>
  <si>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</si>
  <si>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</si>
  <si>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</si>
  <si>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</si>
  <si>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</si>
  <si>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</si>
  <si>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</si>
  <si>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</si>
  <si>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</si>
  <si>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</si>
  <si>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</si>
  <si>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</si>
  <si>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</si>
  <si>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</si>
  <si>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</si>
  <si>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</si>
  <si>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</si>
  <si>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</si>
  <si>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</si>
  <si>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</si>
  <si>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</si>
  <si>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</si>
  <si>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</si>
  <si>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</si>
  <si>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</si>
  <si>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</si>
  <si>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</si>
  <si>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</si>
  <si>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</si>
  <si>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</si>
  <si>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</si>
  <si>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</si>
  <si>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</si>
  <si>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</si>
  <si>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</si>
  <si>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</si>
  <si>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</si>
  <si>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</si>
  <si>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</si>
  <si>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</si>
  <si>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</si>
  <si>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</si>
  <si>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</si>
  <si>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</si>
  <si>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</si>
  <si>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</si>
  <si>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</si>
  <si>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</si>
  <si>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</si>
  <si>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</si>
  <si>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</si>
  <si>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</si>
  <si>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</si>
  <si>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</si>
  <si>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</si>
  <si>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</si>
  <si>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</si>
  <si>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</si>
  <si>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</si>
  <si>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</si>
  <si>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</si>
  <si>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</si>
  <si>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</si>
  <si>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</si>
  <si>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</si>
  <si>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</si>
  <si>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</si>
  <si>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</si>
  <si>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</si>
  <si>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</si>
  <si>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</si>
  <si>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</si>
  <si>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</si>
  <si>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</si>
  <si>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</si>
  <si>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</si>
  <si>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</si>
  <si>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</si>
  <si>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</si>
  <si>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</si>
  <si>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</si>
  <si>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</si>
  <si>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</si>
  <si>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</si>
  <si>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</si>
  <si>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</si>
  <si>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</si>
  <si>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</si>
  <si>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</si>
  <si>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</si>
  <si>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</si>
  <si>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</si>
  <si>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</si>
  <si>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</si>
  <si>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</si>
  <si>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</si>
  <si>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</si>
  <si>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</si>
  <si>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</si>
  <si>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</si>
  <si>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</si>
  <si>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</si>
  <si>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</si>
  <si>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</si>
  <si>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</si>
  <si>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</si>
  <si>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</si>
  <si>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</si>
  <si>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</si>
  <si>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</si>
  <si>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</si>
  <si>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</si>
  <si>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</si>
  <si>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</si>
  <si>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</si>
  <si>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</si>
  <si>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</si>
  <si>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</si>
  <si>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</si>
  <si>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</si>
  <si>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</si>
  <si>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</si>
  <si>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</si>
  <si>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</si>
  <si>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</si>
  <si>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</si>
  <si>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</si>
  <si>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</si>
  <si>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</si>
  <si>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</si>
  <si>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</si>
  <si>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</si>
  <si>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</si>
  <si>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</si>
  <si>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</si>
  <si>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</si>
  <si>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</si>
  <si>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</si>
  <si>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</si>
  <si>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</si>
  <si>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</si>
  <si>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</si>
  <si>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</si>
  <si>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</si>
  <si>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</si>
  <si>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</si>
  <si>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</si>
  <si>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</si>
  <si>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</si>
  <si>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</si>
  <si>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</si>
  <si>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</si>
  <si>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</si>
  <si>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</si>
  <si>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</si>
  <si>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</si>
  <si>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</si>
  <si>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</si>
  <si>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</si>
  <si>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</si>
  <si>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</si>
  <si>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</si>
  <si>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</si>
  <si>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</si>
  <si>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</si>
  <si>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</si>
  <si>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</si>
  <si>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</si>
  <si>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</si>
  <si>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</si>
  <si>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</si>
  <si>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</si>
  <si>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</si>
  <si>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</si>
  <si>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</si>
  <si>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</si>
  <si>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</si>
  <si>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</si>
  <si>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</si>
  <si>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</si>
  <si>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</si>
  <si>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</si>
  <si>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</si>
  <si>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</si>
  <si>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</si>
  <si>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</si>
  <si>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</si>
  <si>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</si>
  <si>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</si>
  <si>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</si>
  <si>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</si>
  <si>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</si>
  <si>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</si>
  <si>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</si>
  <si>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</si>
  <si>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</si>
  <si>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</si>
  <si>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</si>
  <si>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</si>
  <si>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</si>
  <si>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</si>
  <si>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</si>
  <si>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</si>
  <si>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</si>
  <si>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</si>
  <si>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</si>
  <si>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</si>
  <si>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</si>
  <si>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</si>
  <si>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</si>
  <si>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</si>
  <si>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</si>
  <si>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</si>
  <si>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</si>
  <si>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</si>
  <si>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</si>
  <si>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</si>
  <si>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</si>
  <si>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</si>
  <si>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</si>
  <si>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</si>
  <si>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</si>
  <si>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</si>
  <si>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</si>
  <si>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</si>
  <si>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</si>
  <si>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</si>
  <si>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</si>
  <si>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</si>
  <si>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</si>
  <si>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</si>
  <si>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</si>
  <si>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</si>
  <si>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</si>
  <si>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</si>
  <si>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</si>
  <si>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</si>
  <si>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</si>
  <si>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</si>
  <si>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</si>
  <si>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</si>
  <si>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</si>
  <si>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</si>
  <si>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</si>
  <si>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</si>
  <si>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</si>
  <si>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</si>
  <si>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</si>
  <si>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</si>
  <si>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</si>
  <si>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</si>
  <si>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</si>
  <si>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</si>
  <si>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</si>
  <si>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</si>
  <si>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</si>
  <si>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</si>
  <si>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</si>
  <si>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</si>
  <si>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</si>
  <si>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</si>
  <si>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</si>
  <si>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</si>
  <si>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</si>
  <si>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</si>
  <si>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</si>
  <si>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</si>
  <si>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</si>
  <si>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</si>
  <si>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</si>
  <si>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</si>
  <si>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</si>
  <si>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</si>
  <si>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</si>
  <si>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</si>
  <si>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</si>
  <si>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</si>
  <si>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</si>
  <si>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</si>
  <si>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</si>
  <si>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</si>
  <si>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</si>
  <si>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</si>
  <si>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</si>
  <si>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</si>
  <si>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</si>
  <si>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</si>
  <si>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</si>
  <si>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</si>
  <si>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</si>
  <si>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</si>
  <si>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</si>
  <si>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</si>
  <si>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</si>
  <si>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</si>
  <si>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</si>
  <si>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</si>
  <si>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</si>
  <si>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</si>
  <si>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</si>
  <si>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</si>
  <si>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</si>
  <si>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</si>
  <si>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</si>
  <si>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</si>
  <si>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</si>
  <si>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</si>
  <si>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</si>
  <si>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</si>
  <si>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</si>
  <si>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</si>
  <si>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</si>
  <si>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</si>
  <si>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</si>
  <si>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</si>
  <si>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</si>
  <si>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</si>
  <si>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</si>
  <si>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</si>
  <si>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</si>
  <si>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</si>
  <si>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</si>
  <si>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</si>
  <si>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</si>
  <si>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</si>
  <si>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</si>
  <si>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</si>
  <si>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</si>
  <si>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</si>
  <si>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</si>
  <si>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</si>
  <si>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</si>
  <si>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</si>
  <si>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</si>
  <si>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</si>
  <si>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</si>
  <si>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</si>
  <si>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</si>
  <si>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</si>
  <si>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</si>
  <si>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</si>
  <si>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</si>
  <si>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</si>
  <si>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</si>
  <si>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</si>
  <si>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</si>
  <si>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</si>
  <si>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</si>
  <si>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</si>
  <si>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</si>
  <si>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</si>
  <si>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</si>
  <si>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</si>
  <si>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</si>
  <si>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</si>
  <si>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</si>
  <si>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</si>
  <si>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</si>
  <si>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</si>
  <si>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</si>
  <si>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</si>
  <si>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</si>
  <si>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</si>
  <si>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</si>
  <si>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</si>
  <si>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</si>
  <si>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</si>
  <si>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</si>
  <si>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</si>
  <si>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</si>
  <si>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</si>
  <si>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</si>
  <si>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</si>
  <si>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</si>
  <si>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</si>
  <si>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</si>
  <si>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</si>
  <si>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</si>
  <si>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</si>
  <si>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</si>
  <si>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</si>
  <si>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</si>
  <si>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</si>
  <si>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</si>
  <si>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</si>
  <si>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</si>
  <si>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</si>
  <si>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</si>
  <si>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</si>
  <si>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</si>
  <si>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</si>
  <si>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</si>
  <si>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</si>
  <si>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</si>
  <si>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</si>
  <si>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</si>
  <si>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</si>
  <si>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</si>
  <si>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</si>
  <si>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</si>
  <si>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</si>
  <si>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</si>
  <si>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</si>
  <si>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</si>
  <si>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</si>
  <si>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</si>
  <si>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</si>
  <si>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</si>
  <si>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</si>
  <si>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</si>
  <si>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</si>
  <si>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</si>
  <si>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</si>
  <si>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</si>
  <si>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</si>
  <si>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</si>
  <si>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</si>
  <si>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</si>
  <si>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</si>
  <si>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</si>
  <si>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</si>
  <si>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</si>
  <si>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</si>
  <si>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</si>
  <si>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</si>
  <si>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</si>
  <si>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</si>
  <si>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</si>
  <si>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</si>
  <si>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</si>
  <si>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</si>
  <si>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</si>
  <si>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</si>
  <si>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</si>
  <si>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</si>
  <si>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</si>
  <si>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</si>
  <si>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</si>
  <si>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</si>
  <si>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</si>
  <si>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</si>
  <si>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</si>
  <si>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</si>
  <si>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</si>
  <si>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</si>
  <si>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</si>
  <si>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</si>
  <si>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</si>
  <si>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</si>
  <si>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</si>
  <si>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</si>
  <si>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</si>
  <si>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</si>
  <si>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</si>
  <si>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</si>
  <si>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</si>
  <si>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</si>
  <si>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</si>
  <si>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</si>
  <si>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</si>
  <si>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</si>
  <si>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</si>
  <si>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</si>
  <si>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</si>
  <si>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</si>
  <si>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</si>
  <si>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</si>
  <si>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</si>
  <si>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</si>
  <si>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</si>
  <si>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</si>
  <si>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</si>
  <si>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</si>
  <si>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</si>
  <si>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</si>
  <si>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</si>
  <si>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</si>
  <si>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</si>
  <si>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</si>
  <si>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</si>
  <si>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</si>
  <si>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</si>
  <si>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</si>
  <si>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</si>
  <si>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</si>
  <si>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</si>
  <si>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</si>
  <si>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</si>
  <si>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</si>
  <si>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</si>
  <si>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</si>
  <si>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</si>
  <si>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</si>
  <si>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</si>
  <si>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</si>
  <si>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</si>
  <si>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</si>
  <si>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</si>
  <si>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</si>
  <si>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</si>
  <si>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</si>
  <si>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</si>
  <si>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</si>
  <si>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</si>
  <si>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</si>
  <si>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</si>
  <si>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</si>
  <si>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</si>
  <si>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</si>
  <si>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</si>
  <si>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</si>
  <si>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</si>
  <si>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</si>
  <si>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</si>
  <si>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</si>
  <si>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</si>
  <si>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</si>
  <si>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</si>
  <si>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</si>
  <si>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</si>
  <si>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</si>
  <si>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</si>
  <si>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</si>
  <si>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</si>
  <si>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</si>
  <si>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</si>
  <si>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</si>
  <si>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</si>
  <si>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</si>
  <si>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</si>
  <si>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</si>
  <si>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</si>
  <si>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</si>
  <si>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</si>
  <si>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</si>
  <si>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</si>
  <si>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</si>
  <si>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</si>
  <si>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</si>
  <si>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</si>
  <si>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</si>
  <si>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</si>
  <si>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</si>
  <si>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</si>
  <si>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</si>
  <si>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</si>
  <si>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</si>
  <si>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</si>
  <si>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</si>
  <si>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</si>
  <si>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</si>
  <si>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</si>
  <si>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</si>
  <si>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</si>
  <si>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</si>
  <si>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</si>
  <si>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</si>
  <si>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</si>
  <si>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</si>
  <si>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</si>
  <si>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</si>
  <si>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</si>
  <si>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</si>
  <si>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</si>
  <si>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</si>
  <si>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</si>
  <si>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</si>
  <si>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</si>
  <si>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</si>
  <si>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</si>
  <si>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</si>
  <si>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</si>
  <si>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</si>
  <si>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</si>
  <si>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</si>
  <si>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</si>
  <si>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</si>
  <si>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</si>
  <si>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</si>
  <si>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</si>
  <si>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</si>
  <si>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</si>
  <si>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</si>
  <si>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</si>
  <si>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</si>
  <si>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</si>
  <si>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</si>
  <si>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</si>
  <si>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</si>
  <si>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</si>
  <si>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</si>
  <si>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</si>
  <si>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</si>
  <si>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</si>
  <si>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</si>
  <si>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</si>
  <si>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</si>
  <si>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</si>
  <si>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</si>
  <si>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</si>
  <si>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</si>
  <si>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</si>
  <si>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</si>
  <si>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</si>
  <si>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</si>
  <si>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</si>
  <si>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</si>
  <si>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</si>
  <si>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</si>
  <si>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</si>
  <si>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</si>
  <si>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</si>
  <si>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</si>
  <si>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</si>
  <si>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</si>
  <si>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</si>
  <si>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</si>
  <si>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</si>
  <si>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</si>
  <si>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</si>
  <si>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</si>
  <si>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</si>
  <si>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</si>
  <si>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</si>
  <si>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</si>
  <si>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</si>
  <si>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</si>
  <si>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</si>
  <si>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</si>
  <si>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</si>
  <si>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</si>
  <si>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</si>
  <si>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</si>
  <si>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</si>
  <si>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</si>
  <si>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</si>
  <si>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</si>
  <si>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</si>
  <si>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</si>
  <si>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</si>
  <si>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</si>
  <si>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</si>
  <si>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</si>
  <si>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</si>
  <si>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</si>
  <si>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</si>
  <si>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</si>
  <si>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</si>
  <si>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</si>
  <si>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</si>
  <si>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</si>
  <si>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</si>
  <si>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</si>
  <si>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</si>
  <si>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</si>
  <si>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</si>
  <si>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</si>
  <si>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</si>
  <si>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</si>
  <si>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</si>
  <si>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</si>
  <si>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</si>
  <si>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</si>
  <si>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</si>
  <si>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</si>
  <si>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</si>
  <si>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</si>
  <si>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</si>
  <si>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</si>
  <si>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</si>
  <si>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</si>
  <si>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</si>
  <si>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</si>
  <si>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</si>
  <si>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</si>
  <si>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</si>
  <si>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</si>
  <si>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</si>
  <si>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</si>
  <si>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</si>
  <si>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</si>
  <si>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</si>
  <si>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</si>
  <si>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</si>
  <si>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</si>
  <si>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</si>
  <si>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</si>
  <si>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</si>
  <si>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</si>
  <si>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</si>
  <si>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</si>
  <si>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</si>
  <si>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</si>
  <si>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</si>
  <si>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</si>
  <si>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</si>
  <si>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</si>
  <si>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</si>
  <si>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</si>
  <si>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</si>
  <si>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</si>
  <si>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</si>
  <si>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</si>
  <si>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</si>
  <si>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</si>
  <si>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</si>
  <si>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</si>
  <si>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</si>
  <si>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</si>
  <si>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</si>
  <si>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</si>
  <si>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</si>
  <si>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</si>
  <si>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</si>
  <si>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</si>
  <si>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</si>
  <si>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</si>
  <si>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</si>
  <si>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</si>
  <si>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</si>
  <si>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</si>
  <si>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</si>
  <si>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</si>
  <si>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</si>
  <si>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</si>
  <si>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</si>
  <si>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</si>
  <si>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</si>
  <si>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</si>
  <si>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</si>
  <si>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</si>
  <si>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</si>
  <si>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</si>
  <si>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</si>
  <si>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</si>
  <si>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</si>
  <si>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</si>
  <si>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</si>
  <si>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</si>
  <si>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</si>
  <si>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</si>
  <si>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</si>
  <si>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</si>
  <si>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</si>
  <si>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</si>
  <si>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</si>
  <si>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</si>
  <si>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</si>
  <si>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</si>
  <si>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</si>
  <si>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</si>
  <si>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</si>
  <si>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</si>
  <si>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</si>
  <si>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</si>
  <si>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</si>
  <si>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</si>
  <si>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</si>
  <si>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</si>
  <si>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</si>
  <si>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</si>
  <si>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</si>
  <si>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</si>
  <si>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</si>
  <si>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</si>
  <si>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</si>
  <si>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</si>
  <si>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</si>
  <si>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</si>
  <si>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</si>
  <si>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</si>
  <si>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</si>
  <si>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</si>
  <si>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</si>
  <si>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</si>
  <si>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</si>
  <si>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</si>
  <si>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</si>
  <si>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</si>
  <si>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</si>
  <si>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</si>
  <si>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</si>
  <si>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</si>
  <si>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</si>
  <si>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</si>
  <si>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</si>
  <si>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</si>
  <si>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</si>
  <si>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</si>
  <si>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</si>
  <si>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</si>
  <si>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</si>
  <si>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</si>
  <si>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</si>
  <si>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</si>
  <si>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</si>
  <si>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</si>
  <si>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</si>
  <si>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</si>
  <si>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</si>
  <si>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</si>
  <si>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</si>
  <si>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</si>
  <si>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</si>
  <si>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</si>
  <si>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</si>
  <si>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</si>
  <si>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</si>
  <si>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</si>
  <si>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</si>
  <si>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</si>
  <si>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</si>
  <si>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</si>
  <si>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</si>
  <si>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</si>
  <si>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</si>
  <si>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</si>
  <si>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</si>
  <si>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</si>
  <si>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</si>
  <si>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</si>
  <si>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</si>
  <si>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</si>
  <si>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</si>
  <si>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</si>
  <si>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</si>
  <si>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</si>
  <si>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</si>
  <si>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</si>
  <si>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</si>
  <si>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</si>
  <si>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</si>
  <si>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</si>
  <si>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</si>
  <si>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</si>
  <si>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</si>
  <si>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</si>
  <si>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</si>
  <si>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</si>
  <si>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</si>
  <si>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</si>
  <si>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</si>
  <si>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</si>
  <si>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</si>
  <si>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</si>
  <si>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</si>
  <si>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</si>
  <si>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</si>
  <si>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</si>
  <si>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</si>
  <si>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</si>
  <si>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</si>
  <si>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</si>
  <si>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</si>
  <si>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</si>
  <si>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</si>
  <si>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</si>
  <si>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</si>
  <si>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</si>
  <si>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</si>
  <si>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</si>
  <si>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</si>
  <si>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</si>
  <si>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</si>
  <si>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</si>
  <si>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</si>
  <si>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</si>
  <si>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</si>
  <si>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</si>
  <si>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</si>
  <si>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</si>
  <si>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</si>
  <si>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</si>
  <si>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</si>
  <si>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</si>
  <si>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</si>
  <si>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</si>
  <si>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</si>
  <si>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</si>
  <si>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</si>
  <si>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</si>
  <si>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</si>
  <si>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</si>
  <si>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</si>
  <si>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</si>
  <si>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</si>
  <si>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</si>
  <si>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</si>
  <si>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</si>
  <si>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</si>
  <si>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</si>
  <si>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</si>
  <si>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</si>
  <si>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</si>
  <si>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</si>
  <si>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</si>
  <si>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</si>
  <si>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</si>
  <si>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</si>
  <si>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</si>
  <si>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</si>
  <si>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</si>
  <si>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</si>
  <si>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</si>
  <si>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</si>
  <si>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</si>
  <si>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</si>
  <si>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</si>
  <si>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</si>
  <si>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</si>
  <si>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</si>
  <si>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</si>
  <si>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</si>
  <si>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</si>
  <si>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</si>
  <si>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</si>
  <si>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</si>
  <si>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</si>
  <si>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</si>
  <si>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</si>
  <si>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</si>
  <si>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</si>
  <si>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</si>
  <si>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</si>
  <si>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</si>
  <si>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</si>
  <si>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</si>
  <si>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</si>
  <si>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</si>
  <si>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</si>
  <si>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</si>
  <si>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</si>
  <si>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</si>
  <si>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</si>
  <si>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</si>
  <si>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</si>
  <si>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</si>
  <si>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</si>
  <si>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</si>
  <si>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</si>
  <si>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</si>
  <si>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</si>
  <si>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</si>
  <si>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</si>
  <si>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</si>
  <si>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</si>
  <si>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</si>
  <si>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</si>
  <si>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</si>
  <si>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</si>
  <si>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</si>
  <si>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</si>
  <si>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</si>
  <si>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</si>
  <si>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</si>
  <si>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</si>
  <si>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</si>
  <si>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</si>
  <si>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</si>
  <si>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</si>
  <si>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</si>
  <si>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</si>
  <si>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</si>
  <si>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</si>
  <si>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</si>
  <si>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</si>
  <si>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</si>
  <si>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</si>
  <si>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</si>
  <si>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</si>
  <si>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</si>
  <si>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</si>
  <si>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</si>
  <si>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</si>
  <si>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</si>
  <si>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</si>
  <si>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</si>
  <si>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</si>
  <si>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</si>
  <si>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</si>
  <si>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</si>
  <si>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</si>
  <si>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</si>
  <si>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</si>
  <si>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</si>
  <si>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</si>
  <si>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</si>
  <si>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</si>
  <si>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</si>
  <si>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</si>
  <si>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</si>
  <si>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</si>
  <si>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</si>
  <si>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</si>
  <si>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</si>
  <si>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</si>
  <si>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</si>
  <si>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</si>
  <si>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</si>
  <si>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</si>
  <si>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</si>
  <si>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</si>
  <si>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</si>
  <si>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</si>
  <si>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</si>
  <si>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</si>
  <si>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</si>
  <si>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</si>
  <si>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</si>
  <si>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</si>
  <si>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</si>
  <si>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</si>
  <si>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</si>
  <si>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</si>
  <si>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</si>
  <si>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</si>
  <si>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</si>
  <si>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</si>
  <si>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</si>
  <si>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</si>
  <si>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</si>
  <si>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</si>
  <si>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</si>
  <si>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</si>
  <si>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</si>
  <si>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</si>
  <si>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</si>
  <si>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</si>
  <si>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</si>
  <si>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</si>
  <si>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</si>
  <si>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</si>
  <si>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</si>
  <si>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</si>
  <si>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</si>
  <si>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</si>
  <si>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</si>
  <si>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</si>
  <si>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</si>
  <si>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</si>
  <si>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</si>
  <si>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</si>
  <si>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</si>
  <si>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</si>
  <si>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</si>
  <si>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</si>
  <si>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</si>
  <si>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</si>
  <si>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</si>
  <si>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</si>
  <si>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</si>
  <si>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</si>
  <si>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</si>
  <si>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</si>
  <si>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</si>
  <si>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</si>
  <si>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</si>
  <si>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</si>
  <si>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</si>
  <si>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</si>
  <si>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</si>
  <si>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</si>
  <si>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</si>
  <si>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</si>
  <si>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</si>
  <si>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</si>
  <si>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</si>
  <si>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</si>
  <si>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</si>
  <si>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</si>
  <si>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</si>
  <si>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</si>
  <si>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</si>
  <si>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</si>
  <si>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</si>
  <si>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</si>
  <si>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</si>
  <si>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</si>
  <si>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</si>
  <si>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</si>
  <si>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</si>
  <si>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</si>
  <si>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</si>
  <si>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</si>
  <si>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</si>
  <si>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</si>
  <si>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</si>
  <si>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</si>
  <si>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</si>
  <si>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</si>
  <si>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</si>
  <si>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</si>
  <si>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</si>
  <si>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</si>
  <si>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</si>
  <si>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</si>
  <si>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</si>
  <si>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</si>
  <si>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</si>
  <si>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</si>
  <si>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</si>
  <si>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</si>
  <si>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</si>
  <si>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</si>
  <si>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</si>
  <si>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</si>
  <si>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</si>
  <si>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</si>
  <si>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</si>
  <si>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</si>
  <si>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</si>
  <si>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</si>
  <si>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</si>
  <si>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</si>
  <si>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</si>
  <si>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</si>
  <si>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</si>
  <si>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</si>
  <si>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</si>
  <si>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</si>
  <si>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</si>
  <si>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</si>
  <si>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</si>
  <si>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</si>
  <si>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</si>
  <si>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</si>
  <si>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</si>
  <si>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</si>
  <si>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</si>
  <si>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</si>
  <si>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</si>
  <si>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</si>
  <si>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</si>
  <si>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</si>
  <si>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</si>
  <si>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</si>
  <si>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</si>
  <si>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</si>
  <si>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</si>
  <si>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</si>
  <si>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</si>
  <si>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</si>
  <si>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</si>
  <si>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</si>
  <si>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</si>
  <si>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</si>
  <si>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</si>
  <si>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</si>
  <si>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</si>
  <si>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</si>
  <si>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</si>
  <si>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</si>
  <si>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</si>
  <si>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</si>
  <si>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</si>
  <si>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</si>
  <si>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</si>
  <si>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</si>
  <si>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</si>
  <si>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</si>
  <si>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</si>
  <si>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</si>
  <si>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</si>
  <si>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</si>
  <si>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</si>
  <si>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</si>
  <si>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</si>
  <si>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</si>
  <si>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</si>
  <si>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</si>
  <si>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</si>
  <si>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</si>
  <si>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</si>
  <si>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</si>
  <si>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</si>
  <si>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</si>
  <si>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</si>
  <si>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</si>
  <si>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</si>
  <si>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</si>
  <si>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</si>
  <si>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</si>
  <si>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</si>
  <si>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</si>
  <si>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</si>
  <si>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</si>
  <si>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</si>
  <si>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</si>
  <si>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</si>
  <si>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</si>
  <si>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</si>
  <si>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</si>
  <si>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</si>
  <si>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</si>
  <si>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</si>
  <si>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</si>
  <si>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</si>
  <si>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</si>
  <si>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</si>
  <si>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</si>
  <si>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</si>
  <si>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</si>
  <si>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</si>
  <si>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</si>
  <si>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</si>
  <si>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</si>
  <si>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</si>
  <si>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</si>
  <si>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</si>
  <si>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</si>
  <si>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</si>
  <si>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</si>
  <si>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</si>
  <si>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</si>
  <si>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</si>
  <si>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</si>
  <si>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</si>
  <si>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</si>
  <si>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</si>
  <si>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</si>
  <si>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</si>
  <si>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</si>
  <si>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</si>
  <si>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</si>
  <si>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</si>
  <si>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</si>
  <si>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</si>
  <si>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</si>
  <si>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</si>
  <si>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</si>
  <si>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</si>
  <si>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</si>
  <si>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</si>
  <si>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</si>
  <si>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</si>
  <si>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</si>
  <si>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</si>
  <si>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</si>
  <si>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</si>
  <si>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</si>
  <si>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</si>
  <si>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</si>
  <si>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</si>
  <si>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</si>
  <si>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</si>
  <si>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</si>
  <si>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</si>
  <si>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</si>
  <si>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</si>
  <si>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</si>
  <si>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</si>
  <si>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</si>
  <si>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</si>
  <si>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</si>
  <si>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</si>
  <si>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</si>
  <si>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</si>
  <si>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</si>
  <si>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</si>
  <si>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</si>
  <si>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</si>
  <si>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</si>
  <si>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</si>
  <si>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</si>
  <si>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</si>
  <si>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</si>
  <si>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</si>
  <si>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</si>
  <si>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</si>
  <si>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</si>
  <si>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</si>
  <si>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</si>
  <si>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</si>
  <si>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</si>
  <si>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</si>
  <si>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</si>
  <si>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</si>
  <si>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</si>
  <si>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</si>
  <si>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</si>
  <si>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</si>
  <si>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</si>
  <si>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</si>
  <si>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</si>
  <si>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</si>
  <si>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</si>
  <si>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</si>
  <si>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</si>
  <si>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</si>
  <si>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</si>
  <si>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</si>
  <si>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</si>
  <si>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</si>
  <si>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</si>
  <si>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</si>
  <si>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</si>
  <si>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</si>
  <si>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</si>
  <si>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</si>
  <si>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</si>
  <si>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</si>
  <si>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</si>
  <si>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</si>
  <si>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</si>
  <si>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</si>
  <si>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</si>
  <si>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</si>
  <si>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</si>
  <si>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</si>
  <si>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</si>
  <si>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</si>
  <si>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</si>
  <si>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</si>
  <si>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</si>
  <si>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</si>
  <si>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</si>
  <si>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</si>
  <si>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</si>
  <si>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</si>
  <si>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</si>
  <si>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</si>
  <si>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</si>
  <si>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</si>
  <si>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</si>
  <si>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</si>
  <si>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</si>
  <si>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</si>
  <si>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</si>
  <si>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</si>
  <si>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</si>
  <si>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</si>
  <si>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</si>
  <si>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</si>
  <si>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</si>
  <si>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</si>
  <si>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</si>
  <si>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</si>
  <si>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</si>
  <si>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</si>
  <si>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</si>
  <si>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</si>
  <si>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</si>
  <si>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</si>
  <si>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</si>
  <si>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</si>
  <si>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</si>
  <si>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</si>
  <si>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</si>
  <si>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</si>
  <si>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</si>
  <si>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</si>
  <si>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</si>
  <si>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</si>
  <si>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</si>
  <si>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</si>
  <si>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</si>
  <si>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</si>
  <si>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</si>
  <si>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</si>
  <si>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</si>
  <si>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</si>
  <si>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</si>
  <si>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</si>
  <si>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</si>
  <si>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</si>
  <si>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</si>
  <si>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</si>
  <si>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</si>
  <si>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</si>
  <si>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</si>
  <si>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</si>
  <si>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</si>
  <si>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</si>
  <si>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</si>
  <si>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</si>
  <si>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</si>
  <si>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</si>
  <si>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</si>
  <si>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</si>
  <si>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</si>
  <si>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</si>
  <si>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</si>
  <si>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</si>
  <si>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</si>
  <si>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</si>
  <si>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</si>
  <si>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</si>
  <si>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</si>
  <si>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</si>
  <si>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</si>
  <si>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</si>
  <si>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</si>
  <si>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</si>
  <si>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</si>
  <si>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</si>
  <si>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</si>
  <si>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</si>
  <si>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</si>
  <si>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</si>
  <si>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</si>
  <si>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</si>
  <si>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</si>
  <si>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</si>
  <si>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</si>
  <si>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</si>
  <si>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</si>
  <si>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</si>
  <si>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</si>
  <si>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</si>
  <si>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</si>
  <si>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</si>
  <si>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</si>
  <si>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</si>
  <si>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</si>
  <si>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</si>
  <si>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</si>
  <si>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</si>
  <si>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</si>
  <si>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</si>
  <si>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</si>
  <si>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</si>
  <si>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</si>
  <si>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</si>
  <si>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</si>
  <si>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</si>
  <si>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</si>
  <si>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</si>
  <si>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</si>
  <si>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</si>
  <si>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</si>
  <si>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</si>
  <si>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</si>
  <si>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</si>
  <si>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</si>
  <si>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</si>
  <si>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</si>
  <si>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</si>
  <si>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</si>
  <si>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</si>
  <si>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</si>
  <si>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</si>
  <si>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</si>
  <si>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</si>
  <si>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</si>
  <si>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</si>
  <si>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</si>
  <si>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</si>
  <si>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</si>
  <si>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</si>
  <si>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</si>
  <si>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</si>
  <si>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</si>
  <si>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</si>
  <si>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</si>
  <si>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</si>
  <si>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</si>
  <si>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</si>
  <si>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</si>
  <si>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</si>
  <si>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</si>
  <si>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</si>
  <si>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</si>
  <si>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</si>
  <si>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</si>
  <si>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</si>
  <si>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</si>
  <si>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</si>
  <si>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</si>
  <si>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</si>
  <si>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</si>
  <si>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</si>
  <si>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</si>
  <si>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</si>
  <si>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</si>
  <si>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</si>
  <si>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</si>
  <si>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</si>
  <si>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</si>
  <si>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</si>
  <si>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</si>
  <si>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</si>
  <si>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</si>
  <si>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</si>
  <si>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</si>
  <si>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</si>
  <si>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</si>
  <si>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</si>
  <si>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</si>
  <si>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</si>
  <si>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</si>
  <si>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</si>
  <si>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</si>
  <si>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</si>
  <si>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</si>
  <si>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</si>
  <si>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</si>
  <si>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</si>
  <si>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</si>
  <si>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</si>
  <si>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</si>
  <si>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</si>
  <si>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</si>
  <si>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</si>
  <si>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</si>
  <si>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</si>
  <si>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</si>
  <si>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</si>
  <si>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</si>
  <si>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</si>
  <si>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</si>
  <si>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</si>
  <si>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</si>
  <si>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</si>
  <si>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</si>
  <si>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</si>
  <si>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</si>
  <si>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</si>
  <si>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</si>
  <si>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</si>
  <si>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</si>
  <si>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</si>
  <si>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</si>
  <si>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</si>
  <si>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</si>
  <si>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</si>
  <si>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</si>
  <si>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</si>
  <si>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</si>
  <si>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</si>
  <si>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</si>
  <si>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</si>
  <si>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</si>
  <si>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</si>
  <si>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</si>
  <si>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</si>
  <si>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</si>
  <si>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</si>
  <si>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</si>
  <si>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</si>
  <si>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</si>
  <si>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</si>
  <si>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</si>
  <si>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</si>
  <si>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</si>
  <si>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</si>
  <si>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</si>
  <si>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</si>
  <si>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</si>
  <si>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</si>
  <si>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</si>
  <si>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</si>
  <si>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</si>
  <si>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</si>
  <si>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</si>
  <si>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</si>
  <si>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</si>
  <si>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</si>
  <si>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</si>
  <si>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</si>
  <si>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</si>
  <si>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</si>
  <si>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</si>
  <si>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</si>
  <si>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</si>
  <si>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</si>
  <si>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</si>
  <si>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</si>
  <si>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</si>
  <si>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</si>
  <si>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</si>
  <si>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</si>
  <si>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</si>
  <si>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</si>
  <si>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</si>
  <si>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</si>
  <si>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</si>
  <si>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</si>
  <si>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</si>
  <si>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</si>
  <si>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</si>
  <si>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</si>
  <si>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</si>
  <si>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</si>
  <si>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</si>
  <si>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</si>
  <si>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</si>
  <si>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</si>
  <si>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</si>
  <si>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</si>
  <si>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</si>
  <si>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</si>
  <si>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</si>
  <si>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</si>
  <si>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</si>
  <si>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</si>
  <si>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</si>
  <si>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</si>
  <si>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</si>
  <si>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</si>
  <si>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</si>
  <si>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</si>
  <si>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</si>
  <si>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</si>
  <si>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</si>
  <si>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</si>
  <si>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</si>
  <si>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</si>
  <si>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</si>
  <si>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</si>
  <si>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</si>
  <si>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</si>
  <si>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</si>
  <si>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</si>
  <si>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</si>
  <si>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</si>
  <si>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</si>
  <si>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</si>
  <si>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</si>
  <si>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</si>
  <si>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</si>
  <si>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</si>
  <si>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</si>
  <si>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</si>
  <si>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</si>
  <si>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</si>
  <si>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</si>
  <si>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</si>
  <si>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</si>
  <si>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</si>
  <si>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</si>
  <si>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</si>
  <si>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</si>
  <si>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</si>
  <si>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</si>
  <si>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</si>
  <si>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</si>
  <si>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</si>
  <si>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</si>
  <si>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</si>
  <si>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</si>
  <si>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</si>
  <si>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</si>
  <si>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</si>
  <si>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</si>
  <si>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</si>
  <si>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</si>
  <si>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</si>
  <si>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</si>
  <si>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</si>
  <si>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</si>
  <si>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</si>
  <si>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</si>
  <si>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</si>
  <si>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</si>
  <si>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</si>
  <si>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</si>
  <si>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</si>
  <si>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</si>
  <si>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</si>
  <si>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</si>
  <si>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</si>
  <si>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</si>
  <si>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</si>
  <si>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</si>
  <si>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</si>
  <si>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</si>
  <si>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</si>
  <si>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</si>
  <si>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</si>
  <si>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</si>
  <si>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</si>
  <si>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</si>
  <si>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</si>
  <si>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</si>
  <si>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</si>
  <si>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</si>
  <si>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</si>
  <si>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</si>
  <si>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</si>
  <si>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</si>
  <si>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</si>
  <si>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</si>
  <si>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</si>
  <si>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</si>
  <si>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</si>
  <si>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</si>
  <si>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</si>
  <si>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</si>
  <si>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</si>
  <si>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</si>
  <si>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</si>
  <si>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</si>
  <si>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</si>
  <si>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</si>
  <si>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</si>
  <si>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</si>
  <si>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</si>
  <si>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</si>
  <si>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</si>
  <si>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</si>
  <si>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</si>
  <si>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</si>
  <si>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</si>
  <si>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</si>
  <si>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</si>
  <si>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</si>
  <si>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</si>
  <si>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</si>
  <si>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</si>
  <si>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</si>
  <si>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</si>
  <si>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</si>
  <si>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</si>
  <si>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</si>
  <si>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</si>
  <si>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</si>
  <si>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</si>
  <si>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</si>
  <si>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</si>
  <si>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</si>
  <si>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</si>
  <si>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</si>
  <si>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</si>
  <si>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</si>
  <si>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</si>
  <si>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</si>
  <si>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</si>
  <si>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</si>
  <si>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</si>
  <si>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</si>
  <si>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</si>
  <si>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</si>
  <si>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</si>
  <si>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</si>
  <si>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</si>
  <si>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</si>
  <si>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</si>
  <si>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</si>
  <si>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</si>
  <si>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</si>
  <si>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</si>
  <si>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</si>
  <si>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</si>
  <si>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</si>
  <si>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</si>
  <si>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</si>
  <si>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</si>
  <si>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</si>
  <si>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</si>
  <si>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</si>
  <si>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</si>
  <si>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</si>
  <si>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</si>
  <si>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</si>
  <si>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</si>
  <si>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</si>
  <si>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</si>
  <si>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</si>
  <si>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</si>
  <si>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</si>
  <si>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</si>
  <si>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</si>
  <si>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</si>
  <si>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</si>
  <si>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</si>
  <si>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</si>
  <si>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</si>
  <si>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</si>
  <si>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</si>
  <si>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</si>
  <si>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</si>
  <si>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</si>
  <si>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</si>
  <si>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</si>
  <si>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</si>
  <si>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</si>
  <si>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</si>
  <si>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</si>
  <si>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</si>
  <si>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</si>
  <si>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</si>
  <si>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</si>
  <si>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</si>
  <si>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</si>
  <si>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</si>
  <si>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</si>
  <si>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</si>
  <si>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</si>
  <si>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</si>
  <si>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</si>
  <si>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</si>
  <si>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</si>
  <si>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</si>
  <si>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</si>
  <si>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</si>
  <si>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</si>
  <si>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</si>
  <si>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</si>
  <si>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</si>
  <si>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</si>
  <si>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</si>
  <si>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</si>
  <si>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</si>
  <si>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</si>
  <si>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</si>
  <si>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</si>
  <si>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</si>
  <si>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</si>
  <si>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</si>
  <si>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</si>
  <si>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</si>
  <si>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</si>
  <si>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</si>
  <si>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</si>
  <si>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</si>
  <si>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</si>
  <si>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</si>
  <si>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</si>
  <si>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</si>
  <si>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</si>
  <si>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</si>
  <si>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</si>
  <si>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</si>
  <si>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</si>
  <si>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</si>
  <si>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</si>
  <si>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</si>
  <si>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</si>
  <si>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</si>
  <si>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</si>
  <si>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</si>
  <si>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</si>
  <si>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</si>
  <si>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</si>
  <si>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</si>
  <si>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</si>
  <si>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</si>
  <si>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</si>
  <si>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</si>
  <si>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</si>
  <si>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</si>
  <si>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</si>
  <si>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</si>
  <si>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</si>
  <si>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</si>
  <si>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</si>
  <si>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</si>
  <si>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</si>
  <si>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</si>
  <si>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</si>
  <si>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</si>
  <si>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</si>
  <si>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</si>
  <si>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</si>
  <si>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</si>
  <si>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</si>
  <si>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</si>
  <si>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</si>
  <si>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</si>
  <si>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</si>
  <si>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</si>
  <si>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</si>
  <si>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</si>
  <si>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</si>
  <si>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</si>
  <si>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</si>
  <si>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</si>
  <si>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</si>
  <si>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</si>
  <si>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</si>
  <si>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</si>
  <si>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</si>
  <si>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</si>
  <si>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</si>
  <si>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</si>
  <si>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</si>
  <si>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</si>
  <si>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</si>
  <si>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</si>
  <si>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</si>
  <si>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</si>
  <si>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</si>
  <si>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</si>
  <si>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</si>
  <si>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</si>
  <si>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</si>
  <si>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</si>
  <si>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</si>
  <si>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</si>
  <si>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</si>
  <si>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</si>
  <si>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</si>
  <si>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</si>
  <si>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</si>
  <si>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</si>
  <si>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</si>
  <si>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</si>
  <si>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</si>
  <si>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</si>
  <si>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</si>
  <si>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</si>
  <si>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</si>
  <si>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</si>
  <si>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</si>
  <si>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</si>
  <si>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</si>
  <si>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</si>
  <si>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</si>
  <si>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</si>
  <si>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</si>
  <si>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</si>
  <si>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</si>
  <si>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</si>
  <si>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</si>
  <si>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</si>
  <si>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</si>
  <si>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</si>
  <si>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</si>
  <si>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</si>
  <si>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</si>
  <si>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</si>
  <si>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</si>
  <si>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</si>
  <si>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</si>
  <si>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</si>
  <si>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</si>
  <si>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</si>
  <si>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</si>
  <si>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</si>
  <si>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</si>
  <si>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</si>
  <si>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</si>
  <si>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</si>
  <si>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</si>
  <si>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</si>
  <si>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</si>
  <si>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</si>
  <si>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</si>
  <si>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</si>
  <si>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</si>
  <si>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</si>
  <si>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</si>
  <si>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</si>
  <si>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</si>
  <si>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</si>
  <si>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</si>
  <si>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</si>
  <si>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</si>
  <si>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</si>
  <si>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</si>
  <si>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</si>
  <si>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</si>
  <si>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</si>
  <si>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</si>
  <si>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</si>
  <si>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</si>
  <si>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</si>
  <si>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</si>
  <si>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</si>
  <si>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</si>
  <si>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</si>
  <si>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</si>
  <si>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</si>
  <si>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</si>
  <si>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</si>
  <si>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</si>
  <si>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</si>
  <si>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</si>
  <si>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</si>
  <si>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</si>
  <si>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</si>
  <si>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</si>
  <si>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</si>
  <si>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</si>
  <si>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</si>
  <si>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</si>
  <si>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</si>
  <si>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</si>
  <si>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</si>
  <si>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</si>
  <si>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</si>
  <si>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</si>
  <si>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</si>
  <si>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</si>
  <si>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</si>
  <si>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</si>
  <si>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</si>
  <si>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</si>
  <si>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</si>
  <si>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</si>
  <si>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</si>
  <si>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</si>
  <si>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</si>
  <si>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</si>
  <si>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</si>
  <si>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</si>
  <si>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</si>
  <si>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</si>
  <si>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</si>
  <si>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</si>
  <si>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</si>
  <si>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</si>
  <si>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</si>
  <si>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</si>
  <si>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</si>
  <si>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</si>
  <si>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</si>
  <si>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</si>
  <si>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</si>
  <si>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</si>
  <si>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</si>
  <si>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</si>
  <si>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</si>
  <si>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</si>
  <si>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</si>
  <si>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</si>
  <si>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</si>
  <si>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</si>
  <si>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</si>
  <si>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</si>
  <si>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</si>
  <si>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</si>
  <si>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</si>
  <si>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</si>
  <si>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</si>
  <si>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</si>
  <si>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</si>
  <si>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</si>
  <si>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</si>
  <si>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</si>
  <si>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</si>
  <si>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</si>
  <si>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</si>
  <si>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</si>
  <si>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</si>
  <si>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</si>
  <si>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</si>
  <si>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</si>
  <si>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</si>
  <si>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</si>
  <si>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</si>
  <si>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</si>
  <si>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</si>
  <si>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</si>
  <si>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</si>
  <si>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</si>
  <si>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</si>
  <si>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</si>
  <si>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</si>
  <si>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</si>
  <si>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</si>
  <si>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</si>
  <si>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</si>
  <si>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</si>
  <si>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</si>
  <si>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</si>
  <si>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</si>
  <si>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</si>
  <si>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</si>
  <si>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</si>
  <si>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</si>
  <si>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</si>
  <si>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</si>
  <si>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</si>
  <si>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</si>
  <si>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</si>
  <si>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</si>
  <si>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</si>
  <si>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</si>
  <si>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</si>
  <si>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</si>
  <si>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</si>
  <si>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</si>
  <si>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</si>
  <si>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</si>
  <si>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</si>
  <si>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</si>
  <si>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</si>
  <si>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</si>
  <si>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</si>
  <si>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</si>
  <si>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</si>
  <si>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</si>
  <si>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</si>
  <si>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</si>
  <si>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</si>
  <si>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</si>
  <si>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</si>
  <si>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</si>
  <si>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</si>
  <si>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</si>
  <si>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</si>
  <si>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</si>
  <si>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</si>
  <si>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</si>
  <si>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</si>
  <si>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</si>
  <si>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</si>
  <si>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</si>
  <si>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</si>
  <si>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</si>
  <si>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</si>
  <si>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</si>
  <si>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</si>
  <si>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</si>
  <si>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</si>
  <si>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</si>
  <si>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</si>
  <si>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</si>
  <si>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</si>
  <si>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</si>
  <si>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</si>
  <si>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</si>
  <si>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</si>
  <si>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</si>
  <si>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</si>
  <si>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</si>
  <si>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</si>
  <si>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</si>
  <si>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</si>
  <si>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</si>
  <si>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</si>
  <si>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</si>
  <si>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</si>
  <si>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</si>
  <si>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</si>
  <si>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</si>
  <si>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</si>
  <si>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</si>
  <si>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</si>
  <si>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</si>
  <si>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</si>
  <si>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</si>
  <si>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</si>
  <si>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</si>
  <si>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</si>
  <si>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</si>
  <si>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</si>
  <si>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</si>
  <si>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</si>
  <si>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</si>
  <si>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</si>
  <si>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</si>
  <si>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</si>
  <si>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</si>
  <si>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</si>
  <si>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</si>
  <si>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</si>
  <si>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</si>
  <si>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</si>
  <si>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</si>
  <si>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</si>
  <si>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</si>
  <si>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</si>
  <si>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</si>
  <si>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</si>
  <si>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</si>
  <si>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</si>
  <si>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</si>
  <si>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</si>
  <si>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</si>
  <si>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</si>
  <si>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</si>
  <si>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</si>
  <si>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</si>
  <si>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</si>
  <si>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</si>
  <si>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</si>
  <si>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</si>
  <si>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</si>
  <si>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</si>
  <si>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</si>
  <si>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</si>
  <si>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</si>
  <si>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</si>
  <si>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</si>
  <si>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</si>
  <si>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</si>
  <si>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</si>
  <si>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</si>
  <si>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</si>
  <si>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</si>
  <si>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</si>
  <si>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</si>
  <si>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</si>
  <si>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</si>
  <si>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</si>
  <si>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</si>
  <si>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</si>
  <si>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</si>
  <si>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</si>
  <si>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</si>
  <si>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</si>
  <si>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</si>
  <si>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</si>
  <si>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</si>
  <si>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</si>
  <si>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</si>
  <si>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</si>
  <si>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</si>
  <si>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</si>
  <si>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</si>
  <si>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</si>
  <si>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</si>
  <si>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</si>
  <si>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</si>
  <si>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</si>
  <si>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</si>
  <si>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</si>
  <si>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</si>
  <si>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</si>
  <si>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</si>
  <si>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</si>
  <si>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</si>
  <si>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</si>
  <si>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</si>
  <si>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</si>
  <si>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</si>
  <si>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</si>
  <si>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</si>
  <si>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</si>
  <si>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</si>
  <si>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</si>
  <si>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</si>
  <si>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</si>
  <si>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</si>
  <si>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</si>
  <si>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</si>
  <si>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</si>
  <si>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</si>
  <si>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</si>
  <si>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</si>
  <si>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</si>
  <si>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</si>
  <si>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</si>
  <si>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</si>
  <si>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</si>
  <si>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</si>
  <si>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</si>
  <si>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</si>
  <si>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</si>
  <si>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</si>
  <si>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</si>
  <si>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</si>
  <si>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</si>
  <si>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</si>
  <si>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</si>
  <si>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</si>
  <si>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</si>
  <si>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</si>
  <si>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</si>
  <si>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</si>
  <si>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</si>
  <si>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</si>
  <si>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</si>
  <si>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</si>
  <si>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</si>
  <si>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</si>
  <si>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</si>
  <si>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</si>
  <si>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</si>
  <si>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</si>
  <si>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</si>
  <si>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</si>
  <si>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</si>
  <si>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</si>
  <si>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</si>
  <si>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</si>
  <si>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</si>
  <si>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</si>
  <si>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</si>
  <si>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</si>
  <si>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</si>
  <si>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</si>
  <si>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</si>
  <si>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</si>
  <si>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</si>
  <si>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</si>
  <si>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</si>
  <si>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</si>
  <si>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</si>
  <si>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</si>
  <si>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</si>
  <si>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</si>
  <si>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</si>
  <si>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</si>
  <si>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</si>
  <si>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</si>
  <si>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</si>
  <si>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</si>
  <si>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</si>
  <si>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</si>
  <si>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</si>
  <si>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</si>
  <si>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</si>
  <si>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</si>
  <si>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</si>
  <si>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</si>
  <si>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</si>
  <si>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</si>
  <si>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</si>
  <si>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</si>
  <si>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</si>
  <si>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</si>
  <si>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</si>
  <si>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</si>
  <si>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</si>
  <si>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</si>
  <si>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</si>
  <si>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</si>
  <si>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</si>
  <si>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</si>
  <si>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</si>
  <si>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</si>
  <si>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</si>
  <si>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</si>
  <si>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</si>
  <si>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</si>
  <si>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</si>
  <si>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</si>
  <si>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</si>
  <si>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</si>
  <si>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</si>
  <si>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</si>
  <si>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</si>
  <si>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</si>
  <si>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</si>
  <si>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</si>
  <si>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</si>
  <si>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</si>
  <si>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</si>
  <si>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</si>
  <si>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</si>
  <si>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</si>
  <si>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</si>
  <si>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</si>
  <si>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</si>
  <si>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</si>
  <si>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</si>
  <si>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</si>
  <si>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</si>
  <si>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</si>
  <si>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</si>
  <si>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</si>
  <si>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</si>
  <si>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</si>
  <si>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</si>
  <si>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</si>
  <si>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</si>
  <si>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</si>
  <si>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</si>
  <si>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</si>
  <si>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</si>
  <si>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</si>
  <si>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</si>
  <si>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</si>
  <si>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</si>
  <si>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</si>
  <si>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</si>
  <si>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</si>
  <si>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</si>
  <si>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</si>
  <si>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</si>
  <si>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</si>
  <si>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</si>
  <si>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</si>
  <si>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</si>
  <si>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</si>
  <si>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</si>
  <si>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</si>
  <si>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</si>
  <si>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</si>
  <si>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</si>
  <si>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</si>
  <si>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</si>
  <si>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</si>
  <si>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</si>
  <si>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</si>
  <si>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</si>
  <si>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</si>
  <si>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</si>
  <si>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</si>
  <si>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</si>
  <si>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</si>
  <si>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</si>
  <si>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</si>
  <si>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</si>
  <si>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</si>
  <si>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</si>
  <si>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</si>
  <si>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</si>
  <si>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</si>
  <si>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</si>
  <si>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</si>
  <si>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</si>
  <si>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</si>
  <si>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</si>
  <si>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</si>
  <si>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</si>
  <si>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</si>
  <si>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</si>
  <si>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</si>
  <si>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</si>
  <si>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</si>
  <si>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</si>
  <si>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</si>
  <si>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</si>
  <si>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</si>
  <si>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</si>
  <si>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</si>
  <si>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</si>
  <si>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</si>
  <si>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</si>
  <si>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</si>
  <si>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</si>
  <si>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</si>
  <si>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</si>
  <si>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</si>
  <si>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</si>
  <si>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</si>
  <si>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</si>
  <si>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</si>
  <si>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</si>
  <si>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</si>
  <si>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</si>
  <si>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</si>
  <si>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</si>
  <si>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</si>
  <si>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</si>
  <si>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</si>
  <si>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</si>
  <si>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</si>
  <si>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</si>
  <si>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</si>
  <si>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</si>
  <si>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</si>
  <si>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</si>
  <si>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</si>
  <si>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</si>
  <si>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</si>
  <si>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</si>
  <si>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</si>
  <si>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</si>
  <si>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</si>
  <si>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</si>
  <si>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</si>
  <si>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</si>
  <si>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</si>
  <si>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</si>
  <si>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</si>
  <si>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</si>
  <si>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</si>
  <si>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</si>
  <si>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</si>
  <si>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</si>
  <si>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</si>
  <si>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</si>
  <si>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</si>
  <si>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</si>
  <si>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</si>
  <si>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</si>
  <si>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</si>
  <si>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</si>
  <si>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</si>
  <si>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</si>
  <si>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</si>
  <si>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</si>
  <si>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</si>
  <si>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</si>
  <si>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</si>
  <si>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</si>
  <si>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</si>
  <si>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</si>
  <si>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</si>
  <si>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</si>
  <si>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</si>
  <si>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</si>
  <si>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</si>
  <si>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</si>
  <si>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</si>
  <si>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</si>
  <si>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</si>
  <si>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</si>
  <si>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</si>
  <si>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</si>
  <si>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</si>
  <si>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</si>
  <si>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</si>
  <si>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</si>
  <si>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</si>
  <si>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</si>
  <si>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</si>
  <si>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</si>
  <si>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</si>
  <si>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</si>
  <si>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</si>
  <si>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</si>
  <si>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</si>
  <si>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</si>
  <si>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</si>
  <si>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</si>
  <si>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</si>
  <si>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</si>
  <si>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</si>
  <si>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</si>
  <si>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</si>
  <si>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</si>
  <si>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</si>
  <si>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</si>
  <si>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</si>
  <si>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</si>
  <si>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</si>
  <si>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</si>
  <si>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</si>
  <si>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</si>
  <si>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</si>
  <si>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</si>
  <si>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</si>
  <si>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</si>
  <si>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</si>
  <si>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</si>
  <si>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</si>
  <si>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</si>
  <si>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</si>
  <si>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</si>
  <si>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</si>
  <si>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</si>
  <si>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</si>
  <si>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</si>
  <si>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</si>
  <si>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</si>
  <si>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</si>
  <si>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</si>
  <si>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</si>
  <si>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</si>
  <si>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</si>
  <si>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</si>
  <si>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</si>
  <si>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</si>
  <si>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</si>
  <si>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</si>
  <si>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</si>
  <si>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</si>
  <si>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</si>
  <si>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</si>
  <si>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</si>
  <si>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</si>
  <si>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</si>
  <si>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</si>
  <si>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</si>
  <si>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</si>
  <si>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</si>
  <si>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</si>
  <si>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</si>
  <si>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</si>
  <si>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</si>
  <si>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</si>
  <si>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</si>
  <si>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</si>
  <si>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</si>
  <si>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</si>
  <si>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</si>
  <si>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</si>
  <si>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</si>
  <si>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</si>
  <si>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</si>
  <si>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</si>
  <si>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</si>
  <si>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</si>
  <si>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</si>
  <si>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</si>
  <si>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</si>
  <si>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</si>
  <si>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</si>
  <si>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</si>
  <si>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</si>
  <si>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</si>
  <si>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</si>
  <si>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</si>
  <si>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</si>
  <si>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</si>
  <si>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</si>
  <si>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</si>
  <si>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</si>
  <si>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</si>
  <si>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</si>
  <si>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</si>
  <si>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</si>
  <si>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</si>
  <si>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</si>
  <si>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</si>
  <si>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</si>
  <si>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</si>
  <si>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</si>
  <si>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</si>
  <si>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</si>
  <si>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</si>
  <si>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</si>
  <si>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</si>
  <si>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</si>
  <si>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</si>
  <si>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</si>
  <si>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</si>
  <si>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</si>
  <si>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</si>
  <si>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</si>
  <si>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</si>
  <si>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</si>
  <si>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</si>
  <si>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</si>
  <si>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</si>
  <si>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</si>
  <si>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</si>
  <si>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</si>
  <si>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</si>
  <si>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</si>
  <si>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</si>
  <si>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</si>
  <si>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</si>
  <si>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</si>
  <si>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</si>
  <si>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</si>
  <si>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</si>
  <si>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</si>
  <si>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</si>
  <si>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</si>
  <si>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</si>
  <si>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</si>
  <si>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</si>
  <si>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</si>
  <si>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</si>
  <si>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</si>
  <si>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</si>
  <si>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</si>
  <si>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</si>
  <si>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</si>
  <si>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</si>
  <si>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</si>
  <si>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</si>
  <si>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</si>
  <si>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</si>
  <si>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</si>
  <si>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</si>
  <si>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</si>
  <si>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</si>
  <si>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</si>
  <si>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</si>
  <si>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</si>
  <si>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</si>
  <si>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</si>
  <si>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</si>
  <si>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</si>
  <si>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</si>
  <si>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</si>
  <si>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</si>
  <si>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</si>
  <si>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</si>
  <si>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</si>
  <si>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</si>
  <si>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</si>
  <si>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</si>
  <si>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</si>
  <si>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</si>
  <si>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</si>
  <si>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</si>
  <si>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</si>
  <si>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</si>
  <si>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</si>
  <si>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</si>
  <si>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</si>
  <si>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</si>
  <si>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</si>
  <si>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</si>
  <si>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</si>
  <si>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</si>
  <si>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</si>
  <si>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</si>
  <si>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</si>
  <si>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</si>
  <si>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</si>
  <si>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</si>
  <si>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</si>
  <si>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</si>
  <si>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</si>
  <si>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</si>
  <si>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</si>
  <si>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</si>
  <si>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</si>
  <si>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</si>
  <si>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</si>
  <si>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</si>
  <si>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</si>
  <si>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</si>
  <si>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</si>
  <si>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</si>
  <si>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</si>
  <si>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</si>
  <si>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</si>
  <si>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</si>
  <si>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</si>
  <si>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</si>
  <si>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</si>
  <si>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</si>
  <si>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</si>
  <si>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</si>
  <si>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</si>
  <si>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</si>
  <si>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</si>
  <si>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</si>
  <si>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</si>
  <si>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</si>
  <si>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</si>
  <si>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</si>
  <si>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</si>
  <si>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</si>
  <si>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</si>
  <si>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</si>
  <si>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</si>
  <si>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</si>
  <si>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</si>
  <si>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</si>
  <si>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</si>
  <si>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</si>
  <si>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</si>
  <si>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</si>
  <si>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</si>
  <si>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</si>
  <si>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</si>
  <si>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</si>
  <si>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</si>
  <si>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</si>
  <si>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</si>
  <si>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</si>
  <si>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</si>
  <si>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</si>
  <si>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</si>
  <si>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</si>
  <si>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</si>
  <si>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</si>
  <si>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</si>
  <si>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</si>
  <si>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</si>
  <si>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</si>
  <si>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</si>
  <si>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</si>
  <si>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</si>
  <si>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</si>
  <si>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</si>
  <si>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</si>
  <si>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</si>
  <si>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</si>
  <si>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</si>
  <si>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</si>
  <si>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</si>
  <si>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</si>
  <si>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</si>
  <si>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</si>
  <si>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</si>
  <si>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</si>
  <si>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</si>
  <si>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</si>
  <si>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</si>
  <si>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</si>
  <si>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</si>
  <si>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</si>
  <si>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</si>
  <si>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</si>
  <si>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</si>
  <si>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</si>
  <si>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</si>
  <si>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</si>
  <si>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</si>
  <si>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</si>
  <si>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</si>
  <si>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</si>
  <si>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</si>
  <si>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</si>
  <si>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</si>
  <si>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</si>
  <si>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</si>
  <si>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</si>
  <si>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</si>
  <si>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</si>
  <si>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</si>
  <si>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</si>
  <si>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</si>
  <si>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</si>
  <si>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</si>
  <si>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</si>
  <si>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</si>
  <si>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</si>
  <si>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</si>
  <si>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</si>
  <si>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</si>
  <si>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</si>
  <si>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</si>
  <si>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</si>
  <si>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</si>
  <si>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</si>
  <si>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</si>
  <si>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</si>
  <si>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</si>
  <si>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</si>
  <si>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</si>
  <si>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</si>
  <si>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</si>
  <si>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</si>
  <si>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</si>
  <si>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</si>
  <si>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</si>
  <si>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</si>
  <si>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</si>
  <si>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</si>
  <si>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</si>
  <si>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</si>
  <si>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</si>
  <si>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</si>
  <si>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</si>
  <si>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</si>
  <si>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</si>
  <si>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</si>
  <si>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</si>
  <si>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</si>
  <si>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</si>
  <si>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</si>
  <si>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</si>
  <si>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</si>
  <si>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</si>
  <si>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</si>
  <si>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</si>
  <si>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</si>
  <si>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</si>
  <si>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</si>
  <si>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</si>
  <si>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</si>
  <si>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</si>
  <si>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</si>
  <si>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</si>
  <si>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</si>
  <si>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</si>
  <si>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</si>
  <si>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</si>
  <si>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</si>
  <si>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</si>
  <si>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</si>
  <si>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</si>
  <si>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</si>
  <si>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</si>
  <si>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</si>
  <si>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</si>
  <si>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</si>
  <si>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</si>
  <si>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</si>
  <si>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</si>
  <si>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</si>
  <si>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</si>
  <si>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</si>
  <si>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</si>
  <si>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</si>
  <si>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</si>
  <si>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</si>
  <si>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</si>
  <si>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</si>
  <si>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</si>
  <si>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</si>
  <si>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</si>
  <si>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</si>
  <si>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</si>
  <si>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</si>
  <si>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</si>
  <si>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</si>
  <si>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</si>
  <si>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</si>
  <si>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</si>
  <si>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</si>
  <si>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</si>
  <si>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</si>
  <si>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</si>
  <si>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</si>
  <si>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</si>
  <si>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</si>
  <si>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</si>
  <si>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</si>
  <si>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</si>
  <si>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</si>
  <si>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</si>
  <si>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</si>
  <si>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</si>
  <si>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</si>
  <si>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</si>
  <si>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</si>
  <si>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</si>
  <si>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</si>
  <si>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</si>
  <si>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</si>
  <si>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</si>
  <si>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</si>
  <si>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</si>
  <si>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</si>
  <si>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</si>
  <si>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</si>
  <si>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</si>
  <si>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</si>
  <si>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</si>
  <si>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</si>
  <si>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</si>
  <si>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</si>
  <si>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</si>
  <si>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</si>
  <si>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</si>
  <si>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</si>
  <si>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</si>
  <si>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</si>
  <si>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</si>
  <si>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</si>
  <si>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</si>
  <si>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</si>
  <si>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</si>
  <si>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</si>
  <si>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</si>
  <si>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</si>
  <si>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</si>
  <si>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</si>
  <si>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</si>
  <si>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</si>
  <si>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</si>
  <si>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</si>
  <si>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</si>
  <si>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</si>
  <si>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</si>
  <si>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</si>
  <si>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</si>
  <si>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</si>
  <si>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</si>
  <si>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</si>
  <si>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</si>
  <si>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</si>
  <si>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</si>
  <si>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</si>
  <si>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</si>
  <si>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</si>
  <si>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</si>
  <si>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</si>
  <si>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</si>
  <si>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</si>
  <si>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</si>
  <si>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</si>
  <si>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</si>
  <si>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</si>
  <si>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</si>
  <si>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</si>
  <si>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</si>
  <si>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</si>
  <si>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</si>
  <si>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</si>
  <si>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</si>
  <si>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</si>
  <si>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</si>
  <si>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</si>
  <si>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</si>
  <si>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</si>
  <si>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</si>
  <si>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</si>
  <si>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</si>
  <si>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</si>
  <si>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</si>
  <si>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</si>
  <si>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</si>
  <si>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</si>
  <si>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</si>
  <si>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</si>
  <si>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</si>
  <si>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</si>
  <si>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</si>
  <si>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</si>
  <si>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</si>
  <si>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</si>
  <si>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</si>
  <si>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</si>
  <si>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</si>
  <si>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</si>
  <si>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</si>
  <si>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</si>
  <si>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</si>
  <si>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</si>
  <si>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</si>
  <si>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</si>
  <si>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</si>
  <si>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</si>
  <si>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</si>
  <si>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</si>
  <si>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</si>
  <si>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</si>
  <si>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</si>
  <si>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</si>
  <si>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</si>
  <si>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</si>
  <si>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</si>
  <si>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</si>
  <si>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</si>
  <si>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</si>
  <si>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</si>
  <si>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</si>
  <si>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</si>
  <si>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</si>
  <si>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</si>
  <si>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</si>
  <si>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</si>
  <si>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</si>
  <si>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</si>
  <si>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</si>
  <si>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</si>
  <si>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</si>
  <si>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</si>
  <si>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</si>
  <si>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</si>
  <si>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</si>
  <si>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</si>
  <si>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</si>
  <si>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</si>
  <si>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</si>
  <si>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</si>
  <si>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</si>
  <si>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</si>
  <si>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</si>
  <si>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</si>
  <si>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</si>
  <si>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</si>
  <si>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</si>
  <si>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</si>
  <si>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</si>
  <si>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</si>
  <si>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</si>
  <si>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</si>
  <si>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</si>
  <si>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</si>
  <si>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</si>
  <si>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</si>
  <si>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</si>
  <si>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</si>
  <si>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</si>
  <si>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</si>
  <si>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</si>
  <si>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</si>
  <si>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</si>
  <si>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</si>
  <si>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</si>
  <si>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</si>
  <si>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</si>
  <si>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</si>
  <si>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</si>
  <si>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</si>
  <si>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</si>
  <si>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</si>
  <si>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</si>
  <si>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</si>
  <si>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</si>
  <si>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</si>
  <si>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</si>
  <si>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</si>
  <si>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</si>
  <si>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</si>
  <si>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</si>
  <si>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</si>
  <si>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</si>
  <si>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</si>
  <si>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</si>
  <si>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</si>
  <si>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</si>
  <si>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</si>
  <si>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</si>
  <si>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</si>
  <si>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</si>
  <si>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</si>
  <si>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</si>
  <si>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</si>
  <si>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</si>
  <si>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</si>
  <si>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</si>
  <si>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</si>
  <si>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</si>
  <si>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</si>
  <si>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</si>
  <si>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</si>
  <si>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</si>
  <si>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</si>
  <si>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</si>
  <si>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</si>
  <si>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</si>
  <si>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</si>
  <si>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</si>
  <si>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</si>
  <si>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</si>
  <si>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</si>
  <si>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</si>
  <si>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</si>
  <si>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</si>
  <si>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</si>
  <si>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</si>
  <si>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</si>
  <si>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</si>
  <si>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</si>
  <si>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</si>
  <si>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</si>
  <si>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</si>
  <si>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</si>
  <si>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</si>
  <si>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</si>
  <si>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</si>
  <si>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</si>
  <si>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</si>
  <si>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</si>
  <si>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</si>
  <si>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</si>
  <si>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</si>
  <si>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</si>
  <si>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</si>
  <si>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</si>
  <si>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</si>
  <si>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</si>
  <si>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</si>
  <si>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</si>
  <si>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</si>
  <si>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</si>
  <si>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</si>
  <si>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</si>
  <si>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</si>
  <si>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</si>
  <si>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</si>
  <si>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</si>
  <si>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</si>
  <si>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</si>
  <si>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</si>
  <si>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</si>
  <si>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</si>
  <si>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</si>
  <si>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</si>
  <si>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</si>
  <si>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</si>
  <si>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</si>
  <si>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</si>
  <si>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</si>
  <si>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</si>
  <si>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</si>
  <si>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</si>
  <si>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</si>
  <si>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</si>
  <si>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</si>
  <si>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</si>
  <si>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</si>
  <si>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</si>
  <si>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</si>
  <si>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</si>
  <si>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</si>
  <si>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</si>
  <si>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</si>
  <si>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</si>
  <si>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</si>
  <si>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</si>
  <si>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</si>
  <si>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</si>
  <si>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</si>
  <si>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</si>
  <si>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</si>
  <si>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</si>
  <si>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</si>
  <si>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</si>
  <si>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</si>
  <si>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</si>
  <si>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</si>
  <si>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</si>
  <si>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</si>
  <si>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</si>
  <si>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</si>
  <si>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</si>
  <si>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</si>
  <si>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</si>
  <si>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</si>
  <si>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</si>
  <si>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</si>
  <si>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</si>
  <si>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</si>
  <si>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</si>
  <si>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</si>
  <si>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</si>
  <si>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</si>
  <si>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</si>
  <si>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</si>
  <si>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</si>
  <si>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</si>
  <si>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</si>
  <si>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</si>
  <si>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</si>
  <si>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</si>
  <si>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</si>
  <si>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</si>
  <si>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</si>
  <si>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</si>
  <si>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</si>
  <si>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</si>
  <si>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</si>
  <si>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</si>
  <si>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</si>
  <si>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</si>
  <si>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</si>
  <si>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</si>
  <si>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</si>
  <si>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</si>
  <si>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</si>
  <si>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</si>
  <si>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</si>
  <si>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</si>
  <si>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</si>
  <si>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</si>
  <si>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</si>
  <si>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</si>
  <si>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</si>
  <si>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</si>
  <si>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</si>
  <si>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</si>
  <si>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</si>
  <si>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</si>
  <si>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</si>
  <si>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</si>
  <si>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</si>
  <si>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</si>
  <si>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</si>
  <si>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</si>
  <si>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</si>
  <si>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</si>
  <si>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</si>
  <si>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</si>
  <si>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</si>
  <si>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</si>
  <si>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</si>
  <si>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</si>
  <si>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</si>
  <si>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</si>
  <si>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</si>
  <si>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</si>
  <si>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</si>
  <si>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</si>
  <si>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</si>
  <si>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</si>
  <si>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</si>
  <si>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</si>
  <si>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</si>
  <si>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</si>
  <si>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</si>
  <si>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</si>
  <si>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</si>
  <si>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</si>
  <si>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</si>
  <si>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</si>
  <si>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</si>
  <si>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</si>
  <si>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</si>
  <si>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</si>
  <si>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</si>
  <si>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</si>
  <si>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</si>
  <si>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</si>
  <si>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</si>
  <si>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</si>
  <si>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</si>
  <si>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</si>
  <si>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</si>
  <si>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</si>
  <si>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</si>
  <si>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</si>
  <si>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</si>
  <si>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</si>
  <si>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</si>
  <si>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</si>
  <si>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</si>
  <si>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</si>
  <si>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</si>
  <si>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</si>
  <si>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</si>
  <si>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</si>
  <si>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</si>
  <si>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</si>
  <si>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</si>
  <si>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</si>
  <si>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</si>
  <si>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</si>
  <si>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</si>
  <si>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</si>
  <si>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</si>
  <si>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</si>
  <si>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</si>
  <si>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</si>
  <si>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</si>
  <si>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</si>
  <si>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</si>
  <si>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</si>
  <si>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</si>
  <si>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</si>
  <si>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</si>
  <si>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</si>
  <si>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</si>
  <si>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</si>
  <si>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</si>
  <si>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</si>
  <si>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</si>
  <si>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</si>
  <si>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</si>
  <si>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</si>
  <si>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</si>
  <si>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</si>
  <si>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</si>
  <si>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</si>
  <si>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</si>
  <si>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</si>
  <si>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</si>
  <si>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</si>
  <si>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</si>
  <si>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</si>
  <si>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</si>
  <si>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</si>
  <si>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</si>
  <si>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</si>
  <si>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</si>
  <si>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</si>
  <si>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</si>
  <si>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</si>
  <si>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</si>
  <si>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</si>
  <si>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</si>
  <si>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</si>
  <si>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</si>
  <si>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</si>
  <si>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</si>
  <si>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</si>
  <si>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</si>
  <si>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</si>
  <si>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</si>
  <si>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</si>
  <si>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</si>
  <si>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</si>
  <si>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</si>
  <si>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</si>
  <si>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</si>
  <si>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</si>
  <si>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</si>
  <si>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</si>
  <si>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</si>
  <si>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</si>
  <si>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</si>
  <si>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</si>
  <si>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</si>
  <si>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</si>
  <si>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</si>
  <si>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</si>
  <si>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</si>
  <si>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</si>
  <si>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</si>
  <si>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</si>
  <si>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</si>
  <si>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</si>
  <si>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</si>
  <si>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</si>
  <si>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</si>
  <si>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</si>
  <si>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</si>
  <si>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</si>
  <si>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</si>
  <si>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</si>
  <si>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</si>
  <si>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</si>
  <si>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</si>
  <si>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</si>
  <si>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</si>
  <si>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</si>
  <si>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</si>
  <si>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</si>
  <si>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</si>
  <si>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</si>
  <si>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</si>
  <si>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</si>
  <si>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</si>
  <si>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</si>
  <si>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</si>
  <si>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</si>
  <si>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</si>
  <si>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</si>
  <si>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</si>
  <si>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</si>
  <si>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</si>
  <si>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</si>
  <si>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</si>
  <si>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</si>
  <si>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</si>
  <si>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</si>
  <si>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</si>
  <si>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</si>
  <si>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</si>
  <si>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</si>
  <si>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</si>
  <si>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</si>
  <si>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</si>
  <si>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</si>
  <si>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</si>
  <si>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</si>
  <si>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</si>
  <si>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</si>
  <si>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</si>
  <si>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</si>
  <si>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</si>
  <si>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</si>
  <si>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</si>
  <si>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</si>
  <si>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</si>
  <si>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</si>
  <si>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</si>
  <si>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</si>
  <si>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</si>
  <si>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</si>
  <si>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</si>
  <si>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</si>
  <si>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</si>
  <si>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</si>
  <si>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</si>
  <si>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</si>
  <si>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</si>
  <si>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</si>
  <si>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</si>
  <si>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</si>
  <si>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</si>
  <si>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</si>
  <si>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</si>
  <si>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</si>
  <si>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</si>
  <si>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</si>
  <si>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</si>
  <si>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</si>
  <si>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</si>
  <si>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</si>
  <si>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</si>
  <si>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</si>
  <si>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</si>
  <si>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</si>
  <si>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</si>
  <si>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</si>
  <si>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</si>
  <si>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</si>
  <si>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</si>
  <si>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</si>
  <si>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</si>
  <si>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</si>
  <si>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</si>
  <si>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</si>
  <si>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</si>
  <si>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</si>
  <si>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</si>
  <si>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</si>
  <si>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</si>
  <si>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</si>
  <si>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</si>
  <si>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</si>
  <si>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</si>
  <si>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</si>
  <si>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</si>
  <si>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</si>
  <si>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</si>
  <si>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</si>
  <si>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</si>
  <si>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</si>
  <si>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</si>
  <si>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</si>
  <si>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</si>
  <si>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</si>
  <si>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</si>
  <si>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</si>
  <si>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</si>
  <si>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</si>
  <si>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</si>
  <si>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</si>
  <si>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</si>
  <si>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</si>
  <si>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</si>
  <si>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</si>
  <si>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</si>
  <si>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</si>
  <si>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</si>
  <si>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</si>
  <si>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</si>
  <si>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</si>
  <si>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</si>
  <si>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</si>
  <si>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</si>
  <si>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</si>
  <si>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</si>
  <si>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</si>
  <si>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</si>
  <si>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</si>
  <si>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</si>
  <si>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</si>
  <si>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</si>
  <si>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</si>
  <si>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</si>
  <si>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</si>
  <si>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</si>
  <si>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</si>
  <si>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</si>
  <si>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</si>
  <si>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</si>
  <si>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</si>
  <si>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</si>
  <si>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</si>
  <si>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</si>
  <si>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</si>
  <si>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</si>
  <si>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</si>
  <si>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</si>
  <si>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</si>
  <si>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</si>
  <si>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</si>
  <si>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</si>
  <si>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</si>
  <si>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</si>
  <si>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</si>
  <si>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</si>
  <si>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</si>
  <si>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</si>
  <si>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</si>
  <si>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</si>
  <si>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</si>
  <si>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</si>
  <si>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</si>
  <si>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</si>
  <si>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</si>
  <si>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</si>
  <si>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</si>
  <si>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</si>
  <si>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</si>
  <si>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</si>
  <si>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</si>
  <si>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</si>
  <si>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</si>
  <si>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</si>
  <si>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</si>
  <si>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</si>
  <si>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</si>
  <si>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</si>
  <si>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</si>
  <si>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</si>
  <si>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</si>
  <si>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</si>
  <si>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</si>
  <si>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</si>
  <si>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</si>
  <si>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</si>
  <si>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</si>
  <si>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</si>
  <si>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</si>
  <si>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</si>
  <si>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</si>
  <si>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</si>
  <si>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</si>
  <si>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</si>
  <si>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</si>
  <si>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</si>
  <si>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</si>
  <si>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</si>
  <si>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</si>
  <si>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</si>
  <si>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</si>
  <si>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</si>
  <si>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</si>
  <si>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</si>
  <si>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</si>
  <si>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</si>
  <si>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</si>
  <si>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</si>
  <si>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</si>
  <si>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</si>
  <si>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</si>
  <si>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</si>
  <si>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</si>
  <si>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</si>
  <si>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</si>
  <si>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</si>
  <si>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</si>
  <si>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</si>
  <si>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</si>
  <si>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</si>
  <si>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</si>
  <si>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</si>
  <si>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</si>
  <si>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</si>
  <si>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</si>
  <si>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</si>
  <si>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</si>
  <si>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</si>
  <si>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</si>
  <si>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</si>
  <si>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</si>
  <si>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</si>
  <si>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</si>
  <si>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</si>
  <si>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</si>
  <si>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</si>
  <si>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</si>
  <si>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</si>
  <si>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</si>
  <si>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</si>
  <si>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</si>
  <si>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</si>
  <si>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</si>
  <si>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</si>
  <si>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</si>
  <si>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</si>
  <si>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</si>
  <si>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</si>
  <si>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</si>
  <si>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</si>
  <si>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</si>
  <si>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</si>
  <si>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</si>
  <si>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</si>
  <si>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</si>
  <si>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</si>
  <si>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</si>
  <si>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</si>
  <si>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</si>
  <si>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</si>
  <si>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</si>
  <si>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</si>
  <si>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</si>
  <si>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</si>
  <si>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</si>
  <si>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</si>
  <si>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</si>
  <si>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</si>
  <si>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</si>
  <si>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</si>
  <si>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</si>
  <si>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</si>
  <si>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</si>
  <si>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</si>
  <si>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</si>
  <si>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</si>
  <si>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</si>
  <si>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</si>
  <si>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</si>
  <si>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</si>
  <si>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</si>
  <si>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</si>
  <si>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</si>
  <si>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</si>
  <si>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</si>
  <si>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</si>
  <si>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</si>
  <si>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</si>
  <si>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</si>
  <si>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</si>
  <si>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</si>
  <si>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</si>
  <si>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</si>
  <si>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</si>
  <si>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</si>
  <si>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</si>
  <si>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</si>
  <si>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</si>
  <si>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</si>
  <si>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</si>
  <si>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</si>
  <si>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</si>
  <si>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</si>
  <si>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</si>
  <si>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</si>
  <si>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</si>
  <si>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</si>
  <si>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</si>
  <si>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</si>
  <si>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</si>
  <si>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</si>
  <si>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</si>
  <si>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</si>
  <si>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</si>
  <si>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</si>
  <si>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</si>
  <si>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</si>
  <si>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</si>
  <si>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</si>
  <si>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</si>
  <si>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</si>
  <si>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</si>
  <si>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</si>
  <si>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</si>
  <si>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</si>
  <si>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</si>
  <si>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</si>
  <si>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</si>
  <si>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</si>
  <si>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</si>
  <si>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</si>
  <si>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</si>
  <si>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</si>
  <si>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</si>
  <si>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</si>
  <si>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</si>
  <si>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</si>
  <si>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</si>
  <si>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</si>
  <si>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</si>
  <si>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</si>
  <si>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</si>
  <si>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</si>
  <si>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</si>
  <si>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</si>
  <si>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</si>
  <si>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</si>
  <si>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</si>
  <si>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</si>
  <si>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</si>
  <si>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</si>
  <si>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</si>
  <si>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</si>
  <si>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</si>
  <si>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</si>
  <si>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</si>
  <si>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</si>
  <si>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</si>
  <si>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</si>
  <si>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</si>
  <si>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</si>
  <si>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</si>
  <si>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</si>
  <si>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</si>
  <si>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</si>
  <si>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</si>
  <si>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</si>
  <si>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</si>
  <si>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</si>
  <si>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</si>
  <si>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</si>
  <si>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</si>
  <si>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</si>
  <si>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</si>
  <si>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</si>
  <si>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</si>
  <si>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</si>
  <si>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</si>
  <si>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</si>
  <si>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</si>
  <si>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</si>
  <si>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</si>
  <si>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</si>
  <si>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</si>
  <si>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</si>
  <si>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</si>
  <si>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</si>
  <si>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</si>
  <si>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</si>
  <si>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</si>
  <si>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</si>
  <si>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</si>
  <si>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</si>
  <si>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</si>
  <si>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</si>
  <si>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</si>
  <si>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</si>
  <si>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</si>
  <si>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</si>
  <si>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</si>
  <si>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</si>
  <si>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</si>
  <si>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</si>
  <si>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</si>
  <si>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</si>
  <si>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</si>
  <si>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</si>
  <si>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</si>
  <si>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</si>
  <si>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</si>
  <si>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</si>
  <si>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</si>
  <si>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</si>
  <si>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</si>
  <si>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</si>
  <si>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</si>
  <si>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</si>
  <si>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</si>
  <si>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</si>
  <si>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</si>
  <si>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</si>
  <si>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</si>
  <si>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</si>
  <si>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</si>
  <si>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</si>
  <si>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</si>
  <si>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</si>
  <si>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</si>
  <si>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</si>
  <si>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</si>
  <si>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</si>
  <si>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</si>
  <si>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</si>
  <si>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</si>
  <si>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</si>
  <si>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</si>
  <si>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</si>
  <si>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</si>
  <si>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</si>
  <si>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</si>
  <si>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</si>
  <si>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</si>
  <si>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</si>
  <si>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</si>
  <si>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</si>
  <si>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</si>
  <si>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</si>
  <si>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</si>
  <si>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</si>
  <si>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</si>
  <si>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</si>
  <si>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</si>
  <si>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</si>
  <si>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</si>
  <si>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</si>
  <si>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</si>
  <si>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</si>
  <si>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</si>
  <si>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</si>
  <si>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</si>
  <si>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</si>
  <si>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</si>
  <si>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</si>
  <si>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</si>
  <si>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</si>
  <si>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</si>
  <si>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</si>
  <si>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</si>
  <si>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</si>
  <si>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</si>
  <si>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</si>
  <si>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</si>
  <si>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</si>
  <si>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</si>
  <si>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</si>
  <si>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</si>
  <si>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</si>
  <si>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</si>
  <si>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</si>
  <si>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</si>
  <si>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</si>
  <si>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</si>
  <si>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</si>
  <si>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</si>
  <si>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</si>
  <si>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</si>
  <si>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</si>
  <si>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</si>
  <si>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</si>
  <si>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</si>
  <si>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</si>
  <si>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</si>
  <si>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</si>
  <si>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</si>
  <si>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</si>
  <si>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</si>
  <si>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</si>
  <si>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</si>
  <si>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</si>
  <si>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</si>
  <si>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</si>
  <si>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</si>
  <si>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</si>
  <si>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</si>
  <si>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</si>
  <si>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</si>
  <si>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</si>
  <si>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</si>
  <si>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</si>
  <si>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</si>
  <si>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</si>
  <si>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</si>
  <si>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</si>
  <si>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</si>
  <si>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</si>
  <si>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</si>
  <si>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</si>
  <si>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</si>
  <si>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</si>
  <si>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</si>
  <si>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</si>
  <si>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</si>
  <si>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</si>
  <si>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</si>
  <si>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</si>
  <si>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</si>
  <si>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</si>
  <si>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</si>
  <si>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</si>
  <si>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</si>
  <si>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</si>
  <si>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</si>
  <si>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</si>
  <si>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</si>
  <si>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</si>
  <si>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</si>
  <si>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</si>
  <si>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</si>
  <si>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</si>
  <si>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</si>
  <si>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</si>
  <si>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</si>
  <si>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</si>
  <si>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</si>
  <si>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</si>
  <si>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</si>
  <si>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</si>
  <si>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</si>
  <si>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</si>
  <si>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</si>
  <si>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</si>
  <si>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</si>
  <si>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</si>
  <si>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</si>
  <si>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</si>
  <si>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</si>
  <si>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</si>
  <si>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</si>
  <si>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</si>
  <si>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</si>
  <si>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</si>
  <si>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</si>
  <si>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</si>
  <si>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</si>
  <si>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</si>
  <si>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</si>
  <si>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</si>
  <si>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</si>
  <si>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</si>
  <si>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</si>
  <si>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</si>
  <si>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</si>
  <si>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</si>
  <si>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</si>
  <si>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</si>
  <si>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</si>
  <si>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</si>
  <si>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</si>
  <si>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</si>
  <si>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</si>
  <si>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</si>
  <si>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</si>
  <si>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</si>
  <si>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</si>
  <si>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</si>
  <si>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</si>
  <si>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</si>
  <si>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</si>
  <si>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</si>
  <si>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</si>
  <si>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</si>
  <si>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</si>
  <si>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</si>
  <si>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</si>
  <si>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</si>
  <si>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</si>
  <si>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</si>
  <si>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</si>
  <si>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</si>
  <si>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</si>
  <si>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</si>
  <si>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</si>
  <si>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</si>
  <si>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</si>
  <si>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</si>
  <si>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</si>
  <si>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</si>
  <si>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</si>
  <si>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</si>
  <si>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</si>
  <si>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</si>
  <si>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</si>
  <si>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</si>
  <si>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</si>
  <si>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</si>
  <si>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</si>
  <si>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</si>
  <si>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</si>
  <si>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</si>
  <si>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</si>
  <si>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</si>
  <si>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</si>
  <si>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</si>
  <si>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</si>
  <si>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</si>
  <si>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</si>
  <si>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</si>
  <si>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</si>
  <si>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</si>
  <si>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</si>
  <si>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</si>
  <si>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</si>
  <si>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</si>
  <si>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</si>
  <si>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</si>
  <si>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</si>
  <si>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</si>
  <si>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</si>
  <si>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</si>
  <si>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</si>
  <si>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</si>
  <si>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</si>
  <si>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</si>
  <si>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</si>
  <si>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</si>
  <si>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</si>
  <si>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</si>
  <si>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</si>
  <si>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</si>
  <si>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</si>
  <si>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</si>
  <si>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</si>
  <si>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</si>
  <si>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</si>
  <si>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</si>
  <si>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</si>
  <si>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</si>
  <si>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</si>
  <si>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</si>
  <si>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</si>
  <si>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</si>
  <si>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</si>
  <si>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</si>
  <si>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</si>
  <si>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</si>
  <si>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</si>
  <si>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</si>
  <si>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</si>
  <si>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</si>
  <si>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</si>
  <si>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</si>
  <si>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</si>
  <si>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</si>
  <si>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</si>
  <si>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</si>
  <si>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</si>
  <si>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</si>
  <si>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</si>
  <si>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</si>
  <si>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</si>
  <si>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</si>
  <si>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</si>
  <si>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</si>
  <si>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</si>
  <si>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</si>
  <si>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</si>
  <si>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</si>
  <si>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</si>
  <si>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</si>
  <si>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</si>
  <si>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</si>
  <si>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</si>
  <si>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</si>
  <si>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</si>
  <si>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</si>
  <si>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</si>
  <si>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</si>
  <si>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</si>
  <si>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</si>
  <si>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</si>
  <si>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</si>
  <si>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</si>
  <si>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</si>
  <si>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</si>
  <si>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</si>
  <si>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</si>
  <si>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</si>
  <si>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</si>
  <si>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</si>
  <si>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</si>
  <si>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</si>
  <si>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</si>
  <si>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</si>
  <si>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</si>
  <si>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</si>
  <si>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</si>
  <si>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</si>
  <si>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</si>
  <si>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</si>
  <si>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</si>
  <si>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</si>
  <si>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</si>
  <si>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</si>
  <si>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</si>
  <si>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</si>
  <si>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</si>
  <si>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</si>
  <si>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</si>
  <si>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</si>
  <si>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</si>
  <si>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</si>
  <si>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</si>
  <si>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</si>
  <si>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</si>
  <si>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</si>
  <si>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</si>
  <si>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</si>
  <si>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</si>
  <si>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</si>
  <si>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</si>
  <si>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</si>
  <si>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</si>
  <si>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</si>
  <si>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</si>
  <si>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</si>
  <si>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</si>
  <si>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</si>
  <si>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</si>
  <si>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</si>
  <si>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</si>
  <si>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</si>
  <si>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</si>
  <si>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</si>
  <si>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</si>
  <si>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</si>
  <si>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</si>
  <si>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</si>
  <si>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</si>
  <si>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</si>
  <si>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</si>
  <si>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</si>
  <si>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</si>
  <si>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</si>
  <si>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</si>
  <si>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</si>
  <si>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</si>
  <si>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</si>
  <si>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</si>
  <si>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</si>
  <si>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</si>
  <si>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</si>
  <si>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</si>
  <si>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</si>
  <si>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</si>
  <si>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</si>
  <si>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</si>
  <si>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</si>
  <si>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</si>
  <si>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</si>
  <si>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</si>
  <si>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</si>
  <si>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</si>
  <si>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</si>
  <si>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</si>
  <si>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</si>
  <si>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</si>
  <si>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</si>
  <si>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</si>
  <si>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</si>
  <si>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</si>
  <si>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</si>
  <si>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</si>
  <si>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</si>
  <si>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</si>
  <si>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</si>
  <si>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</si>
  <si>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</si>
  <si>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</si>
  <si>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</si>
  <si>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</si>
  <si>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</si>
  <si>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</si>
  <si>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</si>
  <si>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</si>
  <si>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</si>
  <si>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</si>
  <si>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</si>
  <si>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</si>
  <si>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</si>
  <si>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</si>
  <si>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</si>
  <si>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</si>
  <si>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</si>
  <si>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</si>
  <si>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</si>
  <si>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</si>
  <si>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</si>
  <si>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</si>
  <si>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</si>
  <si>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</si>
  <si>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</si>
  <si>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</si>
  <si>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</si>
  <si>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</si>
  <si>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</si>
  <si>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</si>
  <si>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</si>
  <si>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</si>
  <si>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</si>
  <si>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</si>
  <si>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</si>
  <si>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</si>
  <si>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</si>
  <si>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</si>
  <si>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</si>
  <si>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</si>
  <si>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</si>
  <si>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</si>
  <si>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</si>
  <si>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</si>
  <si>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</si>
  <si>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</si>
  <si>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</si>
  <si>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</si>
  <si>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</si>
  <si>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</si>
  <si>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</si>
  <si>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</si>
  <si>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</si>
  <si>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</si>
  <si>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</si>
  <si>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</si>
  <si>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</si>
  <si>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</si>
  <si>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</si>
  <si>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</si>
  <si>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</si>
  <si>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</si>
  <si>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</si>
  <si>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</si>
  <si>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</si>
  <si>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</si>
  <si>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</si>
  <si>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</si>
  <si>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</si>
  <si>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</si>
  <si>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</si>
  <si>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</si>
  <si>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</si>
  <si>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</si>
  <si>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</si>
  <si>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</si>
  <si>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</si>
  <si>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</si>
  <si>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</si>
  <si>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</si>
  <si>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</si>
  <si>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</si>
  <si>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</si>
  <si>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</si>
  <si>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</si>
  <si>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</si>
  <si>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</si>
  <si>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</si>
  <si>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</si>
  <si>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</si>
  <si>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</si>
  <si>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</si>
  <si>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</si>
  <si>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</si>
  <si>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</si>
  <si>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</si>
  <si>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</si>
  <si>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</si>
  <si>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</si>
  <si>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</si>
  <si>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</si>
  <si>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</si>
  <si>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</si>
  <si>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</si>
  <si>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</si>
  <si>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</si>
  <si>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</si>
  <si>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</si>
  <si>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</si>
  <si>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</si>
  <si>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</si>
  <si>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</si>
  <si>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</si>
  <si>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</si>
  <si>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</si>
  <si>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</si>
  <si>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</si>
  <si>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</si>
  <si>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</si>
  <si>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</si>
  <si>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</si>
  <si>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</si>
  <si>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</si>
  <si>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</si>
  <si>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</si>
  <si>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</si>
  <si>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</si>
  <si>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</si>
  <si>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</si>
  <si>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</si>
  <si>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</si>
  <si>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</si>
  <si>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</si>
  <si>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</si>
  <si>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</si>
  <si>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</si>
  <si>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</si>
  <si>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</si>
  <si>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</si>
  <si>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</si>
  <si>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</si>
  <si>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</si>
  <si>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</si>
  <si>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</si>
  <si>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</si>
  <si>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</si>
  <si>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</si>
  <si>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</si>
  <si>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</si>
  <si>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</si>
  <si>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</si>
  <si>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</si>
  <si>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</si>
  <si>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</si>
  <si>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</si>
  <si>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</si>
  <si>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</si>
  <si>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</si>
  <si>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</si>
  <si>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</si>
  <si>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</si>
  <si>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</si>
  <si>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</si>
  <si>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</si>
  <si>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</si>
  <si>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</si>
  <si>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</si>
  <si>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</si>
  <si>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</si>
  <si>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</si>
  <si>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</si>
  <si>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</si>
  <si>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</si>
  <si>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</si>
  <si>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</si>
  <si>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</si>
  <si>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</si>
  <si>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</si>
  <si>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</si>
  <si>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</si>
  <si>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</si>
  <si>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</si>
  <si>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</si>
  <si>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</si>
  <si>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</si>
  <si>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</si>
  <si>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</si>
  <si>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</si>
  <si>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</si>
  <si>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</si>
  <si>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</si>
  <si>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</si>
  <si>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</si>
  <si>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</si>
  <si>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</si>
  <si>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</si>
  <si>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</si>
  <si>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</si>
  <si>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</si>
  <si>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</si>
  <si>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</si>
  <si>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</si>
  <si>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</si>
  <si>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</si>
  <si>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</si>
  <si>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</si>
  <si>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</si>
  <si>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</si>
  <si>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</si>
  <si>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</si>
  <si>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</si>
  <si>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</si>
  <si>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</si>
  <si>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</si>
  <si>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</si>
  <si>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</si>
  <si>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</si>
  <si>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</si>
  <si>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</si>
  <si>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</si>
  <si>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</si>
  <si>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</si>
  <si>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</si>
  <si>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</si>
  <si>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</si>
  <si>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</si>
  <si>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</si>
  <si>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</si>
  <si>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</si>
  <si>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</si>
  <si>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</si>
  <si>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</si>
  <si>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</si>
  <si>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</si>
  <si>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</si>
  <si>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</si>
  <si>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</si>
  <si>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</si>
  <si>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</si>
  <si>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</si>
  <si>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</si>
  <si>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</si>
  <si>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</si>
  <si>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</si>
  <si>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</si>
  <si>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</si>
  <si>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</si>
  <si>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</si>
  <si>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</si>
  <si>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</si>
  <si>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</si>
  <si>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</si>
  <si>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</si>
  <si>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</si>
  <si>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</si>
  <si>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</si>
  <si>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</si>
  <si>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</si>
  <si>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</si>
  <si>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</si>
  <si>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</si>
  <si>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</si>
  <si>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</si>
  <si>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</si>
  <si>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</si>
  <si>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</si>
  <si>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</si>
  <si>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</si>
  <si>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</si>
  <si>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</si>
  <si>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</si>
  <si>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</si>
  <si>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</si>
  <si>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</si>
  <si>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</si>
  <si>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</si>
  <si>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</si>
  <si>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</si>
  <si>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</si>
  <si>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</si>
  <si>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</si>
  <si>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</si>
  <si>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</si>
  <si>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</si>
  <si>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</si>
  <si>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</si>
  <si>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</si>
  <si>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</si>
  <si>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</si>
  <si>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</si>
  <si>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</si>
  <si>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</si>
  <si>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</si>
  <si>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</si>
  <si>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</si>
  <si>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</si>
  <si>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</si>
  <si>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</si>
  <si>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</si>
  <si>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</si>
  <si>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</si>
  <si>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</si>
  <si>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</si>
  <si>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</si>
  <si>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</si>
  <si>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</si>
  <si>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</si>
  <si>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</si>
  <si>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</si>
  <si>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</si>
  <si>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</si>
  <si>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</si>
  <si>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</si>
  <si>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</si>
  <si>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</si>
  <si>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</si>
  <si>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</si>
  <si>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</si>
  <si>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</si>
  <si>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</si>
  <si>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</si>
  <si>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</si>
  <si>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</si>
  <si>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</si>
  <si>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</si>
  <si>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</si>
  <si>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</si>
  <si>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</si>
  <si>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</si>
  <si>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</si>
  <si>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</si>
  <si>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</si>
  <si>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</si>
  <si>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</si>
  <si>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</si>
  <si>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</si>
  <si>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</si>
  <si>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</si>
  <si>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</si>
  <si>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</si>
  <si>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</si>
  <si>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</si>
  <si>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</si>
  <si>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</si>
  <si>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</si>
  <si>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</si>
  <si>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</si>
  <si>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</si>
  <si>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</si>
  <si>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</si>
  <si>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</si>
  <si>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</si>
  <si>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</si>
  <si>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</si>
  <si>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</si>
  <si>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</si>
  <si>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</si>
  <si>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</si>
  <si>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</si>
  <si>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</si>
  <si>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</si>
  <si>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</si>
  <si>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</si>
  <si>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</si>
  <si>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</si>
  <si>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</si>
  <si>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</si>
  <si>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</si>
  <si>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</si>
  <si>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</si>
  <si>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</si>
  <si>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</si>
  <si>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</si>
  <si>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</si>
  <si>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</si>
  <si>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</si>
  <si>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</si>
  <si>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</si>
  <si>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</si>
  <si>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</si>
  <si>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</si>
  <si>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</si>
  <si>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</si>
  <si>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</si>
  <si>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</si>
  <si>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</si>
  <si>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</si>
  <si>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</si>
  <si>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</si>
  <si>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</si>
  <si>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</si>
  <si>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</si>
  <si>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</si>
  <si>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</si>
  <si>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</si>
  <si>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</si>
  <si>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</si>
  <si>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</si>
  <si>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</si>
  <si>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</si>
  <si>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</si>
  <si>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</si>
  <si>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</si>
  <si>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</si>
  <si>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</si>
  <si>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</si>
  <si>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</si>
  <si>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</si>
  <si>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</si>
  <si>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</si>
  <si>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</si>
  <si>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</si>
  <si>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</si>
  <si>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</si>
  <si>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</si>
  <si>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</si>
  <si>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</si>
  <si>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</si>
  <si>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</si>
  <si>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</si>
  <si>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</si>
  <si>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</si>
  <si>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</si>
  <si>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</si>
  <si>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</si>
  <si>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</si>
  <si>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</si>
  <si>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</si>
  <si>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</si>
  <si>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</si>
  <si>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</si>
  <si>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</si>
  <si>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</si>
  <si>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</si>
  <si>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</si>
  <si>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</si>
  <si>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</si>
  <si>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</si>
  <si>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</si>
  <si>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</si>
  <si>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</si>
  <si>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</si>
  <si>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</si>
  <si>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</si>
  <si>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</si>
  <si>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</si>
  <si>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</si>
  <si>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</si>
  <si>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</si>
  <si>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</si>
  <si>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</si>
  <si>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</si>
  <si>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</si>
  <si>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</si>
  <si>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</si>
  <si>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</si>
  <si>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</si>
  <si>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</si>
  <si>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</si>
  <si>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</si>
  <si>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</si>
  <si>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</si>
  <si>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</si>
  <si>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</si>
  <si>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</si>
  <si>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</si>
  <si>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</si>
  <si>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</si>
  <si>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</si>
  <si>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</si>
  <si>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</si>
  <si>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</si>
  <si>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</si>
  <si>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</si>
  <si>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</si>
  <si>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</si>
  <si>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</si>
  <si>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</si>
  <si>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</si>
  <si>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</si>
  <si>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</si>
  <si>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</si>
  <si>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</si>
  <si>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</si>
  <si>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</si>
  <si>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</si>
  <si>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</si>
  <si>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</si>
  <si>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</si>
  <si>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</si>
  <si>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</si>
  <si>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</si>
  <si>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</si>
  <si>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</si>
  <si>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</si>
  <si>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</si>
  <si>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</si>
  <si>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</si>
  <si>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</si>
  <si>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</si>
  <si>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</si>
  <si>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</si>
  <si>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</si>
  <si>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</si>
  <si>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</si>
  <si>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</si>
  <si>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</si>
  <si>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</si>
  <si>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</si>
  <si>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</si>
  <si>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</si>
  <si>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</si>
  <si>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</si>
  <si>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</si>
  <si>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</si>
  <si>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</si>
  <si>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</si>
  <si>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</si>
  <si>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</si>
  <si>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</si>
  <si>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</si>
  <si>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</si>
  <si>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</si>
  <si>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</si>
  <si>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</si>
  <si>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</si>
  <si>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</si>
  <si>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</si>
  <si>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</si>
  <si>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</si>
  <si>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</si>
  <si>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</si>
  <si>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</si>
  <si>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</si>
  <si>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</si>
  <si>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</si>
  <si>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</si>
  <si>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</si>
  <si>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</si>
  <si>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</si>
  <si>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</si>
  <si>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</si>
  <si>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</si>
  <si>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</si>
  <si>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</si>
  <si>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</si>
  <si>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</si>
  <si>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</si>
  <si>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</si>
  <si>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</si>
  <si>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</si>
  <si>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</si>
  <si>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</si>
  <si>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</si>
  <si>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</si>
  <si>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</si>
  <si>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</si>
  <si>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</si>
  <si>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</si>
  <si>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</si>
  <si>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</si>
  <si>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</si>
  <si>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</si>
  <si>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</si>
  <si>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</si>
  <si>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</si>
  <si>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</si>
  <si>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</si>
  <si>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</si>
  <si>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</si>
  <si>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</si>
  <si>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</si>
  <si>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</si>
  <si>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</si>
  <si>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</si>
  <si>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</si>
  <si>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</si>
  <si>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</si>
  <si>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</si>
  <si>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</si>
  <si>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</si>
  <si>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</si>
  <si>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</si>
  <si>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</si>
  <si>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</si>
  <si>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</si>
  <si>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</si>
  <si>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</si>
  <si>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</si>
  <si>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</si>
  <si>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</si>
  <si>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</si>
  <si>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</si>
  <si>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</si>
  <si>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</si>
  <si>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</si>
  <si>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</si>
  <si>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</si>
  <si>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</si>
  <si>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</si>
  <si>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</si>
  <si>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</si>
  <si>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</si>
  <si>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</si>
  <si>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</si>
  <si>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</si>
  <si>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</si>
  <si>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</si>
  <si>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</si>
  <si>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</si>
  <si>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</si>
  <si>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</si>
  <si>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</si>
  <si>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</si>
  <si>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</si>
  <si>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</si>
  <si>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</si>
  <si>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</si>
  <si>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</si>
  <si>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</si>
  <si>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</si>
  <si>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</si>
  <si>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</si>
  <si>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</si>
  <si>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</si>
  <si>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</si>
  <si>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</si>
  <si>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</si>
  <si>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</si>
  <si>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</si>
  <si>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</si>
  <si>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</si>
  <si>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</si>
  <si>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</si>
  <si>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</si>
  <si>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</si>
  <si>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</si>
  <si>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</si>
  <si>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</si>
  <si>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</si>
  <si>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</si>
  <si>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</si>
  <si>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</si>
  <si>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</si>
  <si>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</si>
  <si>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</si>
  <si>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</si>
  <si>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</si>
  <si>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</si>
  <si>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</si>
  <si>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</si>
  <si>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</si>
  <si>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</si>
  <si>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</si>
  <si>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</si>
  <si>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</si>
  <si>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</si>
  <si>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</si>
  <si>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</si>
  <si>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</si>
  <si>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</si>
  <si>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</si>
  <si>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</si>
  <si>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</si>
  <si>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</si>
  <si>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</si>
  <si>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</si>
  <si>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</si>
  <si>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</si>
  <si>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</si>
  <si>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</si>
  <si>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</si>
  <si>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</si>
  <si>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</si>
  <si>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</si>
  <si>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</si>
  <si>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</si>
  <si>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</si>
  <si>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</si>
  <si>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</si>
  <si>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</si>
  <si>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</si>
  <si>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</si>
  <si>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</si>
  <si>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</si>
  <si>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</si>
  <si>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</si>
  <si>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</si>
  <si>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</si>
  <si>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</si>
  <si>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</si>
  <si>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</si>
  <si>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</si>
  <si>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</si>
  <si>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</si>
  <si>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</si>
  <si>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</si>
  <si>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</si>
  <si>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</si>
  <si>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</si>
  <si>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</si>
  <si>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</si>
  <si>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</si>
  <si>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</si>
  <si>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</si>
  <si>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</si>
  <si>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</si>
  <si>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</si>
  <si>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</si>
  <si>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</si>
  <si>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</si>
  <si>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</si>
  <si>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</si>
  <si>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</si>
  <si>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</si>
  <si>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</si>
  <si>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</si>
  <si>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</si>
  <si>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</si>
  <si>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</si>
  <si>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</si>
  <si>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</si>
  <si>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</si>
  <si>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</si>
  <si>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</si>
  <si>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</si>
  <si>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</si>
  <si>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</si>
  <si>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</si>
  <si>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</si>
  <si>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</si>
  <si>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</si>
  <si>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</si>
  <si>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</si>
  <si>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</si>
  <si>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</si>
  <si>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</si>
  <si>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</si>
  <si>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</si>
  <si>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</si>
  <si>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</si>
  <si>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</si>
  <si>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</si>
  <si>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</si>
  <si>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</si>
  <si>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</si>
  <si>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</si>
  <si>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</si>
  <si>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</si>
  <si>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</si>
  <si>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</si>
  <si>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</si>
  <si>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</si>
  <si>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</si>
  <si>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</si>
  <si>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</si>
  <si>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</si>
  <si>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</si>
  <si>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</si>
  <si>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</si>
  <si>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</si>
  <si>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</si>
  <si>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</si>
  <si>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</si>
  <si>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</si>
  <si>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</si>
  <si>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</si>
  <si>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</si>
  <si>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</si>
  <si>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</si>
  <si>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</si>
  <si>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</si>
  <si>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</si>
  <si>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</si>
  <si>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</si>
  <si>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</si>
  <si>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</si>
  <si>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</si>
  <si>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</si>
  <si>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</si>
  <si>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</si>
  <si>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</si>
  <si>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</si>
  <si>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</si>
  <si>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</si>
  <si>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</si>
  <si>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</si>
  <si>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</si>
  <si>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</si>
  <si>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</si>
  <si>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</si>
  <si>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</si>
  <si>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</si>
  <si>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</si>
  <si>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</si>
  <si>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</si>
  <si>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</si>
  <si>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</si>
  <si>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</si>
  <si>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</si>
  <si>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</si>
  <si>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</si>
  <si>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</si>
  <si>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</si>
  <si>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</si>
  <si>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</si>
  <si>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</si>
  <si>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</si>
  <si>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</si>
  <si>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</si>
  <si>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</si>
  <si>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</si>
  <si>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</si>
  <si>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</si>
  <si>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</si>
  <si>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</si>
  <si>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</si>
  <si>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</si>
  <si>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</si>
  <si>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</si>
  <si>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</si>
  <si>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</si>
  <si>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</si>
  <si>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</si>
  <si>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</si>
  <si>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</si>
  <si>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</si>
  <si>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</si>
  <si>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</si>
  <si>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</si>
  <si>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</si>
  <si>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</si>
  <si>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</si>
  <si>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</si>
  <si>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</si>
  <si>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</si>
  <si>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</si>
  <si>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</si>
  <si>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</si>
  <si>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</si>
  <si>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</si>
  <si>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</si>
  <si>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</si>
  <si>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</si>
  <si>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</si>
  <si>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</si>
  <si>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</si>
  <si>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</si>
  <si>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</si>
  <si>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</si>
  <si>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</si>
  <si>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</si>
  <si>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</si>
  <si>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</si>
  <si>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</si>
  <si>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</si>
  <si>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</si>
  <si>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</si>
  <si>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</si>
  <si>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</si>
  <si>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</si>
  <si>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</si>
  <si>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</si>
  <si>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</si>
  <si>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</si>
  <si>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</si>
  <si>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</si>
  <si>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</si>
  <si>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</si>
  <si>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</si>
  <si>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</si>
  <si>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</si>
  <si>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</si>
  <si>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</si>
  <si>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</si>
  <si>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</si>
  <si>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</si>
  <si>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</si>
  <si>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</si>
  <si>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</si>
  <si>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</si>
  <si>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</si>
  <si>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</si>
  <si>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</si>
  <si>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</si>
  <si>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</si>
  <si>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</si>
  <si>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</si>
  <si>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</si>
  <si>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</si>
  <si>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</si>
  <si>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</si>
  <si>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</si>
  <si>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</si>
  <si>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</si>
  <si>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</si>
  <si>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</si>
  <si>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</si>
  <si>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</si>
  <si>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</si>
  <si>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</si>
  <si>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</si>
  <si>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</si>
  <si>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</si>
  <si>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</si>
  <si>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</si>
  <si>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</si>
  <si>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</si>
  <si>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</si>
  <si>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</si>
  <si>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</si>
  <si>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</si>
  <si>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</si>
  <si>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</si>
  <si>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</si>
  <si>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</si>
  <si>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</si>
  <si>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</si>
  <si>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</si>
  <si>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</si>
  <si>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</si>
  <si>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</si>
  <si>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</si>
  <si>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</si>
  <si>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</si>
  <si>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</si>
  <si>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</si>
  <si>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</si>
  <si>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</si>
  <si>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</si>
  <si>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</si>
  <si>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</si>
  <si>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</si>
  <si>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Mrz</t>
  </si>
  <si>
    <t>Apr</t>
  </si>
  <si>
    <t>Mai</t>
  </si>
  <si>
    <t>Jun</t>
  </si>
  <si>
    <t>Jul</t>
  </si>
  <si>
    <t>Aug</t>
  </si>
  <si>
    <t>Sep</t>
  </si>
  <si>
    <t>Okt</t>
  </si>
  <si>
    <t>Nov</t>
  </si>
  <si>
    <t>Dez</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</si>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</sst>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 #,##0.00_-;_-* &quot;-&quot;??_-;_-@_-"/>
    <numFmt numFmtId="164" formatCode="[Green]\▲0.00%;[Red]\ \▼0.00%"/>
    <numFmt numFmtId="165" formatCode="[$$-409]#,##0"/>
    <numFmt numFmtId="166" formatCode="_-* #,##0_-;\-* #,##0_-;_-* &quot;-&quot;??_-;_-@_-"/>
    <numFmt numFmtId="167" formatCode="_-[$$-409]* #,##0.00_ ;_-[$$-409]* \-#,##0.00\ ;_-[$$-409]* &quot;-&quot;??_ ;_-@_ "/>
    <numFmt numFmtId="168" formatCode="[$$-409]#,##0_ ;\-[$$-409]#,##0\ "/>
    <numFmt numFmtId="169" formatCode="0.0000"/>
    <numFmt numFmtId="170" formatCode="&quot;#&quot;0"/>
    <numFmt numFmtId="171" formatCode="\$\ #.00,\ &quot;K&quot;"/>
    <numFmt numFmtId="172" formatCode="\$\ #0.00,\ &quot;K&quot;"/>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9" tint="0.39997558519241921"/>
      <name val="Calibri"/>
      <family val="2"/>
      <scheme val="minor"/>
    </font>
    <font>
      <sz val="11"/>
      <color theme="9"/>
      <name val="Lato Black"/>
      <family val="2"/>
    </font>
  </fonts>
  <fills count="4">
    <fill>
      <patternFill patternType="none"/>
    </fill>
    <fill>
      <patternFill patternType="gray125"/>
    </fill>
    <fill>
      <patternFill patternType="solid">
        <fgColor theme="4" tint="0.59999389629810485"/>
        <bgColor indexed="64"/>
      </patternFill>
    </fill>
    <fill>
      <patternFill patternType="solid">
        <fgColor theme="0"/>
        <bgColor indexed="64"/>
      </patternFill>
    </fill>
  </fills>
  <borders count="2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7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2" fillId="0" borderId="0" xfId="0" applyFont="1" applyAlignment="1">
      <alignment horizontal="center" vertical="top"/>
    </xf>
    <xf numFmtId="0" fontId="3" fillId="0" borderId="0" xfId="0" applyFont="1" applyAlignment="1">
      <alignment horizontal="center" vertical="top"/>
    </xf>
    <xf numFmtId="0" fontId="0" fillId="0" borderId="0" xfId="0" applyAlignment="1">
      <alignment horizontal="center" vertical="top"/>
    </xf>
    <xf numFmtId="0" fontId="0" fillId="0" borderId="1" xfId="0" applyBorder="1" applyAlignment="1">
      <alignment horizontal="left"/>
    </xf>
    <xf numFmtId="0" fontId="0" fillId="0" borderId="2" xfId="0" applyBorder="1" applyAlignment="1">
      <alignment horizontal="left"/>
    </xf>
    <xf numFmtId="0" fontId="0" fillId="2" borderId="1" xfId="0" applyFill="1" applyBorder="1"/>
    <xf numFmtId="0" fontId="0" fillId="2" borderId="8" xfId="0" applyFill="1" applyBorder="1"/>
    <xf numFmtId="0" fontId="0" fillId="2" borderId="7" xfId="0" applyFill="1" applyBorder="1" applyAlignment="1">
      <alignment horizontal="left"/>
    </xf>
    <xf numFmtId="166" fontId="0" fillId="0" borderId="1" xfId="0" applyNumberFormat="1" applyBorder="1"/>
    <xf numFmtId="166" fontId="0" fillId="0" borderId="2" xfId="0" applyNumberFormat="1" applyBorder="1"/>
    <xf numFmtId="0" fontId="0" fillId="2" borderId="4" xfId="0" applyFill="1" applyBorder="1"/>
    <xf numFmtId="0" fontId="1" fillId="0" borderId="0" xfId="0" applyFont="1"/>
    <xf numFmtId="166" fontId="0" fillId="0" borderId="0" xfId="1" applyNumberFormat="1" applyFont="1"/>
    <xf numFmtId="165" fontId="0" fillId="0" borderId="0" xfId="1" applyNumberFormat="1" applyFont="1"/>
    <xf numFmtId="10" fontId="0" fillId="0" borderId="8" xfId="0" applyNumberFormat="1" applyBorder="1"/>
    <xf numFmtId="10" fontId="0" fillId="0" borderId="9" xfId="0" applyNumberFormat="1" applyBorder="1"/>
    <xf numFmtId="10" fontId="0" fillId="2" borderId="10" xfId="0" applyNumberFormat="1" applyFill="1" applyBorder="1"/>
    <xf numFmtId="165" fontId="1" fillId="0" borderId="0" xfId="1" applyNumberFormat="1" applyFont="1"/>
    <xf numFmtId="168" fontId="0" fillId="0" borderId="4" xfId="0" applyNumberFormat="1" applyBorder="1"/>
    <xf numFmtId="168" fontId="0" fillId="0" borderId="5" xfId="0" applyNumberFormat="1" applyBorder="1"/>
    <xf numFmtId="1" fontId="0" fillId="0" borderId="4" xfId="0" applyNumberFormat="1" applyBorder="1"/>
    <xf numFmtId="1" fontId="0" fillId="0" borderId="5" xfId="0" applyNumberFormat="1" applyBorder="1"/>
    <xf numFmtId="1" fontId="0" fillId="2" borderId="6" xfId="0" applyNumberFormat="1" applyFill="1" applyBorder="1"/>
    <xf numFmtId="169" fontId="0" fillId="0" borderId="4" xfId="0" applyNumberFormat="1" applyBorder="1"/>
    <xf numFmtId="169" fontId="0" fillId="0" borderId="5" xfId="0" applyNumberFormat="1" applyBorder="1"/>
    <xf numFmtId="169" fontId="0" fillId="2" borderId="6" xfId="0" applyNumberFormat="1" applyFill="1" applyBorder="1"/>
    <xf numFmtId="167" fontId="0" fillId="0" borderId="0" xfId="0" applyNumberFormat="1"/>
    <xf numFmtId="170" fontId="0" fillId="0" borderId="0" xfId="0" applyNumberFormat="1"/>
    <xf numFmtId="10" fontId="0" fillId="0" borderId="0" xfId="2" applyNumberFormat="1" applyFont="1"/>
    <xf numFmtId="0" fontId="0" fillId="2" borderId="11" xfId="0" applyFill="1" applyBorder="1"/>
    <xf numFmtId="0" fontId="0" fillId="0" borderId="3" xfId="0" applyBorder="1" applyAlignment="1">
      <alignment horizontal="left"/>
    </xf>
    <xf numFmtId="2" fontId="0" fillId="0" borderId="1" xfId="0" applyNumberFormat="1" applyBorder="1"/>
    <xf numFmtId="2" fontId="0" fillId="0" borderId="2" xfId="0" applyNumberFormat="1" applyBorder="1"/>
    <xf numFmtId="2" fontId="0" fillId="0" borderId="3" xfId="0" applyNumberFormat="1" applyBorder="1"/>
    <xf numFmtId="0" fontId="6" fillId="3" borderId="0" xfId="0" applyFont="1" applyFill="1"/>
    <xf numFmtId="167" fontId="0" fillId="0" borderId="0" xfId="1" applyNumberFormat="1" applyFont="1"/>
    <xf numFmtId="0" fontId="0" fillId="0" borderId="15" xfId="0" applyBorder="1"/>
    <xf numFmtId="0" fontId="0" fillId="0" borderId="17" xfId="0" applyBorder="1"/>
    <xf numFmtId="0" fontId="0" fillId="0" borderId="18" xfId="0" applyBorder="1"/>
    <xf numFmtId="0" fontId="0" fillId="0" borderId="19" xfId="0" applyBorder="1"/>
    <xf numFmtId="0" fontId="0" fillId="0" borderId="21" xfId="0" applyBorder="1"/>
    <xf numFmtId="164" fontId="7" fillId="0" borderId="20" xfId="0" applyNumberFormat="1" applyFont="1" applyBorder="1" applyAlignment="1">
      <alignment horizontal="center" vertical="center"/>
    </xf>
    <xf numFmtId="164" fontId="7" fillId="0" borderId="16" xfId="0" applyNumberFormat="1" applyFont="1" applyBorder="1" applyAlignment="1">
      <alignment horizontal="center" vertical="center"/>
    </xf>
    <xf numFmtId="164" fontId="7" fillId="0" borderId="21" xfId="0" applyNumberFormat="1" applyFont="1" applyBorder="1" applyAlignment="1">
      <alignment horizontal="center" vertical="center"/>
    </xf>
    <xf numFmtId="9" fontId="0" fillId="0" borderId="4" xfId="0" applyNumberFormat="1" applyBorder="1"/>
    <xf numFmtId="9" fontId="0" fillId="0" borderId="5" xfId="0" applyNumberFormat="1" applyBorder="1"/>
    <xf numFmtId="9" fontId="0" fillId="2" borderId="6" xfId="0" applyNumberFormat="1" applyFill="1" applyBorder="1"/>
    <xf numFmtId="0" fontId="0" fillId="0" borderId="4" xfId="0" applyBorder="1"/>
    <xf numFmtId="0" fontId="0" fillId="0" borderId="5" xfId="0" applyBorder="1"/>
    <xf numFmtId="0" fontId="0" fillId="2" borderId="6" xfId="0" applyFill="1" applyBorder="1"/>
    <xf numFmtId="171" fontId="0" fillId="0" borderId="1" xfId="0" applyNumberFormat="1" applyBorder="1"/>
    <xf numFmtId="171" fontId="0" fillId="0" borderId="8" xfId="0" applyNumberFormat="1" applyBorder="1"/>
    <xf numFmtId="171" fontId="0" fillId="0" borderId="2" xfId="0" applyNumberFormat="1" applyBorder="1"/>
    <xf numFmtId="171" fontId="0" fillId="0" borderId="9" xfId="0" applyNumberFormat="1" applyBorder="1"/>
    <xf numFmtId="171" fontId="0" fillId="0" borderId="0" xfId="1" applyNumberFormat="1" applyFont="1"/>
    <xf numFmtId="171" fontId="0" fillId="0" borderId="4" xfId="0" applyNumberFormat="1" applyBorder="1"/>
    <xf numFmtId="171" fontId="0" fillId="0" borderId="5" xfId="0" applyNumberFormat="1" applyBorder="1"/>
    <xf numFmtId="171" fontId="0" fillId="2" borderId="6" xfId="0" applyNumberFormat="1" applyFill="1" applyBorder="1"/>
    <xf numFmtId="172" fontId="0" fillId="0" borderId="0" xfId="1" applyNumberFormat="1" applyFont="1"/>
    <xf numFmtId="0" fontId="0" fillId="2" borderId="7" xfId="0" applyFill="1" applyBorder="1"/>
    <xf numFmtId="0" fontId="0" fillId="0" borderId="8" xfId="0" applyBorder="1"/>
    <xf numFmtId="0" fontId="0" fillId="0" borderId="9" xfId="0" applyBorder="1"/>
    <xf numFmtId="0" fontId="0" fillId="2" borderId="10" xfId="0" applyFill="1" applyBorder="1"/>
    <xf numFmtId="0" fontId="0" fillId="0" borderId="11" xfId="0" applyBorder="1"/>
    <xf numFmtId="0" fontId="0" fillId="0" borderId="12" xfId="0" applyBorder="1"/>
    <xf numFmtId="0" fontId="0" fillId="0" borderId="13" xfId="0" applyBorder="1"/>
    <xf numFmtId="0" fontId="0" fillId="0" borderId="14" xfId="0" applyBorder="1"/>
  </cellXfs>
  <cellStyles count="3">
    <cellStyle name="Comma" xfId="1" builtinId="3"/>
    <cellStyle name="Normal" xfId="0" builtinId="0"/>
    <cellStyle name="Per cent" xfId="2" builtinId="5"/>
  </cellStyles>
  <dxfs count="75">
    <dxf>
      <alignment horizontal="center" vertical="top" textRotation="0" wrapText="0" indent="0" justifyLastLine="0" shrinkToFit="0" readingOrder="0"/>
    </dxf>
    <dxf>
      <numFmt numFmtId="2"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9" formatCode="0.0000"/>
    </dxf>
    <dxf>
      <numFmt numFmtId="168"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 formatCode="0"/>
    </dxf>
    <dxf>
      <numFmt numFmtId="168"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 formatCode="0"/>
    </dxf>
    <dxf>
      <numFmt numFmtId="168"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8"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8" formatCode="[$$-409]#,##0_ ;\-[$$-409]#,##0\ "/>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71" formatCode="\$\ #.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3" formatCode="0%"/>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4" formatCode="0.00%"/>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166" formatCode="_-* #,##0_-;\-* #,##0_-;_-* &quot;-&quot;??_-;_-@_-"/>
    </dxf>
    <dxf>
      <numFmt numFmtId="171" formatCode="\$\ #.00,\ &quot;K&quot;"/>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ont>
        <b/>
        <color theme="1"/>
      </font>
      <border>
        <bottom style="thin">
          <color theme="8"/>
        </bottom>
        <vertical/>
        <horizontal/>
      </border>
    </dxf>
    <dxf>
      <font>
        <color theme="0"/>
      </font>
      <fill>
        <patternFill patternType="solid">
          <fgColor rgb="FF7030A0"/>
          <bgColor theme="3"/>
        </patternFill>
      </fill>
      <border diagonalUp="0" diagonalDown="0">
        <left/>
        <right/>
        <top/>
        <bottom/>
        <vertical/>
        <horizontal/>
      </border>
    </dxf>
    <dxf>
      <font>
        <b/>
        <color theme="1"/>
      </font>
      <border>
        <bottom style="thin">
          <color theme="8"/>
        </bottom>
        <vertical/>
        <horizontal/>
      </border>
    </dxf>
    <dxf>
      <font>
        <color theme="1"/>
      </font>
      <fill>
        <patternFill>
          <fgColor theme="3"/>
          <bgColor theme="1"/>
        </patternFill>
      </fill>
      <border diagonalUp="0" diagonalDown="0">
        <left/>
        <right/>
        <top/>
        <bottom/>
        <vertical/>
        <horizontal/>
      </border>
    </dxf>
    <dxf>
      <font>
        <color theme="0"/>
      </font>
      <fill>
        <patternFill patternType="solid">
          <fgColor auto="1"/>
          <bgColor theme="3"/>
        </patternFill>
      </fill>
      <border diagonalUp="0" diagonalDown="0">
        <left style="thin">
          <color auto="1"/>
        </left>
        <right style="thin">
          <color auto="1"/>
        </right>
        <top style="thin">
          <color auto="1"/>
        </top>
        <bottom style="thin">
          <color auto="1"/>
        </bottom>
        <vertical/>
        <horizontal/>
      </border>
    </dxf>
    <dxf>
      <fill>
        <gradientFill degree="270">
          <stop position="0">
            <color theme="0"/>
          </stop>
          <stop position="1">
            <color rgb="FF7030A0"/>
          </stop>
        </gradientFill>
      </fill>
      <border diagonalUp="0" diagonalDown="0">
        <left/>
        <right/>
        <top/>
        <bottom/>
        <vertical/>
        <horizontal/>
      </border>
    </dxf>
    <dxf>
      <font>
        <color theme="0" tint="-0.24994659260841701"/>
      </font>
      <border>
        <bottom style="thin">
          <color theme="4"/>
        </bottom>
        <vertical/>
        <horizontal/>
      </border>
    </dxf>
    <dxf>
      <font>
        <color theme="0" tint="-0.2499465926084170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tint="-0.24994659260841701"/>
      </font>
      <border>
        <bottom style="thin">
          <color theme="6"/>
        </bottom>
        <vertical/>
        <horizontal/>
      </border>
    </dxf>
    <dxf>
      <font>
        <color theme="2" tint="-0.24994659260841701"/>
      </font>
      <fill>
        <patternFill>
          <bgColor theme="1" tint="0.24994659260841701"/>
        </patternFill>
      </fill>
      <border diagonalUp="0" diagonalDown="0">
        <left/>
        <right/>
        <top/>
        <bottom/>
        <vertical/>
        <horizontal/>
      </border>
    </dxf>
    <dxf>
      <font>
        <b/>
        <color theme="1"/>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s>
  <tableStyles count="9">
    <tableStyle name="AB" pivot="0" table="0" count="10" xr9:uid="{B59F4203-5A0E-495B-A7E3-33334BE2DCFA}">
      <tableStyleElement type="wholeTable" dxfId="74"/>
      <tableStyleElement type="headerRow" dxfId="73"/>
    </tableStyle>
    <tableStyle name="AB1" pivot="0" table="0" count="10" xr9:uid="{9388FDD5-9910-430C-A929-7F545169907B}">
      <tableStyleElement type="wholeTable" dxfId="72"/>
      <tableStyleElement type="headerRow" dxfId="71"/>
    </tableStyle>
    <tableStyle name="Data-style" pivot="0" count="3" xr9:uid="{00000000-0011-0000-FFFF-FFFF00000000}">
      <tableStyleElement type="headerRow" dxfId="70"/>
      <tableStyleElement type="firstRowStripe" dxfId="69"/>
      <tableStyleElement type="secondRowStripe" dxfId="68"/>
    </tableStyle>
    <tableStyle name="Invisible" pivot="0" table="0" count="0" xr9:uid="{EB511EF2-19D3-4E4B-899D-CEC10E4E6A79}"/>
    <tableStyle name="LightCustom" pivot="0" table="0" count="10" xr9:uid="{5694D852-0C34-4B3D-A943-3C300F78D4C4}">
      <tableStyleElement type="wholeTable" dxfId="67"/>
      <tableStyleElement type="headerRow" dxfId="66"/>
    </tableStyle>
    <tableStyle name="Slicer Style 1" pivot="0" table="0" count="1" xr9:uid="{47A07873-2F7D-4487-9997-30EF5B8D40EA}">
      <tableStyleElement type="wholeTable" dxfId="65"/>
    </tableStyle>
    <tableStyle name="Slicer Style 3" pivot="0" table="0" count="1" xr9:uid="{9BF9528E-B69B-41C1-ADC8-A8C44974F64C}">
      <tableStyleElement type="wholeTable" dxfId="64"/>
    </tableStyle>
    <tableStyle name="SlicerStyleDark5 2" pivot="0" table="0" count="10" xr9:uid="{58A24B39-90B7-437D-B6EF-0CDFB225E323}">
      <tableStyleElement type="wholeTable" dxfId="63"/>
      <tableStyleElement type="headerRow" dxfId="62"/>
    </tableStyle>
    <tableStyle name="SlicerStyleDark5 2 2" pivot="0" table="0" count="10" xr9:uid="{AB4C4341-004A-44FF-A5FC-5FE0F55628F0}">
      <tableStyleElement type="wholeTable" dxfId="61"/>
      <tableStyleElement type="headerRow" dxfId="60"/>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theme="0"/>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theme="7" tint="0.39994506668294322"/>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B1">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LightCustom">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1"/>
        <x14:slicerStyle name="Slicer Style 3"/>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Project_Ecommerce_Sales.xlsx]Sales_Profit!PivotTable1</c:name>
    <c:fmtId val="2"/>
  </c:pivotSource>
  <c:chart>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Sales_Profit!$C$3</c:f>
              <c:strCache>
                <c:ptCount val="1"/>
                <c:pt idx="0">
                  <c:v>Sum of Profit</c:v>
                </c:pt>
              </c:strCache>
            </c:strRef>
          </c:tx>
          <c:spPr>
            <a:solidFill>
              <a:schemeClr val="accent1">
                <a:lumMod val="40000"/>
                <a:lumOff val="60000"/>
              </a:schemeClr>
            </a:solidFill>
            <a:ln>
              <a:noFill/>
            </a:ln>
            <a:effectLst/>
          </c:spPr>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D6A-4CAC-948C-0D467A30A0CB}"/>
            </c:ext>
          </c:extLst>
        </c:ser>
        <c:dLbls>
          <c:showLegendKey val="0"/>
          <c:showVal val="0"/>
          <c:showCatName val="0"/>
          <c:showSerName val="0"/>
          <c:showPercent val="0"/>
          <c:showBubbleSize val="0"/>
        </c:dLbls>
        <c:axId val="42507040"/>
        <c:axId val="42496960"/>
      </c:areaChart>
      <c:barChart>
        <c:barDir val="col"/>
        <c:grouping val="clustered"/>
        <c:varyColors val="0"/>
        <c:ser>
          <c:idx val="0"/>
          <c:order val="0"/>
          <c:tx>
            <c:strRef>
              <c:f>Sales_Profit!$B$3</c:f>
              <c:strCache>
                <c:ptCount val="1"/>
                <c:pt idx="0">
                  <c:v>Sum of Sales</c:v>
                </c:pt>
              </c:strCache>
            </c:strRef>
          </c:tx>
          <c:spPr>
            <a:solidFill>
              <a:schemeClr val="accent1">
                <a:lumMod val="50000"/>
              </a:schemeClr>
            </a:solidFill>
            <a:ln>
              <a:noFill/>
            </a:ln>
            <a:effectLst/>
          </c:spPr>
          <c:invertIfNegative val="0"/>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D6A-4CAC-948C-0D467A30A0CB}"/>
            </c:ext>
          </c:extLst>
        </c:ser>
        <c:dLbls>
          <c:showLegendKey val="0"/>
          <c:showVal val="0"/>
          <c:showCatName val="0"/>
          <c:showSerName val="0"/>
          <c:showPercent val="0"/>
          <c:showBubbleSize val="0"/>
        </c:dLbls>
        <c:gapWidth val="219"/>
        <c:overlap val="-27"/>
        <c:axId val="58297120"/>
        <c:axId val="15915920"/>
      </c:barChart>
      <c:catAx>
        <c:axId val="5829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5920"/>
        <c:crosses val="autoZero"/>
        <c:auto val="1"/>
        <c:lblAlgn val="ctr"/>
        <c:lblOffset val="100"/>
        <c:noMultiLvlLbl val="0"/>
      </c:catAx>
      <c:valAx>
        <c:axId val="1591592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97120"/>
        <c:crosses val="autoZero"/>
        <c:crossBetween val="between"/>
      </c:valAx>
      <c:valAx>
        <c:axId val="42496960"/>
        <c:scaling>
          <c:orientation val="minMax"/>
        </c:scaling>
        <c:delete val="0"/>
        <c:axPos val="r"/>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07040"/>
        <c:crosses val="max"/>
        <c:crossBetween val="between"/>
      </c:valAx>
      <c:catAx>
        <c:axId val="42507040"/>
        <c:scaling>
          <c:orientation val="minMax"/>
        </c:scaling>
        <c:delete val="1"/>
        <c:axPos val="b"/>
        <c:numFmt formatCode="General" sourceLinked="1"/>
        <c:majorTickMark val="out"/>
        <c:minorTickMark val="none"/>
        <c:tickLblPos val="nextTo"/>
        <c:crossAx val="424969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Project_Ecommerce_Sales.xlsx]Sales_Category!PivotTable3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50000"/>
            </a:schemeClr>
          </a:solidFill>
          <a:ln w="19050">
            <a:solidFill>
              <a:schemeClr val="lt1"/>
            </a:solidFill>
          </a:ln>
          <a:effectLst/>
        </c:spPr>
      </c:pivotFmt>
    </c:pivotFmts>
    <c:plotArea>
      <c:layout/>
      <c:doughnutChart>
        <c:varyColors val="1"/>
        <c:ser>
          <c:idx val="0"/>
          <c:order val="0"/>
          <c:tx>
            <c:strRef>
              <c:f>Sales_Category!$B$3</c:f>
              <c:strCache>
                <c:ptCount val="1"/>
                <c:pt idx="0">
                  <c:v>Total</c:v>
                </c:pt>
              </c:strCache>
            </c:strRef>
          </c:tx>
          <c:explosion val="1"/>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ACAF-455A-BE23-0313EF331D38}"/>
              </c:ext>
            </c:extLst>
          </c:dPt>
          <c:dPt>
            <c:idx val="1"/>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2-ACAF-455A-BE23-0313EF331D38}"/>
              </c:ext>
            </c:extLst>
          </c:dPt>
          <c:dPt>
            <c:idx val="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4-ACAF-455A-BE23-0313EF331D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Sales_Category!$A$4:$A$7</c:f>
              <c:strCache>
                <c:ptCount val="3"/>
                <c:pt idx="0">
                  <c:v>Furniture</c:v>
                </c:pt>
                <c:pt idx="1">
                  <c:v>Office Supplies</c:v>
                </c:pt>
                <c:pt idx="2">
                  <c:v>Technology</c:v>
                </c:pt>
              </c:strCache>
            </c:strRef>
          </c:cat>
          <c:val>
            <c:numRef>
              <c:f>Sales_Category!$B$4:$B$7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CAF-455A-BE23-0313EF331D3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Project_Ecommerce_Sales.xlsx]Top5!PivotTable8</c:name>
    <c:fmtId val="0"/>
  </c:pivotSource>
  <c:chart>
    <c:autoTitleDeleted val="1"/>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accent5">
                <a:lumMod val="75000"/>
              </a:schemeClr>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50C-4213-877B-B2E2DB00B540}"/>
            </c:ext>
          </c:extLst>
        </c:ser>
        <c:dLbls>
          <c:showLegendKey val="0"/>
          <c:showVal val="0"/>
          <c:showCatName val="0"/>
          <c:showSerName val="0"/>
          <c:showPercent val="0"/>
          <c:showBubbleSize val="0"/>
        </c:dLbls>
        <c:gapWidth val="182"/>
        <c:axId val="77499344"/>
        <c:axId val="77500304"/>
      </c:barChart>
      <c:catAx>
        <c:axId val="7749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00304"/>
        <c:crosses val="autoZero"/>
        <c:auto val="1"/>
        <c:lblAlgn val="ctr"/>
        <c:lblOffset val="100"/>
        <c:noMultiLvlLbl val="0"/>
      </c:catAx>
      <c:valAx>
        <c:axId val="77500304"/>
        <c:scaling>
          <c:orientation val="minMax"/>
        </c:scaling>
        <c:delete val="0"/>
        <c:axPos val="b"/>
        <c:majorGridlines>
          <c:spPr>
            <a:ln w="9525" cap="flat" cmpd="sng" algn="ctr">
              <a:solidFill>
                <a:schemeClr val="tx1">
                  <a:lumMod val="15000"/>
                  <a:lumOff val="85000"/>
                </a:schemeClr>
              </a:solidFill>
              <a:round/>
            </a:ln>
            <a:effectLst/>
          </c:spPr>
        </c:majorGridlines>
        <c:numFmt formatCode="\$\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9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Project_Ecommerce_Sales.xlsx]KPI!PivotTable9</c:name>
    <c:fmtId val="0"/>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2">
                  <a:lumMod val="75000"/>
                </a:schemeClr>
              </a:solidFill>
              <a:round/>
            </a:ln>
            <a:effectLst/>
          </c:spPr>
          <c:marker>
            <c:symbol val="none"/>
          </c:marker>
          <c:cat>
            <c:strRef>
              <c:f>KPI!$A$4:$A$16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KPI!$B$4:$B$16</c:f>
              <c:numCache>
                <c:formatCode>[$$-409]#,##0_ ;\-[$$-409]#,##0\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D40-4705-AD1A-B8A30025A494}"/>
            </c:ext>
          </c:extLst>
        </c:ser>
        <c:dLbls>
          <c:showLegendKey val="0"/>
          <c:showVal val="0"/>
          <c:showCatName val="0"/>
          <c:showSerName val="0"/>
          <c:showPercent val="0"/>
          <c:showBubbleSize val="0"/>
        </c:dLbls>
        <c:smooth val="0"/>
        <c:axId val="15917360"/>
        <c:axId val="15914000"/>
      </c:lineChart>
      <c:catAx>
        <c:axId val="15917360"/>
        <c:scaling>
          <c:orientation val="minMax"/>
        </c:scaling>
        <c:delete val="1"/>
        <c:axPos val="b"/>
        <c:numFmt formatCode="General" sourceLinked="1"/>
        <c:majorTickMark val="none"/>
        <c:minorTickMark val="none"/>
        <c:tickLblPos val="nextTo"/>
        <c:crossAx val="15914000"/>
        <c:crosses val="autoZero"/>
        <c:auto val="1"/>
        <c:lblAlgn val="ctr"/>
        <c:lblOffset val="100"/>
        <c:noMultiLvlLbl val="0"/>
      </c:catAx>
      <c:valAx>
        <c:axId val="15914000"/>
        <c:scaling>
          <c:orientation val="minMax"/>
        </c:scaling>
        <c:delete val="1"/>
        <c:axPos val="l"/>
        <c:numFmt formatCode="[$$-409]#,##0_ ;\-[$$-409]#,##0\ " sourceLinked="1"/>
        <c:majorTickMark val="none"/>
        <c:minorTickMark val="none"/>
        <c:tickLblPos val="nextTo"/>
        <c:crossAx val="1591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Project_Ecommerce_Sales.xlsx]KPI!PivotTable10</c:name>
    <c:fmtId val="8"/>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75000"/>
                </a:schemeClr>
              </a:solidFill>
              <a:round/>
            </a:ln>
            <a:effectLst/>
          </c:spPr>
          <c:marker>
            <c:symbol val="none"/>
          </c:marker>
          <c:cat>
            <c:strRef>
              <c:f>KPI!$D$4:$D$16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KPI!$E$4:$E$16</c:f>
              <c:numCache>
                <c:formatCode>[$$-409]#,##0_ ;\-[$$-409]#,##0\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6E0-425A-BA21-0F5F4D301F2F}"/>
            </c:ext>
          </c:extLst>
        </c:ser>
        <c:dLbls>
          <c:showLegendKey val="0"/>
          <c:showVal val="0"/>
          <c:showCatName val="0"/>
          <c:showSerName val="0"/>
          <c:showPercent val="0"/>
          <c:showBubbleSize val="0"/>
        </c:dLbls>
        <c:smooth val="0"/>
        <c:axId val="77496464"/>
        <c:axId val="77512304"/>
      </c:lineChart>
      <c:catAx>
        <c:axId val="77496464"/>
        <c:scaling>
          <c:orientation val="minMax"/>
        </c:scaling>
        <c:delete val="1"/>
        <c:axPos val="b"/>
        <c:numFmt formatCode="General" sourceLinked="1"/>
        <c:majorTickMark val="none"/>
        <c:minorTickMark val="none"/>
        <c:tickLblPos val="nextTo"/>
        <c:crossAx val="77512304"/>
        <c:crosses val="autoZero"/>
        <c:auto val="1"/>
        <c:lblAlgn val="ctr"/>
        <c:lblOffset val="100"/>
        <c:noMultiLvlLbl val="0"/>
      </c:catAx>
      <c:valAx>
        <c:axId val="77512304"/>
        <c:scaling>
          <c:orientation val="minMax"/>
        </c:scaling>
        <c:delete val="1"/>
        <c:axPos val="l"/>
        <c:numFmt formatCode="[$$-409]#,##0_ ;\-[$$-409]#,##0\ " sourceLinked="1"/>
        <c:majorTickMark val="none"/>
        <c:minorTickMark val="none"/>
        <c:tickLblPos val="nextTo"/>
        <c:crossAx val="77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Project_Ecommerce_Sales.xlsx]KPI!PivotTable11</c:name>
    <c:fmtId val="14"/>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75000"/>
                </a:schemeClr>
              </a:solidFill>
              <a:round/>
            </a:ln>
            <a:effectLst/>
          </c:spPr>
          <c:marker>
            <c:symbol val="none"/>
          </c:marker>
          <c:cat>
            <c:strRef>
              <c:f>KPI!$G$4:$G$16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D5E-4D4A-9530-E3F1EE34F85B}"/>
            </c:ext>
          </c:extLst>
        </c:ser>
        <c:dLbls>
          <c:showLegendKey val="0"/>
          <c:showVal val="0"/>
          <c:showCatName val="0"/>
          <c:showSerName val="0"/>
          <c:showPercent val="0"/>
          <c:showBubbleSize val="0"/>
        </c:dLbls>
        <c:smooth val="0"/>
        <c:axId val="42498400"/>
        <c:axId val="42506560"/>
      </c:lineChart>
      <c:catAx>
        <c:axId val="42498400"/>
        <c:scaling>
          <c:orientation val="minMax"/>
        </c:scaling>
        <c:delete val="1"/>
        <c:axPos val="b"/>
        <c:numFmt formatCode="General" sourceLinked="1"/>
        <c:majorTickMark val="none"/>
        <c:minorTickMark val="none"/>
        <c:tickLblPos val="nextTo"/>
        <c:crossAx val="42506560"/>
        <c:crosses val="autoZero"/>
        <c:auto val="1"/>
        <c:lblAlgn val="ctr"/>
        <c:lblOffset val="100"/>
        <c:noMultiLvlLbl val="0"/>
      </c:catAx>
      <c:valAx>
        <c:axId val="42506560"/>
        <c:scaling>
          <c:orientation val="minMax"/>
        </c:scaling>
        <c:delete val="1"/>
        <c:axPos val="l"/>
        <c:numFmt formatCode="0" sourceLinked="1"/>
        <c:majorTickMark val="none"/>
        <c:minorTickMark val="none"/>
        <c:tickLblPos val="nextTo"/>
        <c:crossAx val="424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Project_Ecommerce_Sales.xlsx]KPI!PivotTable12</c:name>
    <c:fmtId val="20"/>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75000"/>
                </a:schemeClr>
              </a:solidFill>
              <a:round/>
            </a:ln>
            <a:effectLst/>
          </c:spPr>
          <c:marker>
            <c:symbol val="none"/>
          </c:marker>
          <c:cat>
            <c:strRef>
              <c:f>KPI!$J$4:$J$16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03A-42FB-9AEA-B92BAEFDDB63}"/>
            </c:ext>
          </c:extLst>
        </c:ser>
        <c:dLbls>
          <c:showLegendKey val="0"/>
          <c:showVal val="0"/>
          <c:showCatName val="0"/>
          <c:showSerName val="0"/>
          <c:showPercent val="0"/>
          <c:showBubbleSize val="0"/>
        </c:dLbls>
        <c:smooth val="0"/>
        <c:axId val="15908720"/>
        <c:axId val="15919760"/>
      </c:lineChart>
      <c:catAx>
        <c:axId val="15908720"/>
        <c:scaling>
          <c:orientation val="minMax"/>
        </c:scaling>
        <c:delete val="1"/>
        <c:axPos val="b"/>
        <c:numFmt formatCode="General" sourceLinked="1"/>
        <c:majorTickMark val="none"/>
        <c:minorTickMark val="none"/>
        <c:tickLblPos val="nextTo"/>
        <c:crossAx val="15919760"/>
        <c:crosses val="autoZero"/>
        <c:auto val="1"/>
        <c:lblAlgn val="ctr"/>
        <c:lblOffset val="100"/>
        <c:noMultiLvlLbl val="0"/>
      </c:catAx>
      <c:valAx>
        <c:axId val="15919760"/>
        <c:scaling>
          <c:orientation val="minMax"/>
        </c:scaling>
        <c:delete val="1"/>
        <c:axPos val="l"/>
        <c:numFmt formatCode="0" sourceLinked="1"/>
        <c:majorTickMark val="none"/>
        <c:minorTickMark val="none"/>
        <c:tickLblPos val="nextTo"/>
        <c:crossAx val="1590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Project_Ecommerce_Sales.xlsx]KPI!PivotTable13</c:name>
    <c:fmtId val="22"/>
  </c:pivotSource>
  <c:chart>
    <c:autoTitleDeleted val="1"/>
    <c:pivotFmts>
      <c:pivotFmt>
        <c:idx val="0"/>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75000"/>
                </a:schemeClr>
              </a:solidFill>
              <a:round/>
            </a:ln>
            <a:effectLst/>
          </c:spPr>
          <c:marker>
            <c:symbol val="none"/>
          </c:marker>
          <c:cat>
            <c:strRef>
              <c:f>KPI!$M$4:$M$16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336-4685-A6EB-1F21A76CFA6D}"/>
            </c:ext>
          </c:extLst>
        </c:ser>
        <c:dLbls>
          <c:showLegendKey val="0"/>
          <c:showVal val="0"/>
          <c:showCatName val="0"/>
          <c:showSerName val="0"/>
          <c:showPercent val="0"/>
          <c:showBubbleSize val="0"/>
        </c:dLbls>
        <c:smooth val="0"/>
        <c:axId val="42502240"/>
        <c:axId val="42496000"/>
      </c:lineChart>
      <c:catAx>
        <c:axId val="42502240"/>
        <c:scaling>
          <c:orientation val="minMax"/>
        </c:scaling>
        <c:delete val="1"/>
        <c:axPos val="b"/>
        <c:numFmt formatCode="General" sourceLinked="1"/>
        <c:majorTickMark val="none"/>
        <c:minorTickMark val="none"/>
        <c:tickLblPos val="nextTo"/>
        <c:crossAx val="42496000"/>
        <c:crosses val="autoZero"/>
        <c:auto val="1"/>
        <c:lblAlgn val="ctr"/>
        <c:lblOffset val="100"/>
        <c:noMultiLvlLbl val="0"/>
      </c:catAx>
      <c:valAx>
        <c:axId val="42496000"/>
        <c:scaling>
          <c:orientation val="minMax"/>
        </c:scaling>
        <c:delete val="1"/>
        <c:axPos val="l"/>
        <c:numFmt formatCode="0.0000" sourceLinked="1"/>
        <c:majorTickMark val="none"/>
        <c:minorTickMark val="none"/>
        <c:tickLblPos val="nextTo"/>
        <c:crossAx val="425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Project_Ecommerce_Sales.xlsx]KPI!PivotTable9</c:name>
    <c:fmtId val="13"/>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2">
                  <a:lumMod val="75000"/>
                </a:schemeClr>
              </a:solidFill>
              <a:round/>
            </a:ln>
            <a:effectLst/>
          </c:spPr>
          <c:marker>
            <c:symbol val="none"/>
          </c:marker>
          <c:cat>
            <c:strRef>
              <c:f>KPI!$A$4:$A$16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KPI!$B$4:$B$16</c:f>
              <c:numCache>
                <c:formatCode>[$$-409]#,##0_ ;\-[$$-409]#,##0\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3B5-4226-B60D-D59F84532883}"/>
            </c:ext>
          </c:extLst>
        </c:ser>
        <c:dLbls>
          <c:showLegendKey val="0"/>
          <c:showVal val="0"/>
          <c:showCatName val="0"/>
          <c:showSerName val="0"/>
          <c:showPercent val="0"/>
          <c:showBubbleSize val="0"/>
        </c:dLbls>
        <c:smooth val="0"/>
        <c:axId val="15917360"/>
        <c:axId val="15914000"/>
      </c:lineChart>
      <c:catAx>
        <c:axId val="15917360"/>
        <c:scaling>
          <c:orientation val="minMax"/>
        </c:scaling>
        <c:delete val="1"/>
        <c:axPos val="b"/>
        <c:numFmt formatCode="General" sourceLinked="1"/>
        <c:majorTickMark val="none"/>
        <c:minorTickMark val="none"/>
        <c:tickLblPos val="nextTo"/>
        <c:crossAx val="15914000"/>
        <c:crosses val="autoZero"/>
        <c:auto val="1"/>
        <c:lblAlgn val="ctr"/>
        <c:lblOffset val="100"/>
        <c:noMultiLvlLbl val="0"/>
      </c:catAx>
      <c:valAx>
        <c:axId val="15914000"/>
        <c:scaling>
          <c:orientation val="minMax"/>
        </c:scaling>
        <c:delete val="1"/>
        <c:axPos val="l"/>
        <c:numFmt formatCode="[$$-409]#,##0_ ;\-[$$-409]#,##0\ " sourceLinked="1"/>
        <c:majorTickMark val="none"/>
        <c:minorTickMark val="none"/>
        <c:tickLblPos val="nextTo"/>
        <c:crossAx val="1591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Project_Ecommerce_Sales.xlsx]KPI!PivotTable10</c:name>
    <c:fmtId val="15"/>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75000"/>
                </a:schemeClr>
              </a:solidFill>
              <a:round/>
            </a:ln>
            <a:effectLst/>
          </c:spPr>
          <c:marker>
            <c:symbol val="none"/>
          </c:marker>
          <c:cat>
            <c:strRef>
              <c:f>KPI!$D$4:$D$16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KPI!$E$4:$E$16</c:f>
              <c:numCache>
                <c:formatCode>[$$-409]#,##0_ ;\-[$$-409]#,##0\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42C-447C-B302-B2C4C180CBDF}"/>
            </c:ext>
          </c:extLst>
        </c:ser>
        <c:dLbls>
          <c:showLegendKey val="0"/>
          <c:showVal val="0"/>
          <c:showCatName val="0"/>
          <c:showSerName val="0"/>
          <c:showPercent val="0"/>
          <c:showBubbleSize val="0"/>
        </c:dLbls>
        <c:smooth val="0"/>
        <c:axId val="77496464"/>
        <c:axId val="77512304"/>
      </c:lineChart>
      <c:catAx>
        <c:axId val="77496464"/>
        <c:scaling>
          <c:orientation val="minMax"/>
        </c:scaling>
        <c:delete val="1"/>
        <c:axPos val="b"/>
        <c:numFmt formatCode="General" sourceLinked="1"/>
        <c:majorTickMark val="none"/>
        <c:minorTickMark val="none"/>
        <c:tickLblPos val="nextTo"/>
        <c:crossAx val="77512304"/>
        <c:crosses val="autoZero"/>
        <c:auto val="1"/>
        <c:lblAlgn val="ctr"/>
        <c:lblOffset val="100"/>
        <c:noMultiLvlLbl val="0"/>
      </c:catAx>
      <c:valAx>
        <c:axId val="77512304"/>
        <c:scaling>
          <c:orientation val="minMax"/>
        </c:scaling>
        <c:delete val="1"/>
        <c:axPos val="l"/>
        <c:numFmt formatCode="[$$-409]#,##0_ ;\-[$$-409]#,##0\ " sourceLinked="1"/>
        <c:majorTickMark val="none"/>
        <c:minorTickMark val="none"/>
        <c:tickLblPos val="nextTo"/>
        <c:crossAx val="77496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Project_Ecommerce_Sales.xlsx]KPI!PivotTable11</c:name>
    <c:fmtId val="21"/>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75000"/>
                </a:schemeClr>
              </a:solidFill>
              <a:round/>
            </a:ln>
            <a:effectLst/>
          </c:spPr>
          <c:marker>
            <c:symbol val="none"/>
          </c:marker>
          <c:cat>
            <c:strRef>
              <c:f>KPI!$G$4:$G$16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FD3-475C-9B09-1D566A71A20E}"/>
            </c:ext>
          </c:extLst>
        </c:ser>
        <c:dLbls>
          <c:showLegendKey val="0"/>
          <c:showVal val="0"/>
          <c:showCatName val="0"/>
          <c:showSerName val="0"/>
          <c:showPercent val="0"/>
          <c:showBubbleSize val="0"/>
        </c:dLbls>
        <c:smooth val="0"/>
        <c:axId val="42498400"/>
        <c:axId val="42506560"/>
      </c:lineChart>
      <c:catAx>
        <c:axId val="42498400"/>
        <c:scaling>
          <c:orientation val="minMax"/>
        </c:scaling>
        <c:delete val="1"/>
        <c:axPos val="b"/>
        <c:numFmt formatCode="General" sourceLinked="1"/>
        <c:majorTickMark val="none"/>
        <c:minorTickMark val="none"/>
        <c:tickLblPos val="nextTo"/>
        <c:crossAx val="42506560"/>
        <c:crosses val="autoZero"/>
        <c:auto val="1"/>
        <c:lblAlgn val="ctr"/>
        <c:lblOffset val="100"/>
        <c:noMultiLvlLbl val="0"/>
      </c:catAx>
      <c:valAx>
        <c:axId val="42506560"/>
        <c:scaling>
          <c:orientation val="minMax"/>
        </c:scaling>
        <c:delete val="1"/>
        <c:axPos val="l"/>
        <c:numFmt formatCode="0" sourceLinked="1"/>
        <c:majorTickMark val="none"/>
        <c:minorTickMark val="none"/>
        <c:tickLblPos val="nextTo"/>
        <c:crossAx val="4249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Project_Ecommerce_Sales.xlsx]KPI!PivotTable12</c:name>
    <c:fmtId val="23"/>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75000"/>
                </a:schemeClr>
              </a:solidFill>
              <a:round/>
            </a:ln>
            <a:effectLst/>
          </c:spPr>
          <c:marker>
            <c:symbol val="none"/>
          </c:marker>
          <c:cat>
            <c:strRef>
              <c:f>KPI!$J$4:$J$16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8F-4F1E-A3D9-5CA30E0D4B70}"/>
            </c:ext>
          </c:extLst>
        </c:ser>
        <c:dLbls>
          <c:showLegendKey val="0"/>
          <c:showVal val="0"/>
          <c:showCatName val="0"/>
          <c:showSerName val="0"/>
          <c:showPercent val="0"/>
          <c:showBubbleSize val="0"/>
        </c:dLbls>
        <c:smooth val="0"/>
        <c:axId val="15908720"/>
        <c:axId val="15919760"/>
      </c:lineChart>
      <c:catAx>
        <c:axId val="15908720"/>
        <c:scaling>
          <c:orientation val="minMax"/>
        </c:scaling>
        <c:delete val="1"/>
        <c:axPos val="b"/>
        <c:numFmt formatCode="General" sourceLinked="1"/>
        <c:majorTickMark val="none"/>
        <c:minorTickMark val="none"/>
        <c:tickLblPos val="nextTo"/>
        <c:crossAx val="15919760"/>
        <c:crosses val="autoZero"/>
        <c:auto val="1"/>
        <c:lblAlgn val="ctr"/>
        <c:lblOffset val="100"/>
        <c:noMultiLvlLbl val="0"/>
      </c:catAx>
      <c:valAx>
        <c:axId val="15919760"/>
        <c:scaling>
          <c:orientation val="minMax"/>
        </c:scaling>
        <c:delete val="1"/>
        <c:axPos val="l"/>
        <c:numFmt formatCode="0" sourceLinked="1"/>
        <c:majorTickMark val="none"/>
        <c:minorTickMark val="none"/>
        <c:tickLblPos val="nextTo"/>
        <c:crossAx val="1590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Project_Ecommerce_Sales.xlsx]KPI!PivotTable13</c:name>
    <c:fmtId val="25"/>
  </c:pivotSource>
  <c:chart>
    <c:autoTitleDeleted val="1"/>
    <c:pivotFmts>
      <c:pivotFmt>
        <c:idx val="0"/>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lumMod val="75000"/>
                </a:schemeClr>
              </a:solidFill>
              <a:round/>
            </a:ln>
            <a:effectLst/>
          </c:spPr>
          <c:marker>
            <c:symbol val="none"/>
          </c:marker>
          <c:cat>
            <c:strRef>
              <c:f>KPI!$M$4:$M$16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KPI!$N$4:$N$16</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FE0-4219-B4CA-01F0234F822F}"/>
            </c:ext>
          </c:extLst>
        </c:ser>
        <c:dLbls>
          <c:showLegendKey val="0"/>
          <c:showVal val="0"/>
          <c:showCatName val="0"/>
          <c:showSerName val="0"/>
          <c:showPercent val="0"/>
          <c:showBubbleSize val="0"/>
        </c:dLbls>
        <c:smooth val="0"/>
        <c:axId val="42502240"/>
        <c:axId val="42496000"/>
      </c:lineChart>
      <c:catAx>
        <c:axId val="42502240"/>
        <c:scaling>
          <c:orientation val="minMax"/>
        </c:scaling>
        <c:delete val="1"/>
        <c:axPos val="b"/>
        <c:numFmt formatCode="General" sourceLinked="1"/>
        <c:majorTickMark val="none"/>
        <c:minorTickMark val="none"/>
        <c:tickLblPos val="nextTo"/>
        <c:crossAx val="42496000"/>
        <c:crosses val="autoZero"/>
        <c:auto val="1"/>
        <c:lblAlgn val="ctr"/>
        <c:lblOffset val="100"/>
        <c:noMultiLvlLbl val="0"/>
      </c:catAx>
      <c:valAx>
        <c:axId val="42496000"/>
        <c:scaling>
          <c:orientation val="minMax"/>
        </c:scaling>
        <c:delete val="1"/>
        <c:axPos val="l"/>
        <c:numFmt formatCode="0.0000" sourceLinked="1"/>
        <c:majorTickMark val="none"/>
        <c:minorTickMark val="none"/>
        <c:tickLblPos val="nextTo"/>
        <c:crossAx val="4250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Project_Ecommerce_Sales.xlsx]Sales_Profit!PivotTable1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Sales_Profit!$C$3</c:f>
              <c:strCache>
                <c:ptCount val="1"/>
                <c:pt idx="0">
                  <c:v>Sum of Profit</c:v>
                </c:pt>
              </c:strCache>
            </c:strRef>
          </c:tx>
          <c:spPr>
            <a:solidFill>
              <a:srgbClr val="7030A0"/>
            </a:solidFill>
            <a:ln>
              <a:noFill/>
            </a:ln>
            <a:effectLst>
              <a:outerShdw blurRad="57150" dist="19050" dir="5400000" algn="ctr" rotWithShape="0">
                <a:srgbClr val="000000">
                  <a:alpha val="63000"/>
                </a:srgbClr>
              </a:outerShdw>
            </a:effectLst>
          </c:spPr>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Sales_Profit!$C$4:$C$16</c:f>
              <c:numCache>
                <c:formatCode>\$\ #.00,\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B3C-4B23-8B82-9F89DD5A1175}"/>
            </c:ext>
          </c:extLst>
        </c:ser>
        <c:dLbls>
          <c:showLegendKey val="0"/>
          <c:showVal val="0"/>
          <c:showCatName val="0"/>
          <c:showSerName val="0"/>
          <c:showPercent val="0"/>
          <c:showBubbleSize val="0"/>
        </c:dLbls>
        <c:axId val="42507040"/>
        <c:axId val="42496960"/>
      </c:areaChart>
      <c:barChart>
        <c:barDir val="col"/>
        <c:grouping val="clustered"/>
        <c:varyColors val="0"/>
        <c:ser>
          <c:idx val="0"/>
          <c:order val="0"/>
          <c:tx>
            <c:strRef>
              <c:f>Sales_Profit!$B$3</c:f>
              <c:strCache>
                <c:ptCount val="1"/>
                <c:pt idx="0">
                  <c:v>Sum of Sales</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cat>
            <c:strRef>
              <c:f>Sales_Profit!$A$4:$A$16</c:f>
              <c:strCache>
                <c:ptCount val="12"/>
                <c:pt idx="0">
                  <c:v>Jan</c:v>
                </c:pt>
                <c:pt idx="1">
                  <c:v>Feb</c:v>
                </c:pt>
                <c:pt idx="2">
                  <c:v>Mrz</c:v>
                </c:pt>
                <c:pt idx="3">
                  <c:v>Apr</c:v>
                </c:pt>
                <c:pt idx="4">
                  <c:v>Mai</c:v>
                </c:pt>
                <c:pt idx="5">
                  <c:v>Jun</c:v>
                </c:pt>
                <c:pt idx="6">
                  <c:v>Jul</c:v>
                </c:pt>
                <c:pt idx="7">
                  <c:v>Aug</c:v>
                </c:pt>
                <c:pt idx="8">
                  <c:v>Sep</c:v>
                </c:pt>
                <c:pt idx="9">
                  <c:v>Okt</c:v>
                </c:pt>
                <c:pt idx="10">
                  <c:v>Nov</c:v>
                </c:pt>
                <c:pt idx="11">
                  <c:v>Dez</c:v>
                </c:pt>
              </c:strCache>
            </c:strRef>
          </c:cat>
          <c:val>
            <c:numRef>
              <c:f>Sales_Profit!$B$4:$B$16</c:f>
              <c:numCache>
                <c:formatCode>\$\ #.00,\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B3C-4B23-8B82-9F89DD5A1175}"/>
            </c:ext>
          </c:extLst>
        </c:ser>
        <c:dLbls>
          <c:showLegendKey val="0"/>
          <c:showVal val="0"/>
          <c:showCatName val="0"/>
          <c:showSerName val="0"/>
          <c:showPercent val="0"/>
          <c:showBubbleSize val="0"/>
        </c:dLbls>
        <c:gapWidth val="80"/>
        <c:overlap val="2"/>
        <c:axId val="58297120"/>
        <c:axId val="15915920"/>
      </c:barChart>
      <c:catAx>
        <c:axId val="58297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15920"/>
        <c:crosses val="autoZero"/>
        <c:auto val="1"/>
        <c:lblAlgn val="ctr"/>
        <c:lblOffset val="100"/>
        <c:noMultiLvlLbl val="0"/>
      </c:catAx>
      <c:valAx>
        <c:axId val="159159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297120"/>
        <c:crosses val="autoZero"/>
        <c:crossBetween val="between"/>
      </c:valAx>
      <c:valAx>
        <c:axId val="4249696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 #0.0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507040"/>
        <c:crosses val="max"/>
        <c:crossBetween val="between"/>
      </c:valAx>
      <c:catAx>
        <c:axId val="42507040"/>
        <c:scaling>
          <c:orientation val="minMax"/>
        </c:scaling>
        <c:delete val="1"/>
        <c:axPos val="b"/>
        <c:numFmt formatCode="General" sourceLinked="1"/>
        <c:majorTickMark val="none"/>
        <c:minorTickMark val="none"/>
        <c:tickLblPos val="nextTo"/>
        <c:crossAx val="424969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Project_Ecommerce_Sales.xlsx]Sales_Category!PivotTable3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40000"/>
              <a:lumOff val="60000"/>
            </a:schemeClr>
          </a:solidFill>
          <a:ln w="19050">
            <a:solidFill>
              <a:schemeClr val="lt1"/>
            </a:solidFill>
          </a:ln>
          <a:effectLst/>
        </c:spPr>
      </c:pivotFmt>
      <c:pivotFmt>
        <c:idx val="2"/>
        <c:spPr>
          <a:solidFill>
            <a:schemeClr val="accent5">
              <a:lumMod val="75000"/>
            </a:schemeClr>
          </a:solidFill>
          <a:ln w="19050">
            <a:solidFill>
              <a:schemeClr val="lt1"/>
            </a:solidFill>
          </a:ln>
          <a:effectLst/>
        </c:spPr>
      </c:pivotFmt>
      <c:pivotFmt>
        <c:idx val="3"/>
        <c:spPr>
          <a:solidFill>
            <a:schemeClr val="accent5">
              <a:lumMod val="5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w="19050">
            <a:solidFill>
              <a:schemeClr val="lt1"/>
            </a:solidFill>
          </a:ln>
          <a:effectLst/>
        </c:spPr>
      </c:pivotFmt>
      <c:pivotFmt>
        <c:idx val="6"/>
        <c:spPr>
          <a:solidFill>
            <a:schemeClr val="accent5">
              <a:lumMod val="40000"/>
              <a:lumOff val="60000"/>
            </a:schemeClr>
          </a:solidFill>
          <a:ln w="19050">
            <a:solidFill>
              <a:schemeClr val="lt1"/>
            </a:solidFill>
          </a:ln>
          <a:effectLst/>
        </c:spPr>
      </c:pivotFmt>
      <c:pivotFmt>
        <c:idx val="7"/>
        <c:spPr>
          <a:solidFill>
            <a:schemeClr val="accent5">
              <a:lumMod val="50000"/>
            </a:schemeClr>
          </a:solidFill>
          <a:ln w="19050">
            <a:solidFill>
              <a:schemeClr val="lt1"/>
            </a:solidFill>
          </a:ln>
          <a:effectLst/>
        </c:spPr>
      </c:pivotFmt>
      <c:pivotFmt>
        <c:idx val="8"/>
        <c:spPr>
          <a:gradFill>
            <a:gsLst>
              <a:gs pos="0">
                <a:schemeClr val="bg1">
                  <a:lumMod val="85000"/>
                </a:schemeClr>
              </a:gs>
              <a:gs pos="88000">
                <a:srgbClr val="7030A0"/>
              </a:gs>
            </a:gsLst>
            <a:lin ang="1200000" scaled="0"/>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bg1">
                  <a:lumMod val="85000"/>
                </a:schemeClr>
              </a:gs>
              <a:gs pos="88000">
                <a:srgbClr val="7030A0"/>
              </a:gs>
            </a:gsLst>
            <a:lin ang="1200000" scaled="0"/>
          </a:gradFill>
          <a:ln w="19050">
            <a:noFill/>
          </a:ln>
          <a:effectLst/>
        </c:spPr>
      </c:pivotFmt>
      <c:pivotFmt>
        <c:idx val="10"/>
        <c:spPr>
          <a:gradFill>
            <a:gsLst>
              <a:gs pos="0">
                <a:schemeClr val="bg1">
                  <a:lumMod val="85000"/>
                </a:schemeClr>
              </a:gs>
              <a:gs pos="88000">
                <a:srgbClr val="7030A0"/>
              </a:gs>
            </a:gsLst>
            <a:lin ang="1200000" scaled="0"/>
          </a:gradFill>
          <a:ln w="19050">
            <a:noFill/>
          </a:ln>
          <a:effectLst/>
        </c:spPr>
      </c:pivotFmt>
      <c:pivotFmt>
        <c:idx val="11"/>
        <c:spPr>
          <a:gradFill>
            <a:gsLst>
              <a:gs pos="0">
                <a:schemeClr val="bg1">
                  <a:lumMod val="85000"/>
                </a:schemeClr>
              </a:gs>
              <a:gs pos="88000">
                <a:srgbClr val="7030A0"/>
              </a:gs>
            </a:gsLst>
            <a:lin ang="1200000" scaled="0"/>
          </a:gradFill>
          <a:ln w="19050">
            <a:noFill/>
          </a:ln>
          <a:effectLst/>
        </c:spPr>
      </c:pivotFmt>
    </c:pivotFmts>
    <c:plotArea>
      <c:layout>
        <c:manualLayout>
          <c:layoutTarget val="inner"/>
          <c:xMode val="edge"/>
          <c:yMode val="edge"/>
          <c:x val="0.15336514162495488"/>
          <c:y val="0.15555204176938622"/>
          <c:w val="0.6337901628467445"/>
          <c:h val="0.8444479582306138"/>
        </c:manualLayout>
      </c:layout>
      <c:doughnutChart>
        <c:varyColors val="1"/>
        <c:ser>
          <c:idx val="0"/>
          <c:order val="0"/>
          <c:tx>
            <c:strRef>
              <c:f>Sales_Category!$B$3</c:f>
              <c:strCache>
                <c:ptCount val="1"/>
                <c:pt idx="0">
                  <c:v>Total</c:v>
                </c:pt>
              </c:strCache>
            </c:strRef>
          </c:tx>
          <c:spPr>
            <a:gradFill>
              <a:gsLst>
                <a:gs pos="0">
                  <a:schemeClr val="bg1">
                    <a:lumMod val="85000"/>
                  </a:schemeClr>
                </a:gs>
                <a:gs pos="88000">
                  <a:srgbClr val="7030A0"/>
                </a:gs>
              </a:gsLst>
              <a:lin ang="1200000" scaled="0"/>
            </a:gradFill>
            <a:ln>
              <a:noFill/>
            </a:ln>
          </c:spPr>
          <c:explosion val="1"/>
          <c:dPt>
            <c:idx val="0"/>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1-CF95-4A4D-828A-44C8C87B3AD0}"/>
              </c:ext>
            </c:extLst>
          </c:dPt>
          <c:dPt>
            <c:idx val="1"/>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3-CF95-4A4D-828A-44C8C87B3AD0}"/>
              </c:ext>
            </c:extLst>
          </c:dPt>
          <c:dPt>
            <c:idx val="2"/>
            <c:bubble3D val="0"/>
            <c:spPr>
              <a:gradFill>
                <a:gsLst>
                  <a:gs pos="0">
                    <a:schemeClr val="bg1">
                      <a:lumMod val="85000"/>
                    </a:schemeClr>
                  </a:gs>
                  <a:gs pos="88000">
                    <a:srgbClr val="7030A0"/>
                  </a:gs>
                </a:gsLst>
                <a:lin ang="1200000" scaled="0"/>
              </a:gradFill>
              <a:ln w="19050">
                <a:noFill/>
              </a:ln>
              <a:effectLst/>
            </c:spPr>
            <c:extLst>
              <c:ext xmlns:c16="http://schemas.microsoft.com/office/drawing/2014/chart" uri="{C3380CC4-5D6E-409C-BE32-E72D297353CC}">
                <c16:uniqueId val="{00000005-CF95-4A4D-828A-44C8C87B3AD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Sales_Category!$A$4:$A$7</c:f>
              <c:strCache>
                <c:ptCount val="3"/>
                <c:pt idx="0">
                  <c:v>Furniture</c:v>
                </c:pt>
                <c:pt idx="1">
                  <c:v>Office Supplies</c:v>
                </c:pt>
                <c:pt idx="2">
                  <c:v>Technology</c:v>
                </c:pt>
              </c:strCache>
            </c:strRef>
          </c:cat>
          <c:val>
            <c:numRef>
              <c:f>Sales_Category!$B$4:$B$7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F95-4A4D-828A-44C8C87B3AD0}"/>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 Project_Ecommerce_Sales.xlsx]Top5!PivotTable8</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262626">
                  <a:alpha val="80000"/>
                </a:srgbClr>
              </a:gs>
              <a:gs pos="43000">
                <a:srgbClr val="7030A0"/>
              </a:gs>
            </a:gsLst>
            <a:lin ang="6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89756702309003"/>
          <c:y val="8.5946117874762293E-2"/>
          <c:w val="0.80937796373779636"/>
          <c:h val="0.88125162648567734"/>
        </c:manualLayout>
      </c:layout>
      <c:barChart>
        <c:barDir val="bar"/>
        <c:grouping val="clustered"/>
        <c:varyColors val="0"/>
        <c:ser>
          <c:idx val="0"/>
          <c:order val="0"/>
          <c:tx>
            <c:strRef>
              <c:f>'Top5'!$B$3</c:f>
              <c:strCache>
                <c:ptCount val="1"/>
                <c:pt idx="0">
                  <c:v>Total</c:v>
                </c:pt>
              </c:strCache>
            </c:strRef>
          </c:tx>
          <c:spPr>
            <a:gradFill rotWithShape="1">
              <a:gsLst>
                <a:gs pos="0">
                  <a:srgbClr val="262626">
                    <a:alpha val="80000"/>
                  </a:srgbClr>
                </a:gs>
                <a:gs pos="43000">
                  <a:srgbClr val="7030A0"/>
                </a:gs>
              </a:gsLst>
              <a:lin ang="6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E9E-43C3-BE2B-C9943CAEB077}"/>
            </c:ext>
          </c:extLst>
        </c:ser>
        <c:dLbls>
          <c:dLblPos val="inEnd"/>
          <c:showLegendKey val="0"/>
          <c:showVal val="1"/>
          <c:showCatName val="0"/>
          <c:showSerName val="0"/>
          <c:showPercent val="0"/>
          <c:showBubbleSize val="0"/>
        </c:dLbls>
        <c:gapWidth val="115"/>
        <c:overlap val="-20"/>
        <c:axId val="77499344"/>
        <c:axId val="77500304"/>
      </c:barChart>
      <c:catAx>
        <c:axId val="7749934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00304"/>
        <c:crosses val="autoZero"/>
        <c:auto val="1"/>
        <c:lblAlgn val="ctr"/>
        <c:lblOffset val="100"/>
        <c:noMultiLvlLbl val="0"/>
      </c:catAx>
      <c:valAx>
        <c:axId val="77500304"/>
        <c:scaling>
          <c:orientation val="minMax"/>
        </c:scaling>
        <c:delete val="1"/>
        <c:axPos val="b"/>
        <c:numFmt formatCode="\$\ #.00,\ &quot;K&quot;" sourceLinked="1"/>
        <c:majorTickMark val="out"/>
        <c:minorTickMark val="none"/>
        <c:tickLblPos val="nextTo"/>
        <c:crossAx val="7749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CB562BAB-D029-4C58-82CF-F63CBACDB455}">
          <cx:tx>
            <cx:txData>
              <cx:f>_xlchart.v1.1</cx:f>
              <cx:v>Profit</cx:v>
            </cx:txData>
          </cx:tx>
          <cx:spPr>
            <a:solidFill>
              <a:schemeClr val="accent5">
                <a:lumMod val="75000"/>
              </a:schemeClr>
            </a:solidFill>
          </cx:spPr>
          <cx:dataPt idx="3">
            <cx:spPr>
              <a:solidFill>
                <a:srgbClr val="FFFFFF">
                  <a:lumMod val="50000"/>
                </a:srgbClr>
              </a:solidFill>
            </cx:spPr>
          </cx:dataPt>
          <cx:dataLabels pos="in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pPr>
            <a:endParaRPr lang="en-GB" sz="900" b="0" i="0" u="none" strike="noStrike" baseline="0">
              <a:solidFill>
                <a:srgbClr val="FFFFFF">
                  <a:lumMod val="95000"/>
                </a:srgbClr>
              </a:solidFill>
              <a:latin typeface="Calibri"/>
              <a:cs typeface="Calibri"/>
            </a:endParaRPr>
          </a:p>
        </cx:txPr>
      </cx:axis>
      <cx:axis id="1">
        <cx:valScaling/>
        <cx:majorGridlines/>
        <cx:tickLabels/>
        <cx:numFmt formatCode="[$$-en-US]#.##0"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E612246-988D-484B-9E36-09C7AA9B5AF4}">
          <cx:tx>
            <cx:txData>
              <cx:f>_xlchart.v5.5</cx:f>
              <cx:v>Sales</cx:v>
            </cx:txData>
          </cx:tx>
          <cx:spPr>
            <a:gradFill>
              <a:gsLst>
                <a:gs pos="0">
                  <a:srgbClr val="262626">
                    <a:alpha val="80000"/>
                  </a:srgbClr>
                </a:gs>
                <a:gs pos="100000">
                  <a:srgbClr val="595959">
                    <a:alpha val="74901"/>
                  </a:srgbClr>
                </a:gs>
              </a:gsLst>
              <a:lin ang="1200000" scaled="0"/>
            </a:gradFill>
          </cx:spPr>
          <cx:dataId val="0"/>
          <cx:layoutPr>
            <cx:geography cultureLanguage="en-GB" cultureRegion="DE" attribution="Powered by Bing">
              <cx:geoCache provider="{E9337A44-BEBE-4D9F-B70C-5C5E7DAFC167}">
                <cx:binary>1H3Zcty4su2vOPx8qMZEDCdO74gma1BpniwPL4yyLJPgTBAcv/5maXBLlOS9+6pu3FNsR3SoipVM
YjETuTIT4P/c9P99k96uzYc+S/P6v2/6Pz9G1pb//ccf9U10m63rvUzfmKIuftq9myL7o/j5U9/c
/vHDrDudh38QhNkfN9Ha2Nv+47/+B6SFt8VRcbO2usjPm1szXNzWTWrr33z36lcfboomt5ufhyDp
z4+fcm1vf3y4tGt7W3/8cJtbbYerobz98+OzMz9++GMq78W1P6Sgnm1+wG+p2nMRdQVy+ccPaZGH
D587Su0hLCnDyFV3h3i86Mk6gx/+x/rcabP+8cPc1vWHh/+/+PmzW3jxra4L/340/GKj9KfLu7v8
4/lo/+t/Jh/AfU8+eQLIdJD+3Vegeqbzma6t0TcW//nxsmhs9MFfmyLV+fpxcO4ReXbuP0WE7ilE
FSMYo7uDPgdGoj2pGJIY43tgALj7p+EemOd6/deH3wD1XM3Xgfo34p6JgEHxP/6bB/d/JZbHuq43
/8pSPw7mFoAke4IgKeSDASk1AVLtcZcTxAi5B3oC5BOl3o3i72RNIDwG47r5re/5XwnhXyZZ5/W6
3iJ+DAxNSUTxA4DyOX6K7DGqsOu68h4/9/Ha94b4qNG7wXtT0AS5vy52ErnZbbru1ub2cfS2YHkw
d4HhcUIfTe85csLdY1xyRjEAvDkmyD1q9G7k3hQ0QW4230nk/krX39fZNuc+cJmcM8KRen3u43uS
IUoJIvfAgUt9Ovc9KPRu3N6SM4Htr6OdhO000sXjuL3f2BjaY+AEKVPidcwAU6SoK8lDvDLBbKPN
uwF7VcgErdP9nUTrL6PHYqsBJtsjihIiMbs3Iojsn0b+EFjugRG6CqKTO0Tx48PyOK/dKfRuzB5u
7IWcCWx/fdtJ2E5uuw/Ht72+2aKpUbYHtIAKzO6BQRNqgBHfw0hSBezgOWZ/a/NiuJ8yyWdDf09n
XzC334h69vM/P54c7yRy/jrVPwuT621ObGKPuIxzhR8mNsDnuc0BGcCCALQPXvI5fn/r9G78fiNq
gp//107it7wtTLhV8MgeZ5JIph4Y+QQ8SfcYY1QAKf81Az6NSh4Uejdyb8mZwLbcTdj8Ii3M+sc2
3aXcA/7musCw73GZ4AaprT2XCUk5+NGngD2q8m7E3hQ0gcw/3UlL84s8v72x+qaxjwO4hXgS77nC
xS6l7quoCYgnKVgjJhPW9kSbLQD3685eyJpid7WT2J0m6ToqtkrewJogYcz4A25oYm5KQKpZUoSE
eJW8PWr0YsD/aYTypqAJcqeHO4ncUdHoWq+3SgnQnpIwuUl3ElEqDDkwLIEsoHvM2KOh33OBX7q8
G7S3JU1QO9rN6e2xcvCh+PkBpoUm+77VEAWmOgRTGaYA0NPAUggo43CiOH1IdU0AfE2td2P5Hwmd
wDrzd9IYFxC06B/rR6t4//RH5J6rXBcTOi0XQLpZCsrIxoVujknQ8qDJu8F7S84Er8Vu5r4uIqgg
fljV6Tr/sT3QGGRMiCTKfTAyNSkVCIhpsJRok1W5OybYPdXq3QD+VtgExYvVTlrdqbkNi3yL+EHN
lUooCVD+KzR56kUxQXtQ5sGYQkzzlCncK/JuyN4QMwHrdDfrO6sfEGg+Dtv7HSRjezCXIUEeMyUT
W8OYQV1VUQG07/Gq98HKnSLvxup1KROoVrOdtKtVCr0Mha4fx20LaKE9DEgxYOH3ljVBS6o9zMDu
3F9V8sdrP2D2oNH7YXtL0BS53ZzXVvmPLVMCtQfJSiXUA24vuhf4HnBwmNLUA92bBJYPCr0ft/sb
eyFnCtvJThrcJ7uOHh/49xsbNHNRQgUUvh8wAQf4bBrbVHYEsDnCJ70mGz1eDPE/5d2vCpng9Olq
J3FaFd0WY3xG9pCAPIlg7Fco/xQnRSFTghDH6OH7CVobbd6N1qtCJmitdpNrn93meT2k7XqrNRwo
dEvFBXRFvt6YB1RbUimVgHL33QFT3dNY8alW70bvt8ImKJ7tJoqH2+7nkkCgmSAbgO4OiOWfWZ2E
wBLQhXbYe/wmHa/3+rwbuTfETDA7vNxJP3ly+92s62SbvhKoM5RFN7PaPWqTOQ36lMEeAVXo1Ls7
JlWBR43ejdubgibInexmL9chuKrmJhkefdYWohHI9xNBCbTaPTc06ULoCEYIpYJ7Q5uEjo+qvBuy
NwVNIDv8uqPG1n34Wphke5BBYKKoImzTYXd3QJ7qqYuExkloWIa1Ao+tQ5PAZNMbstHo3ci9KWiC
3MmuIteut5k03gT+LmfMpX+HHk9xw5hDTsSl0Ix+7yVh6nsampzcbvTZAmqviplidr2T1na81vnt
47C93zsyd49CQxBA9ne08RQyrvYIBjsDovCqk7xT592IvS5lAtjxbs5ox2szbDfNT6HKtpnSXDVx
ixxaXDE0VaoHrCbp/UdNtgDX/S29EDRFbDfTj8frul7fRE19a+02c5BkD1rroD9LPFTOJoE/VGc4
glVw4B4f7fs++fhMnxdj/k/TI7+XNkXwr910kvom0uF6m6UZWIUDyCmobd/7wZfBJMAKecpNtnJz
TEKS4weN3g/fW4KmyK12FDnoeKoLu03qxmGKUxgWST1Qs4ndKbaHFVSzoRd9Ynf6QZctgPaWpClq
u5k/3qzrKxqjH8fv/XEJzHGUC1jSBit/744p34Y2BCGgZfKx1v3C3u412gJ0bwiaIrebvZPHRW63
2sPFoNMHeiaxgj7k17gbRtBizqCxhG96hJ5G/w+qvB+x+1t6IWcK2G6WAD4PBSwADx+H7v2WtiHb
MF0R/sb6UshqQdMBBlaHHljd47Xvo5MHhV4M9z+NS96SM4Ht865S7e7D/jor60hvc4kpo3tcQh4E
Fra9am2bjp9NIQ7Kp/ffT6a4TYLjl1rvhvD30iZAnuzvZIByrWFVx1YLOhTsC1gb2myn8JrHFHKP
Q7FAssf1A5PU8qNG74bvTUET5K53kxScFAZ2ypitk+1GlwJW3XAKS93oXdw/bVCA8AVWeW8WOj4Q
AyDtT2e9p1q9G8HfCpugeLKb5HzjYw5uTX07PI7jFqZA6A6C1YrKpa8HmwJauWD/DNhk5wHiSeTy
t07vR/DX7b0QNcXvYCf95+fb2n549DTbgxD4AizYd4GePyzJn6wmhu1qOFTvAOW/q+ZPzfCZWi+G
/h/HMk9v8oW0CZCfdzMRfe9r/h9sPATrdyj0Tf4qIkyQFNCqBwtEJOcPldgJ83uu14vB/6dQ/htx
EyxP/J00yutbkwFr2p45QncsEi6B/6alO1jEClxDcVgefndMg5l7Td4N28MdvZAzwet6N0ng/W5Y
Ww9lYF0/hVoPMIZ7bCaWtwllCEWQS+OTCfCpPi+G/J9a3G+FTfC7nO2kvX3W9U2R13q7CWoOJuVS
2LTm/nheHIIOZ2iCgCU96vV1O79Uejd+b0uagPd5tZvgrYHE56Hd6soPYBGwrAPilzdM727lByz/
f8yHQg77WfjyS6f3w/e2qCl+u8kDr6AtEzaBvN1iFZ26sCEUBJ7ooa8BTbLVclOCoLD1xhtpmF8q
vRu9tyVNwLvazUrD1W2/1c31MJBzKhmsqbrPvUxrQ9DRAl1IkH55oBWTZto7dbYAGtzUCylTwL78
//GWb+9d+mtD19narud3O8E+2b70998+7ns6+emDU3uV0t/7u9WPPz8SDAmzJ/uZboQ8c4fTetST
H92ua/vnRwemQ+D7CvpwN5tfQhDaAWWDz5W7B9EPLFSWAj7MNymjPz9CyzWH7ag4IrBLB4GdGOHi
UO/afEU57PEHiTkBJ2y2PJLs1/a7Z0U6wPLAX+Pw8PeHvMnOCp3b+s+PQGM+fijvz9voCKuT4EmD
bhtY5SeBrcJGBfD9zfoC5hs4Hf+XwTyumiqMDkYX9ZWXpiFvrcfigAxeyVn7FYWZOHFct7jQ5ZCf
jJ1yvEpmCPu5auI5FhpdxjYZh7khfXIaSRsnHnfy2FPCLHul6YHNG+xlrS6rmSt7Sb0iUCzygqQT
iyFyo8M27YojFCosvIKkR2VkkjNRULnMkIqWgQjEkiUps36YOcGsbhK+HHVkVgmEl8dNPQSzcawj
x6fNYI2XdZIcDinhn3VDisYXGYn9XgShT6OmXcYOsfttXgQXRcVY52mn61cN+p4kY7EWSSqPx4QG
1DO9tHM4IZx3Le8XSdDz0y7oZTjHXKXIj4ICrfAQsP3EEOemK0z1U5RandI4l6siyGAxZ0+Cyo+y
Ep/pqGyWllJzwWrWHcSJQNQbknjIfBqT2xgVyI/dePTKtKSV5wwhPwlRHh7W5ejc5Dw01sNlQU6c
scpXg66+tKqvLuKO8GUSyfZTVFp7qZTtMy91RvOdBSL8YpwkUX7jssHjPIwbb8zV6DUyX6UoEdoj
SJtV5KpE+JBPNOtq6LvGJ6z7DJyKwEjn6fdUW7uvRm0XmGl9M6ImPdLInDpj6B4kxpYHJhjHwzJI
Wz93Rb0QvazJzHA9RB4aGmIA1DD5orSqIg9GqQFpmVMvSE3TwwGLwDdFxuFGexV7NQ6aI6xdZz92
UbTsqyC9KnIWfU6sjhK/y0tKvKEvinnG3RjPnMBFpRcRmtSehgdwVRnWHDdMjbXfFIgm3oDbYBGN
jvbScEC139V5NEtHikPPVX33U8ekMX7Z01x7eVqPyzKO8jPN3d5j1SCOQlOMM3ccGo8YmR2X1omP
iEPx4CdZxxyvYIMYPLcow+tAjIR7qgnZ96rvWOklpcuXIjVwVomy/bEcQzFrBQtnhczxyZi56jwM
hsjvpDMvo6z1o6GdceOe6FS1N7mgyQqZuvK72HGiWVs3w5LlUX84jpbXi1jZ/JMq4uCLk/HQOQgq
UsVzlQv8o+pQ3XgR6pqLduyKYN4OCf5qVRrkfphXzTlu8uqbGRDxVdnhdWKoaf12sMNF3YlU7jOa
dLVnpCr2NRlqT2W0Z15go0h7TYDpNW1RdFihiH1veIVyDzN4aH1hxnS/DHP5LRZIHCduP6BVrxJ1
NbZJ4fhDLILMY1HaprMyrIuFjPJs7YaR+mQ0++6grpzx0tBj3PDh1i3NUMEzgYt8Hsgg/xKHTY39
1MRWAFi5+WoFM7k3iLhcyaCws8xpm8yzQEuOItLbWWnNOa6hFOJVGuzZILfyB2nYXKbl6GdEcG9s
m3rWs1LPWKSa+djZ6iApsDhwUS38kUaxhHFg8bJoGnBrhg7Cd1SJlm3K9AVpHXdZaJT0M0fZgM2Z
MOgrSSI1Hxl41JagcvBVnul4KWyZrsKBVicJC5rUUwW1F0ZqBgMrsvhzouNq8CpsaQceLWhWQdjn
0pdOV35rxVCafebIer9CKgw8Fw31KauNc1O4IjMwSnF7NlQDPAahCpUXQ5hhPMVYu3BkVH3j3dDd
VmnUfR1Yjo9prYNsbrtaDh51BxP4KqDVaTSoIJlJUmYz7NTtQSOsQj5G5WWY1OVMJqo7NNxoP0uT
asZzccDKwc7aPE/PVVSnszbUwSpOwG0WmFXLHmVXYe42y9p0gadh4/XWq402wnOSIfeVbfm8Qv34
Y6Rtn81bzKtZQZtsjoqoJV6KZHzaI5y2zSFLK55bn5mu1J9HJ0zz/UGwPEFf5JDwhHiRodjaL00z
1PFp0AeOR1TMT3HcBYsRp+aCZym6gP3owjNwi/1SyGRctWF37bI8v6iUlBcNrgPiIR0H153h+Rfq
GNl4uci7g2gIk2uZcwJOqgOzkrrMz1DTZ2ewQ2i1qMPM9a1O2IkKs9ov2pHMY9eE4LZhyvP7bNAn
DVHNopKiime0zrKTWCFQlyfOAtdpBAOTOiWYOnSqe9jU/KjCoP7YW3Lsunkwema0wSWThq9inXRX
YePIyovaILqlozOc5k7YZEvrVMXRgIbgRBVleTnCM74K4cZvSl2Nq24w7rK3VbPog2r8lrC4L/yx
csb9EKfDImYD8Xpsm3llg2aeWBf8UaPxeEjsKFaRjgo/6+KzKm2M51aEngZFWjNwsklw0Y3BquAx
OTZ9ERZ+PjIBttYUZ+Eo9HIznlem6PGRikezD+5CLOPKOKdJ0rZ0TkjnnqdqjH4Elul93Tud45mq
L+E6yA4HwyiGc5KYbqkGpVYtbuprExTZWYvddh/siQ9e3hTGo6VQGUAUttobhwHNbJxHnd9QVZ13
FGXaq2OqfFjQhueRq9F+XKXstEmy4HgUql/VMDFqryTdSa7kDSq0usE1JYXn1m71RTdp9A11QbKq
C6dc5jRypKdbcDXw+EUwSbOUuv5mN6iFbuPkLFBF960UopslFvOvpNDylAw5WF60cZqdSolejl3n
jnNjCCku80F90SQPwWNHMioPq7pqsI9ySSK/zTr1VTtBcgn9MHV1xg1s775Phaocb+Q8cf0sxhU6
ItxqmMcUzlHlDTbSpQ8TP4x8Qcbh0lThrId9IYYFjbhYlLD4z4/ynAd+HHbnIyZFfGhNWmf7jXWi
L25JXb0mHEzcH0iC3LnpRhNyL+F9NfJjjPu+tcsiTDRqDuCRJSY5EG3OnXpdBeNXiH37z0ni5Ddx
25NrZRtxhauwPKgqfVXlYphntMpWoqpLXzRt5ouiv+Dp+BUc4E+mo3Vs+VfRdM13WtQQQTDjhl7t
Nl+FcuJ9qKOlZxVO5x3LnCMAh3jSlMkqT2z1k45um3u2rJLE6yoqtacbne6bYrDn1O2SwW8aFlVe
aVQYXknemHk2kvE8GiHe8WzRuZnjPX0nw7MQ/KYoB6PD6OElGL/+/NdVkcG/u5c0/P3h5h0af/8F
7Zv3L9/47VmwM+KmJ6aenrShUL9k/f06iA1t+fVuiAkRun9dxxss6bdf/mcUCjoeGfothXq6zmDD
TR5+8cCfOIclOhz2EoWsBuTygUn9olDQcwI7UMJ6ARdjgZ/xKMhyuVLAqiuFYP8gYFK/eBQ0siDI
O7sIOthhCylg3P+IRz1nUbBBkYA0J8iBvk7F79LVT1nUoCAbYwdwohBoDWruDscwbT0Zjdeo2otL
SAxrWTbtwKAy9Ec9J2pB16ROSNS43wI3SUYJFCH3JIek068Xo/xfXAU46dMbMYHqezeCq4j8W+18
K/pb60IJ6j2XgHLa00sIXbC8aOESzXgu0PmgZ9X4/feXwIhupDzhtUxChgVWvQp4yYSATCeZDNdm
Jo3DtjL7rpObmwJWWXZzjToyFx1c2g2S9ALmguAApU1wQGsE82FN+zmPe7wc+rZb6tKYaxIBT/D1
WMczY8U5cbPWnUVt3x0p4DeLIjBoRm3fLoBjBJcakSbyRNbEV0Mie0/EIj6seSt8WZTfMlnOYinr
eVrgdr+Jje8CIUKeA+WPWeKI6Dgty8FLqqbwuDbFITdNvIpQKg6RHPlXJxM59iJ3iI5R5fDDNEwH
f0ROPY8ctz20Ydb0XtLbdDY2SXPUqGz8BNQtnUVlRPxYVDecZOIg0BmdS6dqZ7UYsyUj9RFLiP3U
5wM774IGL51GpPOCmnjFMpR4aYPZok4g0hB9iY8lSrJ5TFnv9aRvL6iwICSR9kiM8TAvRgmJg3ao
8XEQULCHWIV+WDTReRC33Y2y2XDejrSpfR70whdtDNfT420H088XoMgmnmUqHT/xjrt01o341pje
SX23ZvanU7E+8vs4tdeKaBktem7ZedsiELQZYJfh42JwifUym5U+H1w+y8rAHqU8oNbTLMzmgZuL
0gf9El+5VvhNGjsncchube0wrxvg9UHx2H9iI7lVuXK/9sQNfdY4+otN+niFhgqGxEQVXuYdux1t
YZQXddUIUQTqvTgtAQQ3GO11g0Be1oMecS+Sg0y59bV2gDqkfSUOM9lEx2XWBXPqGrxs6i4671IS
r8KctjNlSrPoYHPCZUHImHgukHcIz4dgLoFOxf6YyvDAHRjZHzGHC5CR+1UV22WXyQSIc9xeJsXY
XNoygJONquHBkBrCq3AoPJQGyQGs6Gcec4pm3irFTqWC4fQqioNZZkoyI+A7T2yn4ngVE54tyrTS
lddXGgd+YwJ8wZogPB/CTe4nb5LeKzvtnpIUx8soDNESMxN8D6DkruApcYIT0qki8JNIiMZjOG+8
OAjY6RAZMhvCgfv9GLID4DfVUeUIfIGzsV1xVfKzwKHOsi4jeiZwFh51zL0Osmo8tyKqO793W7Tf
RBUnQPtt6jVNn/Z+oqPgu+03/KrsCutRp3GWxRDJnyxO5E8nDKxfOzXwGIHV9wg6OOZhUzHsAQFA
c6e2ygsKtRmPACV8hsf+R1rVMJJ126fzKCzRPq7xsJ9JRY7SMGRXqE/GeTBI4DbUcfFSitws3Y51
XyQJ2m954EbnKKvQfqtJymes6bWvhW6plzEsb3BS24Mqa7KThvbwyhBK8+O8CdVpj0d6lSo7JF5d
Q4agr7B72JFwOKNtMi7C0sizWJt8DVm07twMQ3/Wx5E96euKH+FeDMd1pdzDpKT5Eldu6wNV45fl
QOXMjsO4X3WObH0XEbhAhTfOKyWBPTcjErk3oiABks25O9OSFos26BDEY9xmXpQW0WVl2viHO/J6
H7fghBInq5fwaLizHvbOWZRDWS8hggqzWV1q4NduxOYNYtVh2vEx9qKiiq5GkgWhF7YpyHSDiM9i
BdkgIvLxALQNrwguxoMhGapDNyaDn7qBrvyY5yj23CxWK9ji2F0UccxnkFJRK7dWxcLyvpiXKHSW
Jkp0BjdA4ZmQNB4XECXYORqMWTkGpXAbFcTAQRQ4cxE0gZkTlCq/DSyMQ1+MvUdy2Z/lqam+d5WF
5GPRJudpweQyitHgW/AC37RW47xohdi3JG5vBcrHBQmle0hynC+7QqfSk05cwuYBBf5uBezf4aVK
Bz9r1aTXQ913pwqj5ODudJJz9zKLmFkNfZgRb3RFd9qNcX8KJN3OW5kUwxye4RFG18oZwyHQ/rtL
6rFMmMdr1vrNQFTt0dRuMpq2/ix6W89aN4JTmaHOXGs+HOdlGPukDskFy/vga8yi4rrVGZBH1eRL
1x2DuR4x8mIHZX4H+QYf9U1ywItmLRW1K3gJjUy8sIndmQwSoFDdJsIeTHuiLILhyyPXmRus9DFP
+vYYOxYSEgMu+v3CUcAwZYnpyhDahh6SbXYQ17hPPFFw28xYPI77Ni9BYdTzcV/phF/ivkZfbN2O
55rVAF2ZSe27pcyXouOQ2hvLBi4LpDg46EdZA31uWr8QlXNVat51ntMD9JKOQIEENasmpdEPheHs
JI35ZWa4exjgQi1DXtczUoXtxvoduYRo1Kxo6STXHeQvl3le8UtVcWfuMgMc0tp8GSZK+2Yz2dUK
154Ti/6s48KZU9wqv1A19aKA92fUDGyNsyqd5yU84DxgCSTdA+3DjgF2njGU38Ywh69IjeqrOuHj
NTxI4RmPnPDUxo26zGPID3JWq6U2Zb6UhvIvFgJS6zWaBEdpl4eDX2e5WpLA6c8sJOXPRwe1t20e
OJ8yUQb+aC3kTKXDH3BKbB/8HBAo2zPaLRAr8YmrU+cqDBJwMjQZDuKUNHPH7fXXvKnluSrafuGg
xv0MyXb2uTUO+xy75XACMxVfRFXkzAatnZlTsmhfBEFxPIaOuSiiLJ8TA7zXSWh/cjfq1s2iWVFL
IMQJWqA8L2Diq+ND1xTYqwrINOTN2PkFPIiL3i3QoaiifJ6r2K6ywdJ5WWXY7w1iYMRCDQcNGdLT
QOJwhbNoSPy7Z3mUeDxXDpMQV0h2OErdn4g6D+ZZKkIfM9tWHiRXklNUxdmKDz3/ooKgXdoAMdeD
HA+ZoZEB/GM1Hid1MR7jqlZ+2Cma+WhIInCBGF9Ejv5ukqE/AacwrEgZ5KeQCR1nunCb0BvqcrhG
feG6Xj528XyEDNVC4EQdpWqIvSYR8SlNImfRUJIcsCZzD+Nu7M+w6Jx5YMr+tBI1TN0iyu1SVIVD
vX7MRDKDnH2gPYkh2QhzU7tSJhw7L2B1edzZNIcajciLq6bo80UDDgdioFzUh5gRe1qFY+ubhrd+
GKXj8dBhYOQB7xaUYAeSkEnuXNUIFcaXWQsRM6O1l7bgNlBYg2lat4y9sdZuPJNtRb2qbPOlxXl6
jRp4nLJyhLBaafwdhWw4ZllVz1jXoe+DkqTxel1Qz2F1cBDVYJgau+Rg7Lvx3CRCHPCODXNpB7OS
A2lLjw5tWXmZ4m3v2bYAT5fXdDxHvAebd2haDH4Af1wxp4J0mwqi9ggyF7EfwKlnMcV54hVjFexD
hpQtNaLjKpYBX3aVXm7u6FREPfFH5UYneNQE6gY6u4RSgpkXMs7nYxk5S+sWUFmCPCn5NuSDjGFu
qC5pS4fUS7RzGAbtWVMOUL5iFSTzY+dWVlZAwQQyiE2KvTQegiO4jWSWogI8pxvWZiGl6eZFGpJl
EOjWg5SPPWSBaxo/rZCYQ4QYHZSjm/k2Gs5IqQs/qXl2I3Lnph7d0x7qJwvSd9kmbqtWMhLEE6O+
6opo9I10wn3wVksYiBbStyyfhVCRWqhEfnFyanwb06LwdF0FM9mFoZdQY2dIWmeVuyWbpwIS515e
ugyiKsIZeOz8uC+D4zKPQj9pw3zOdVpor6BtsxzHOPoWNq27n/Q4Hb2h6dt5L8fismScjFB4QVXt
ZSQ6jGJenuV5Un5xwiT3YFbPvtZO2dyUreCXAhvWz1IJ+ZumHcYDolWyZGnU7DsRVBJmRVixM8h/
jmdxyM1lGepk3maNGPy+N9mMQw5s3gtIZQcmipaQTIwXbZUAJUepPghjDDUcbKvvyozZIVYO3R+T
1FVm1hUh7cqFbPokOazz7xDe4689z+UxVo1FviFucd5WMdRxoKDYnQXjUKzsECkoJkb1wsoGTDHL
oBCVKCcKPWMAxVkfuN9ZxKrOb6NxOGXYxue5a4tFowfzlRuIryDVGpGTQSr7NUkjcZAwnX8OBoEC
r8obeo02MyTHWekhSAbu93neHEZasuMoq+3n3FJ3H3K53UHqhu1h5wzJjYXSbeRFGMCFgnJw1ooy
+5HVAv0f9r6sS1IcS/oX0QcQ6yvg7rjHvmfmCycqF7EISYBAgl//GVlV30R4+ISfnNeZh84+3XUq
5RJX0r12zUzpBCYehOi1cLFFZHhwGte7RDvaR7cWBXYyT9xDrTt442a2lPdEeNhumsJ3GuCbU3kt
rPlnM4XRF1eEfGPHS5RSypatP7A6rad2TpDjLbgKy7Yck9EyOgsANl/UNavzWk4M/eTQxufFbXuY
UVVkoiRLop0oo2hyZkPVPlqs+mK46hKKUz4BcBNlPJ5RFDvypSc1yZqA6SqBJXg3Zj4y452IA4Bt
TSsu1cLcfd8XSKU2tJ0LSlKvkdFo5WTQVpujXAqsn7Nio0x07+/RYIqeAZbzBHVntEMVoxPXqoon
RiwFAD1kt0gV61fjEPFUd033RY7ShDtp+bOTVEVXNbtJ+IWfNA1SGs9S/A5P72meDqIy35o+cKdk
7HV9mNzxJ9WRTkbAO5cmjvgFQWb7nUs7SOciHLLAaq4XMTGRDMRiO9WEaPnhU102k9RlEndSXcMh
m14D9w+S2mP1sIkiv7sCDlukQ1+799j/PxS3y2TEnRYnY+g2CSnUcojFMN42cEvPPMrKZ9MPBBcX
wG+Ht8XdIIn4i1jym1cP+ps3m4dldAdvGwbllFlcO8DoF5zs0iKAn0f2ANxcq7Qsu/7etwESpwUa
kUE52ttlmsbER8TnViS8XQlw+dJtghmHSz+id9DGqE1rl/7lz/6A7p0NSJ1YdBtREz6i1MF9QuP2
W9GGNlqD8YtnPH1hS8fd4W9xs8506sGrvB/oTvY3k1DzX3Qppu3UaAC7A5nrqzhe9G7qQ6yYiKJd
R2vTA1/BopAifAmn0nusJtFv67HChu3jMtEcOdVcBvHWRxtPkdK9RQ3yjAO5uTFyCQBSB0OitAo2
kvHiVcTNgvajjnKrI/V1YIqFJ76FKsZFayM3aBGkdNL8ni8DRYZr3bVtq/Yqmtu7orKC27CzaRbU
gXvtlBP55VCg6qLWctOPFT0UvBxvuG/KS+Y3/oMn65jTdF4Ka/xacyspymbYtThuN5MkMluUse+K
YgxypuWYCtWI3TwR9qBw4iaj4XITx5O969mIZtFSJCa0gwOhYt4p3X8r0SnOa1rixkIieMBBauUt
iadLpHLhAYA6vR5o1yD/FfzXqOqpypiSf5Gull+HSI0dSoCubP4Sdl3bF44ci4tIF3UGtEQj2Ab3
cXQtM6NZ6voxOto9dfGYSdeZhPRC+tuOmwWlWdnH13zu2SNvY560/hzvymqgmQSE9Ri4w09j1JjY
C1KVviP9wV7099BH1eAzt02RVKFI6qY5WZym3rdV7GxQTuSW69YH7H//S9gGzy1FbuwVgubIClkG
uOP74FZjJtAnS+0a9+usdT6a4DVECWLq5dLv7TvkUAGQM8BE1hg5372Y6QtP+GQTdARASsP7G1o4
+RRbxa8S0vFb37bcu8HEvzrjWc8UW+/JdcO+zPxBdFUS9wb0lQg0F4v7YmfHZty4VcezQNEpiUDk
AYnuM6z1IwoKnV/oB7H3+zmL8AhrDQxz+WRFfa494HeTBTCukgIx2e1Qj7e7z0dbweH3mOs6WuxA
nAaSE3yZjpBd4xvkSWGfz4L6iT3gj6oNzYZRybI/HwpvBYR458j1fRx974eyh0ACfnQwsTKij6b2
cGXUk3Nlq6n5u2Pz9yPaJyBxkNA/zMpxYaTiweUGIx6todOg0c4IhuI9Hy8bppo86GuknAjepKOm
3YkJwfXn88OTdw4BDueDCng0qF8VjmvBsTqfG6yi6+GPAByEBDWpd2Z+0AN+mB82NFoYoQen/tW1
7i0e3+DwX6S0+rydS1IkrEBXzeqiet+4QDQZ4I9bOTtAENlSXo3MmDPjr1FxHDUugU0NOHBrj+Yo
ambqydJu6JBHrQUAnmOCQaefPl/PI5ob2gHr248ITMiW0SsK3feTNA6uCxW7fa4UoNtQl8giaEiK
a+baS77MrkmmMTYb0SNJ/nzoU/FDwPpzbbw1A1sQdMHerm/se8ahLulXkGTeoJmqKHAVAMGhZbMu
IRQZ2FyqYvP5sGuEHC8r8Wzk5viyLrRo74clQxyIsMKwYBuwg9NOT0EMyI8GiNo4RPx+PtypvY9X
ocEXh9kotKlHC0z7znasaMZwg/IfwUPaofg3m64I7TOnjLMu2IeZwZDKQwWOg8Y+XlBwn/7+lsEy
6u/D79ici/GHUYhNa2DOFSBlexdEi/1agpqWKw0o/vPpngpakC+DEK8puzByP940IVGLpnaP5jv1
7vxRAM2nOGI/H+XUouITru0rG43P302uN+RMzxTe6LU4en6fAlMNCqMXzwZUq1qe+X6nJoSH/ICB
EKDy8UpGfRuljRn5NDONA1V3LHO1+BZEAk+UfnYbnRvj6FCrfOUGuKjB/XDV1RL0Oy9q7z4f4mRw
rOzq1XwHwqIPwRHXke5d1ecSuesVHW334AqORtmkqy+lhROm45N9Q3u0WSShNlhj5NyJ9nHrgd+B
N8HwKpiNh9KPe4+eL0diibgDpaZnoBGoINVO010yq+72jYx59vmkP67ryidZ32CBAM4Jj/deh7Iq
msEazVtukKAE811YOuGZVOJjLBL00PFAHaBdl0D2+j5AYuqopW9Yl1eKjukgRZUKOV2GNXoZn0/n
xEiYRASbcFiEEC88CpN4qCrwdiKR42jjSFqGCzDuHmVfP38+zonP5ISgUuM9xDU78taD+83uCmTb
kLgPRb5U9qZnr1bE0rrhadUVkEJ/FvjuxzuWvBvq6LgARhUUbYChxikGcM89CpZyqFRi4glUq4kv
T7OPfMxH/6PPOg/ovt13xVewcK2NWly1qdH93bkDYLS2JwDAW29pDn5Uy4MixtpTXS5XBUMd6HWc
JCNFtwh1ldowV9UKdBxmrrUYgWDPY8BSwGx1ooNqOTNRD/KFo7MZN/gqpcUGgLzo+LJjbLFIDBpW
Dj62eolbbl87U3Q/B0H12i5jeBgZQ/+UFV9709Bt2MzATEywD4J2U/nozDqdbFJ3fGoLFEYqKFMu
2nupQcouACy1ouk2Q6OBN1YkTIoeJMeEajEl/eSGB6u2xtR4wsvR29aZUpGbYpw6A4QXXjYeuAx1
ExepwXmdxVSnS0hN5mGGMVbLtVA3LoP9V1hofubSOhFrbgweAhgseBHcDY9irWinDtnHjHWpreFy
gr/KHl/d5LTua5GYguj885D7mPBARgKjfd+LQXuJjxOeTnjTpGUr8jhS3h54a7vpwCG/DIhUuyKi
6rIE9ProVTHFc4GfBfuJ7YtszobqFlycCATa99uqp/NklWPAc8Bc85cp0M63Dv2eRx9Sg5+fD3Vi
kiB44DQC1oH/HKeO6Iui3pxHnrdTj67I5KCJh07QkFk17/fB0FRROqDBPifaBWj/+eAn5om8isAY
2EdlAJ7J+3mGDQVnEC+F5kMhql2n+SM1FFSPeu7/OA3w1kPKgcE+yivfP1pRYEADFU7NcjeKXuaZ
68yNzIhdRMgfhynSDRCmQIxC9WEHR3OSgxAjnUYGXsEICnIA4JXUN2AnBlsATz/+dAE9m2Bi0J84
6CIfX1u0YpKD04tp+S3JLahLBHqI6OkMbGXzfz7Yxw2IwZDaIDXAmzzu8fXVgRtSBmOLmVneY0ms
l26JftSGPFIdnMlB1r38Pj/FUChL8Y6Fi+vFP7opW1JWM7dAxCCSbQiw0lj4LAnZtEB+MR0AU57L
Rk+PGCMVBWl1NTt+H4qWJ8NIrCN2znRoYvkqZueR9E2XjGXAknJ08frPn+1xSIbwFN/vrAMjHkWk
P6DuUEXY5NY4HvAiRe55zU0V2GeG+ZjYrMOgNIRFKbKPY0BhimxTVfir88lyrUcr5N5eGtyIn0/m
4ymCUfCGvIOTGe/6REdBbyzX8Lp2mrwnQLSA9KSsHn+FPLirO4WGerSkZBZnTkn3402JUXFwhD60
CDgtj0Yt2kXFKPuaPPZnoOAsBgzHZbNcgZprbRaOJvYwgx2cWMJryjRcYom2lx3ulOnonqGPvNVI
i5bZ7+7jsWkyKiWSgzUt6ITrX6wvsTzFrg5yqgb/zK8/+WHwKggizoF24vjDgJJQMnQ2oPTQaMnW
c1wfLAOc8/MP8/GExRKBVwlIKXZXp5X3Yd16Ha4RKljOVcgSIabcbpzHKFTnspYTG9aPA+S2OIcC
1LDvx/FDRrjsOA4iIwmILEW5N4Fttp/P5tQJFCAFwBvOKMqxdu9HWWrbNWDsNyAPDXUyhavoxB/V
ZhjYX1Pt/XkWjZoRNFFcGVBx28cVaqSqYALhqkHtWPxY166vgru2L14+n9WpzRNht6/u0CgMjsPY
DA13FoHNwyo/um1mBy22wv+BZovY9tSPvmsm6z3QwuHMVXXqzAMj1kNeHZ8oegCd2iXxpian1L1R
3HpdarqV9bOslwcc12dGOxXwKHtcBPuquTxeTYY5hoEcGkibZLOD9Cy8025tZZ8vpnMqRrCIIZTb
DgHN+ehcjUfXjD4g9zwatf1clbaAdgckuqImE0NvLtRPtRMJKNvUdNPNvLn2WUh2ZQRO5zLLAI3l
WmZOB+kG0xH4GONYn6tunZMrj6dJ1p1JIGY92i59Mdi+blvcNsZDm0B1r46KRQpW2bCvwuhlNEAn
QlmiicFJ9dzoadhDBvGtBKNjCaQ6SN16e6BIcRLMlkziEvP4fCFPrCN62khBYdkar/nh+73GQvyG
yiDd1nz5IRdHbW3otUQBjZKYXz8f68RywLISG9tfgVpk3e/Hcp0Zgt1IIbUvnB82AIes9e1XvNPE
8zDm9QZQuTqTYZzYdFD/Qh+M0WxM8ihMpp7NpqcC06v9LzCmtlIXrB30MfolIe7cPXW97jKwMab8
z+cKYXK8IlJIEI9PSs+KQTeMBkgCwQ/tAt0DlWZ3QONpUjb0eY4gzfh8xFNfEksLGAAibHi8Hn1J
7BWtBq8TuWVTKPecCawETtSd7uI2bwMU0p+Pd+LOwQSRQxFcbEgWj5a2LXqvrASW1kwUnQuIzTK7
E11GwIj9nwwFFzhYSyFhhN3i+8CRoVeplqNEc2LBb33WQeAVquCiGh3nzPF1KkYJNtSqQ1iR/qMY
nUCJgxqrQ63Sjo9jKX76fvfIBny/inZ30QhZ3Z8vI7zPXBfCeRfgytFncwx6be6w8BxyGnD8Qn3f
j30mgQOcGejEwQxI3fYJfIJgWBmv3/MNiCMXDQZYgRKQUf+FGrOLlu7xzFwI/o6jhP7dGEcxAZlR
U3sexgCh30kggpaHAWKwe3cMiqRgkMlW1NaJr3uZDUFNn4TuQ5CF0Ksdox6iZWcEG5JX6PR60DhC
O+xsdDSzvCKqPyyeV965MTUpn6fiayFtvmsHkLNQ3c4paLAFFNoRmhS2Mbe+04OrW6N9f7/ELchW
3BmarWiHfmdPXRGjgDL0pmY2skMBGRtvqv6mNGG5g6Bw3jMfFM2JlO3VZPVTDjXnYyWaIcUKN9sW
WFGflCAK5iAntonQi9wUY+mDLNzoS+GRKtVVPW4/X95TsYlbPHQQJ3CDOj4/Awjc1BwgNkETfu2M
eoXq7cYj1pa0YlNYWvwPth1ybiR7gO/REDraC345847QmeeqK1fM6Vq7zV4rfiZ5/Qj5ecBK0dgC
lrkakB0N45mmJL2JeQ4S+Z2UVQ/OYPS9a57QhL4CIQWqfPcb7fmZkml9Lv1DsPohUFqsKIrr44Qs
lm3XSu0DExHz8qU0EBlC7mzdQehisw04M6hxOr8tNqqZuoxxkAStkeMg79xp74Pl79fa2hN7hChV
eTwtQAxFwMkd+p3oYMf1X74zoVA3oAI24UKzGLpGYC/hklGneHAbb0ijxe+SRtVek6hF0k2N35Mp
Jn9C8+Hc1hGDONHobgtFF/7/dvHTclD1JrRC97kj/rlPcepMD6Ashs8GYAbirEv25oyo7MFveTPx
3FavMzqFyaztXeOo6UxknTqL3oxznBhNcmqZiDXPIx/+EBx4Q9qW5ebz7XLqQgwI7D98F/22AP4f
7yZjd66Eb0XPczSdonT2eYJi/EU0JTj1w3xGdHZyMOCVqFlgNvQh7Q16HEacYa9YZdCiEl12kye3
YICCS62qM8t36iCAuTQQjFWy9yH5ZfNMghosqryv+zt3CIPUKeYXwfqfqgJnoQzOrKRzKi7WnjcK
WFAI8LL2+6VcBsmwvsjTasNKqLxc5xAtvd67wOIzQawy92SnUiNjcl/ZRZnPFKIGCq+Vq4hGzTaG
9cNTCEkQ5BkF9ZYz63Hy5+FABIwE/Bbt6/c/T5tisGAj0Oa6kz9JTJ9Ld3pgBDySzyPq5Diwe4bQ
BaSND8nBMFlzKcHHy1GJSqA58O+fLZ3h/YUzF+mptBXgFEgb9vpHeLQPCcTOfgHuZa6gGSkHUFw1
v+uFf6gj54aJ7rFl8Rmg4lQAvxnyOGGtF4+BowfrDZi87OgofsYeA7k9OPRiOlNzkFPxi4oUTTKk
j6iFj+oipSNPLiZsccy48zdVyl+6ioN0Yk6UAr6lqSUt+CbgRN5U3ao1sJyVmdmD9BdPwwuU+OVL
0cHfYXShWICqDTqjUvUPdIlFFnHG0rYYoq0JdfQc+Tg1k4APIExZg8mWZoU2hfvL1i7kLCLKjLS/
1WK8BhVHQmwuflbRpJN2JtVmbGf3QYJ0jcve9c9E06lViFelLiAOxO1xA5YxOQwc+oTV7GS/qMVJ
lO29+NK/AGb6oqpZnxnw1CdelVkgyoQAW4+XXdYOnTskQ3nVxRZ4cWMvtwuq34zQghWwxQAn/fMN
85s7cZQQgjED4bqL7YIy8+hLU2tm6JKyNg/aJU5LPQYPXunA/obM/kUpGHuWbhtltQfm5G+5QFQq
9tyOi9ooUPp2FvwjyjPLcGLdkWysEugYwsAPJW8czFGrXMLyJqbepuzn4IqXSBvnWgwvde8sOXiR
f51ZiBMgJlgJQH3WUzv8UPtS4y+ymLCjh6UAlZVQbwtCKtkORT/s4jAgCSIFzEmfbWLal+mMngyU
F56Tff5DyIkzbNWFg47hoMzxjqFCG9SIoFVVC91yTdAaWXUNFWHLHbjV3L/AyoR7VYONDInVkFAG
ENmxWvRRq76cbjXR9naeC/tL6SHxhtWF/QVpMd+VcLtaFVPNFqQ+fwdK/s8ZZGwc2dPGC+pyA66w
l/UWV3kZdOHGlGOYRfTCFQ15aAg3N9i2EKHN2AgvZTTGB2aHX+1xbs4U5qfmjw4YNOjh2qE/Bo4A
t9VsUATzZ415KEFLy01gqpfKscrt52t9aigQr8E1gBod18bRrYmmU9e167UE95oyk120qvmMbA5x
yejL52P9/m7HO21FfwmqV1yDx+U/twI2arxPksvJL6JEoWEMsdfiObtCiinjIXMuHGEXt8rAsMN1
LXrnKitOPcLkTnK73//+Qf94zt3+PfTfDmpvDRTe+in877RvWBl0b77dBwe8Pf9RvXnX57eBw9//
zr8GeN5/0LuEyRw6jEAhVoLRPxZ4UQT/BpBXArSNI7RCVne8f43wnP+EQH3AbgkBZYPvgWD71wgv
hHHe+kIMXGjXYAyjPzFw8H6zPd5FGhIt/ApoU0HWW1Pe99kWSO9ltZSgUkDJZzLSMfbqQ6VMIa6z
XTiMLRPo/PMwL+kwWpNOG+o6l0HZt2AyFZ5JHciMNoVdTT/C0WlvlsLwbzGYxQJahoaCoD5abWZE
obYtXzjE6gXZoyfl3vSVDlRST/C8gkkRmk1N3UKoPsQMZVUQPYRg3dz3Zpxu7Om1FT1K9KFsntVk
919FU00WuE2ML7vGlnB9hJTWQNZjoadkEeoWcHrhIDgRFdJmI4Ou+auEAo+Cgd3SOpndvtgId672
jenMADAjHsGeAx9hO9rF4mV+70ZQAwkc/mlP4tpJ6qgmuy4uF4hky6K8JHU4RRswdKqV1cwCkjZW
I77LQcqvQtnLNfz57HQkbLig8aC/Q03Gv3qq8lk6RXS+qHTT3c0wa3h1S9dN4MYmkhb2RLDxgoR/
dO3UVJG+Xnwjbn304QBxRKbrkxkEmh0zVXMdkdbcwXbntyw2mwexh90OVHddM6YTh09R4M077Vbh
7XoXuzDGar8b0AQTYtroFj0UuS9Aknkgsx4yPDw2bDw9k7xYpMMSbjX8AMpmmNXzMl5ERsPeahmc
7jAtrGwSm/oxTSq/Cy8ju3V52iM5eCatHB9Gr+mTenQ0HPeayflShU3xRVnS7FGfdxvOY+tSL7CT
UrwKoFCbvRQ5/3K5UGd8YWDGdHCIaPtLXfTdRRlF06+4h6QpobOymmxgXnkzeZxBBwmYOeM6hpQF
6cF0xSzTQ80ejM1rN9dsQwfT+TtataJN3FoP3yDJQTapi64D+wZgyC3HLenk2C7VfSkb8uLStrqL
Fx+joQnQPzjSrbdjV3oXDmTONjrKogQ1QNEhmYXMXDV1uQY4e0/LlqVBW5uvFqf9ARYb8U/d67Df
BnZLYWtFINbY6K6L72HNBXXnoKiwYOtGgtsS4qcmmaLC4kk8LM13EHPQ+xhLt9lQe2kzGDY4KUSf
/BHfsXnSzlDehqYergZnLg9h707xxhG6uywL7mUWlCctHDdq8RiRbqX8KQFmSId/7gjqXXWTN4pN
KVp5XfMQXOtEt9jl0B9BJlhDswZjhJWchGxLHuKpsvFfgjv0b9bWXAf3g4iNzS65bUOzlLiDpZa8
1SMEmBPE8/ezhj7wUPplDaF9cOtEdZNJL0Q3mVTQhEJA/GAYds9mgFfB16KI58RhBXzxwtGLh7SR
LhSw7eA/jKMPzdJcOSpV3gxDSV7Z155szaXyg3LndbWfDGJgKYRIdBMXU4PyfEQoYr/cF4Oxw1XB
xZ5MoUl7GYzKrm/DalhYDO7TMtoP3jLoFlTFMOD+tet0Vq7H/hnCO31nNVHcZKYnek/66QDhX3AF
W7F+16rGzZhZoRzUE3ediNz9WIPQLNAEgHBzYHe6J/0907WBEKuutgWJ2SaU+JAkiBPUMlXidOV1
C9PLsVXwilTV5VSjO1ThbyIWtIth0W3iyv0aFOBI+7V1gHwoGTthJ07kDPhrLHhAdIP3XHrE2xdD
L1IHywKhfzTcVLb3NR4lhYsIiTdCT9ZVvThFTtfTeh7tF+4omRS0wEeef/QDLFQWrGGh7Iu6ctWc
OvEqSx7KJ0NKDgmneI7COdzDx+W7jy+2MZV7DzeBOCuQ3FPS3wS6rm9Vx79AxQn3gPkirGZ729ri
YaoIKHsmVKm25zaxdTNlLmfQKoxGRjnomg1yYw6t5TR0YbKUwRW8NoZDT4YLhdx2C9nstINe3suc
YQavA3CGnYVxUx56ij4CpieXr6UZhitYWnpbkK4SF2F0EeBrw1m1h6cdUL57WLyKneVza+chJU3V
LJZrWP/VKJNgSgO5sy/vunmO7wm4nmVGK8XuGij5boK4/xGK0j40FXUuljbuYJShozaVvnHWY7az
2iRC+D2Gdk8zoK8Cgi3f3SzV0GY0oPM1MxAgzZPTPy2gTqWW7w3Xblzd+b3VYUuA49BP03Dd9k2b
9kjNHyZWFHe+W8CoBL4wcNi054zgM8WFDTc1l5SvzBSvYLF1d64M9a1rYnNRQd52H1Qxfxi1gHSW
BIchbDkofwgd2Bm8+EMJjNPCH2VtYHoY4Je6Tfhdm2m4j6wYjo+jgTXavMTbEU6Yv4KhWG1vN8O4
jJdaIbNEeTF41zhjrMtaVZDddmXb3fusZFkX8uaChIKkfuHKXWyG8rsHDcXq9TgMadiM9whCBms+
m93Wq3gw4EG4qYJlyNDyuw29wctgJdHv24WQW4bmb2aNs7zxQaPzpx5miY7VPEBK5yawr0FBDcXx
dgCE7SAyygZ04wmiQscL+XauXAhWYeC/c2RfXVhTEB/8Qc85hwh+D6sFmsC3JNhbDA9y/12Q/V+e
fMYpGiUYauT/T6X6kCZnP9krHFx+/uumv+bJf/87/6TJof8fuIh5UKp4oRNAbQSQ7J88Gf8oRIUL
zcOqInmbJpP4P4BLkQOjvwcQ5J1fdITnwtBABcPI/8cC7V+Tt3fVDv0p/vnfb/2iwUNFGvw2TY5t
8NpAlrbX9iiS9SPoo6mnsnYWcNvnYC6/IG3iq18r0dD0L61ITdi3aiu7+ZbBa1CncLVMkd3HKS9s
uYWCEAaqC2w4vhTV2MInhDdBWsW2/mlUYMFJoKxTEPJhOkUVkhILDpAj++bBhDMjYyW3HCnkbiY2
3aC1AsNHLGKVF63vw4Ja80sIBZdrVvtKJ9EIXQ88BQsvLeq2P4Cs12SjKKAQCVmZqLKH9CYO+gvk
knUStNjVlvHrncaPc5EdB3IPMT38LK1e3XNAKgd4LcLTtrO+VKyFQUbHg8TrDN+NsUs3oIWQREaD
hF3nAK8JM9whu/3hA8BNeIGZQud958FnZxvj0M5mn1hJTeHmYNPml+xJpRM7ViLjNjAiX1ZwkemU
3HYLRocP6l1AjJ1UobpSAmYLo+veVU70WEzjlVNANFka/gATKoiLNWwZWMOnxI30+kd7Keb20ovk
lwIgSAoqhDngmP4WB8U+6ECcRj1/18zNNxju1HBgEQ+mthao0TlEuKQssyaSI4qBGXgKGpgIwUdD
ik0R1jCALIL1J3RJAGVHGneG7MIltGFlYVlbCPHEA0UV8yzm0Xt24K+8I5zJtKOoLsDCMgmHGAsW
xe2vYZG3kKYteeFZhzXFeRWe0z9KuMMmZVW4JF2plLD1lrdM+3kRLXDV8VV3M09l/wXuY4/BUImd
MH21w/1ILwNYF23g5unkMGuJQO6PntgiLdybRD9Rr6AHrxUw9w3hZYHeazF+t+yu5ynUueROuYxc
t1VXOpl2SxMlouyWDSv5A7EcsyE9h6DTFeQexVa8HWBLnBE4aaYFdk5SV1DJlgymC1NrungHxSrc
DKh0nIRWKAZrsBATFU2BQKJlxgtKLTVudW/5T6GnqwuvDexvHiaeDbMCWox6qMp8rKXYOlFfwIMC
DmAXeu58tRe1jbTIr9X8C3rSxYIljBDwc4FC+4q5PSkTyr0GXg6QgSG1pKmEPejD/wEiv18WOHPQ
g7SJk/m/P+jTV1b9Emjqg030Xw8J/P1v/XPUOw4eAl/1nTjLAaZF/n8d9aDX/GelviLooaXFcY9L
5V9IxP2P7az9BbzMAsHPb2rFv5CIi5fM8BeGAMMBtEDU8ieQiHME7oJ6CfgBHUZw+2ziud4KBL5p
m6qFCNnBUu2aayTQky5KCbuPOmzQ99XTXQAfhENtJsAeYA+or8hEpid0fw0Mu2PenUMCj/Dt9ddA
TQVCFwAkDxy59de++TUen2UTl+N07XZwTqfNwotkhGMUDAEnBVRg0h4sYSe0WJK+jVSXwq6joUmx
DKG3mv3yH7FS9g3+jnLMXMacp8W3Ipg9Bn7x05mxs8/gpL/bh2+uyt+/GAJBgFMxLuUP/SCvCkt8
21ldE+NTiP7Nwp6m1UF0q8JZ+HBJNE6dVSFwzSUMgGvOjU12kDLMTtbD3+DHms/DkcOSfjagBTol
qi3tKQl7v6EbKurytgGi3A7w3c5WqOwZqe1FgxPSbIAABVcrtn1O4/3xM4CNjQsbpDPEBrSP7z9D
OFtUW5IN11wV8bOgYO0m8I9EaEg+wvjKoKqVhcO+vNk8JxKPNdbermW4EkQAMgEJhpoFwu/3w+Jt
CsiEB8qvebQ4105Tjtd86NMqKsozzZ2jJqW9jhTbq2toFOBR8egoziBJmJeuL8V1JG3vtcOzDmxX
wL/BhZl/ubG7kaGAtyFPS2tYCLfngmbNn95PFIECGR8KVlCRIVd4P1HwGauSwiz+Ouwa/7WtR/+1
Yetv8Jd22AQ44JPZxqffadZpVB6NCH8qFg97Hc/epQlIb6dE16JJ65C3TwRujiQro3n+Ka1JZrYF
3yjASsKDMyqBgPZMF+q4p47lQ4qKYwMl/O/mGM60t9vUDv4fe+e1HDeydOtXOS9QEfDmttHd9EZ0
M+INgpS04U0VTAF4+v8rUhO/yDlHin1/9sVmDNlqAIUymStXrjX5re+nAv3+tHkp1DhkOzKWsfWQ
cVrb7FznRfWaRXF/uWwyPwZQoorEsefwP2O4bdBIc5povA4xvUK54ffZ79HF+f1kouXq8yiDQDOJ
AlBnGNJ+aKLcXzYTWulxsMhH96r0ZJ/SkjcCaJ7QQOzGBC7TRNeYtL6gaePjoZDnYaJQ8xsc1Z/U
Xu8ktEHSlFb7QK1hrbO/dNl0Z+sAMtT7sn+kyBXtU9milYk4IaLTo1sCCpVDe617Mdygtu4esszG
7kJsadskzpw3p9BE6zunzG7hJoHY1lMor8dUPoxOI9x9MDsMZLE67A3etG1gCFF5WcMM+5pak3ee
B0jLbNmC5JzGkwFdDMC8M6QfgBv0Gm17W/tiD3EfZBYdlclCcBbAC5GqFIHxMy91nAciHl1htyJs
aix5lb7CAFYzmmFSPE9N2OzpMHDOqq7tz2wZ19+LuQ9Y925T3Rcx1J7dLL0MNxAUrOhK6FEBdeIb
qZsFQFXJo20v9nyoKSVmyazplk5mJ0eIbXDVfurjG4QYM4ssuBtPOWocnaDzGOwiuP9/Lw1eEwi2
9Pe+O/qE3Ji4HBHD2l6ioFOHwUKxAyGYKDuKZbFenKHW/xloiPATeictBPwzZ86Oy1h2LA6tDytN
TtFRdSlOIKZq1vJRAFNPdQx0M4e7cihLkdAIGBIT+8u288Y6TdxRtM2JCsAjvWm1vmjX9kCMEZPc
lcyk8eiOmgRlccPlMqi2rU6/TEhHNhQAC1g06juAOYKuX6F/wROg2xChKLByRLDKkRBtGqept67H
amyq5TxGrv9kRn8qPWsUnEPEsuruHq0+96xcXXdKJt4BiArqjAuvq4nQSkpTzsOxrrQ8BFgwoFxV
j3Z6k0vLNJ9WK8IH+3VBN+kyoFrIjNJpZyOkOnEWHgORl+nNbCikWULLXsSEoxGrObZ1gcptDWAa
p4dlLoJEpBTtkC1IrdZLuiFtmgTrDGwWdB3W1C5SooKj32bNZrhg7JgtvDDDhlKi3s1E6MPtUIim
OXRZgSLrNOMitLc6ZzwpvGiKro2iTnreIi4c+mXSome6racDPfIqJ9XKEaZK0YKEQKaGtjiuddCs
p9YwUDHwEQFEUnHx1/pEFbIQIDye85fom80mTA8qZMKqxhI3dWmJgSFv27/Kpokb4M14rA9VPgZ3
2zS67rEUnWNf5BqmSrsLcyencVLNfXvPYeyel9nmVMep5w4OHXo72yGyF9gA9P/1+qqJVqa2YKmo
fWrbE0ie79dosLnZtA9bvJDI5gbik3Yr3e1HTSdysEcGrAYcXZtcntlW4Z1mlAyCxKnA6PdFV2Bz
NKWVvxMQTePbMtWll7iFBD9t6HoQF1Zae0e7TzOf243D/gAsvnWYNti4cVRYLumd+Ry6WuBjTJ/M
lQn1DLHtxqUQz6pdu1UAFVcR6kRbW8D3i2ZPuA8IAzjTddDHKxlqLMcrH8ZgfZINlGOFcYZhtNIi
t9uvYFttfi7Xpl5ApfytuLDHbHzwSsd/8Ze0SRErZPIep3YJ3cMQbAU3P9lls4fYBBGVfk7UAAv5
tdaayKJE1OV+8AP92qvcPZ1DjS9ChCKLs2vBCdyjX3flcmzVjJkOzTveF9Qn7Ad7FHwCYdAhSkZ7
RYJmdpqyOFWL4+izlqzPuSlEGD/hj2AmZ1nKAZueIR9ul5Xm68SSmneTayQ3Uahk073gBIufIMQz
uxt2SbVH62NBBG6IUySjFA1Yd07UxrTaeqWersZlNMFnjiKvX4kAYRHdcOmu27YZSeRm3E6MARMP
b24d5U5zX31jX3t+y1NMhqEJpb5DbSquKFQkfY2/wpdWhSx5RUHgJeNv7KnO2OY30vZWXHBchFR4
3Zpi4VUj8h5esjXJ5UgBwHIP6ywds2mwmBKeiA1kiVHDS+TYNk/k2PF5NBcFiXXuV8wLDKhedOty
GwtqN3cuUlNU8Ahzy4uub6vyPuK0OBlay76WcSa/UvYNyOZhzzvnXZTF00Wad9m8X1UoNQHu6p70
DsOaWKFcv1V15d8u02B1pxJsofpLBw0SME0qmv+AvJo9pMCrZk8eELkHDIiQ2euDJv5LWGlzbHSf
IUfusc2tSud3RTcOF3FTIUfrO8rJ2PZ8j+Mod+InVYo5ow2+ZZlsghrEGfLztvzRsCGv52gxGYMv
s2Pj1oK31nGZt/nAIaPlBSKyDml9XI8zJ61L3StUsnxW8Rw/iJUw/XyLR2V/H4cWg6TG1N7OCu3w
VUtjI8KId1iQnfW8Fp2IKg6OSLzN49WyhvV9CdC/i8Lh1GsWdBM3HfByUGkz/lM12f5VGyzepYA7
RY1KolJ2ka26z5PIH5r8gUhk+G7FLdsIW+cw7yrksPFo0nMkOQVWeV9n0i7+RmXOjWaUsTDbeexH
V8R8GeScQx6KKjsXaa9f88wCrajDIajOgOLsL8sg0u1ETXIoUAGemKSUQ0r3dkEByL9ugr6ud8h9
WsEVPbWmlkJ0Mxx03vPWdNRS21JbiM1KBJ/wAO6zqP1cO5E62SLJ7K882qT3a7rixZX2QyD/0gjq
PZSU0lOWQxE/Mdeb4balJMkG6/RxeYxgf+rdMn3NUBQUzi6o7frOR4NT77Wfjd6Vl9bRfCfTIVYc
7szoQ1+4vE0Sh3W5hGdfdZehMjriDiW74CxdupjnWhaRXVVK9HrfDCl7BtHYNF7Vdcr9K+r2xyGP
wOv0Yllnq6Sgu6eFISx2XpqHV/8fSfkFSfnW0UWi1rsfWdG1v2Iib229/28g5bEtxh/f/8/9+DL+
GP71735CKcYdJOT0hgVC4mHQ8X9QczsEFKG1AIYJJywMZlKBn0gKviEoVMDOp63PNqSTnzCKHWE1
QuMKuYGDAjzd8P8NjOJ+RMzNFW2kn0xjA/mGC5P6Y66BJr5qOTH8H5GNtHh8cHqvx9HA6udie/Kp
7FYvANz+cGwl9BJT/UFHc0lEl1qvWau8ViSds1Qh/Cp/nfYojLYU22n+GK7IQHqx7rpq8ftXH8L9
0lH2DurSTTJwFPtHuAC+3tU0gNQvaCj06Te3cSXOgkEhAawbG5ygTrzeV81Nbltg6PuMHpEKoAfv
m+bSDlfJLWdNY68XTuO25X8wBev4N7/PyD6iCl5AF5RDHmbaYnl9/9IAQ9u/oFM9j36kumtLeTo2
Xu2d1t48qBApkWws0OooeiC32koRu/5D1v2JZsb1yavRzaHPnDjL5mY+viNisGgIrKD4Thu4WxXJ
2CElQHweO0KWR7VoyAN7EsYM20rhiQ3nL+256+AktrcFGovLIG8HZIZB55V9DQ9K8rffjxFT+Bdk
wOOINiQ4phA6rUTX4ad7XPJCODkK7t8DWnfoMsRUKwvlsY680bV2rRqD4JnIKP1TF/and2OuS0Eq
BKKEgBe5n6/bT2sXojgdfc+I6oYAYjLwD0RJhFbJH0oclW7aNB9JfmnwhDb7B0TBAAb/C4iYxwaJ
gdQJ+e9NOcUMyy+peubPhbCW3P1O3SaU1FU1bc8vLCQBAL4VYX1dCLvDz66S63RfDZYFMwkuV82g
/P4FfMSguBOfvu0IoNY4uDrQxD7eyRgU0LmqNv2Wxlvrq5NO9k26HkQKAreeYCq48FZ+f8l/P7yh
knvU/JD+cOPPcjp5mKPps1rquxdoVvlxtQNULo++0lSgD6BfXvCsJkYdzJWGoOCZGjlSKIe56Kxe
n/3+Zj7Rns0A0APCKmGhumynn8n0GeQjP+5H8ZoXKmwE0sO5WRDN0uUDPcmkI5uXFA3xcr9bAPG4
K/zV8um+6QME51phq/Y+brAiaPfS75RzhylsO7z+/jY/YjtUTREu8cCI0UthD3c/99mThUbKktvy
uqhRMQmsqbIYLGvRri8IZt1Z3PcOKRWLZtSd+VH02fTfDhato1DD0VAxkmoeW9vH2RJJZxjXIehe
2xoLIpGU7F4btP4VMzu48KnPvj9kk6oA+SBkoMmE44Htn+IWIeCFQClw33Z+UjjNHW71fEFPWQ+n
4ffD9db99OsCo53XpeMcozQ4IzTifzqfFhdP1bjd3FecDwOBt89IX8x0K7cRg0PMH1bJzYmwmflb
t0raynCB3FZxr/s+PSPgqmltQJPWWi9IXIGFdy11YzxWJtRQ6zuC9mwD4nLhQjiJI8rVbpFwjWu+
tSpSqGB/WKaflDXgiKIFxOTy6UGgGo9L8seRl27bbF3ZOo/RmLuyP44UZ4cCX0QXLAUUUnHuOpa1
WjbmH4vgTskyVu5D9ZLXIXKbw84GQeBXHUlp9VLHZeidFhrrHrmTq+6C61QufKrI3YGvgWiGCDIe
Tso99pGa3SFZGVVG6vfvisjjw2bIo8U2pRjw1QjxEHbFj482LpUd1lO3ProZssd01ykZzHdbvRXd
t9GKKgcrVCrE21PotGYWNaKzGwUVvMH657A1Adn4EX2RST+ylyuGQ4dGIP/cnTfO9rYQ8TKfeGg2
8KdhKgKe2uk1L25k3XLBAl8E/otIxGYoYPQxFCNmPGJM/Hoqmap57NDElbyPT1YsXfXy+0H4tA0j
vkCfAecR5HMEwP/V/A6d0gvoFxUPcxPi8HF8PwScPFrmKiH+Aj7/wxJxPh295pLIIlIUIFQ0JblP
a9kqOzbafgkfhslmhiA/OTKhWCGMD1KMSAIfUi06CLRBDXyjTus5bVnYbFOMEvl4Pd6GAZXi8oi5
JYkKZ7Uz36m641NLg33X3bi0Q3D987VlEt0C8p06wu4YlwXLvI4MgXKGXpQQw6i2r2U831kdZezi
xK8q5nQV4GH1p8jM+8T4YDlRw0LQDf9nypD/jjvYNAdw2WV9yPM1AH0Yp8rtE8yAUvSvnc1T60Hm
8CWiHSJZcZmjfo9Z1Dn9ptS9MGrJpbhQGHd7V/AgoBFTUlmyb1ZRW6fYjXl4n+FRUX/3ynpTd00X
NOoF369a33izjTHsHg+G2Ic2wC47UCnXfjRfK5mTwUHbsBr7EpDajvdtq2Ibr60Rf6pdt5Bq0pbQ
zhgKJNmCwyjMUnr78GtYhA+/80hpdfLug3pcvQx3G/SuJhwzdW5DiEY8Hs3uPGT/Qnin1hh5qJyp
2J8tFUqjOzn0ZXCc4zBz91hELtuDDjqneJq8Okv3rjc6NlIFHloTuyADIkJv2gH5yPw6O6VleNxD
YdTbBcwNC68sDTfkmIFV5dahr7rGQwtwzirxCElsWR5MVWK8wpaqFXcWrt7Td18FASy6EDJmt+u7
jl66LzHVRbD7ghwAmAFhzW4XV52LaSg+JIOMXu2mjNrvOd2j84KM/rjKH2DLWltUMzTOGKdj2ko/
2nNa+jDP00ZUuMTY4ATI3Ac9kHr+I4+QXmCUkcSnp/iKAvHMlN5oLe/zL25gjYEFrdnr+/BsigEE
4cb6SyVpAJ6zUc+X2k+zojiiaNQVwZ0/KtWdBaWXZ9GRuRLA++lhzsYqqYeo0PEuE14gx31O02C5
nulsEDk+skWzBHhhxNpjg537YvL/7sREX88Zk0OLNIHlOhCFo9Zf8iXj6kZYt9eUlvkxvv9SFEXN
3xBn8Ljc1iEx8boBqDvzeUnXa+ac2osQIf61pV9N4QkKUXZTo25PsyRUHR+F8/kyc30OlZclRW42
xr09j/3sBpRG9yHorCh1jcChK5z+rJoMgfMmoGRYxDsZxyZyD9XoQ+QPszQV24Xn1QMjJVbJln3F
ri1z/0K4KYgffuiwQeELlhrjkgOEWj1gr1wg0aIStixzS+ssass5WFmON/ze6qsSzlQ7WpA9/3Yy
p+V6TVnH8SPSkFImimiRkXWiqeAESWxchvgS7t+FqiglvGYHN+yBp096cF03OJa5NiPmon/Njw55
R3HfNqHZ8r15zKIwifXYMQG2liQAIymFWe2uf3/UfKR8yReXlPdDzpIh5Wo1LXN8h12Y12PjF+T4
f9n1Ysa59eKSjAvjNjTjT0VbRbn3Q0oUqeSRWggKF4kGSMYlAd86f6IFovMmOT1h9TsVLeMlAL5P
8olGoQUrztDccsGb7rf7gJnFFVz+JF/xSTITLFBI1M846gl+V8eNGZoZK+qo4IiNpOYe5nbgssnP
51GKLqhX0tKc3/lL3wX3le+lMZYT1GH5+h5KL2Pxc/ZAQgA134elMA+XjuvbYEzMGpXQ6IzbA63w
G04khEmDX125VqHE/c+hFu8f/2eQ3z9HPO1UV6GDD1aY2K3I59eqCFAZOCloQuShpbMtXAvhaWPS
R5iawZHw319Ut80jU434dFLZWWvHKzxUaurzGtzEzdQxSuDlNR8BfLO5K5KBFE+JylozXnfWIITD
Gg1xdXmN30ew61lB7Gvvz5QjrQ9PHdsAiMin6xSZGNZ6f7Xv0wOCVs34BF7BvzigwGUefoFSyFBk
9puLEVAyrONk7TDDyR83UXjTeM6TumZ43yfSNq1UMQ48pPkWG+4v13Ep9zK7hjE3t/4+oGLTG//R
1W7nhQdhYfhUnm0QKpf+JDN5n3XQxQRHHG/qzOQHg+b9ImrgyFc7yOitwHE4aszDqzllug4gPuYL
HUi1KvFmCtqMCAVLPkJnrhmmdgqyXD9O+HRmBczFiO/NpWtn7mk1IOAxXtAQbeZKUQ7xGJ78HPKY
TiBuZyncii/hBOi4eNkXFef8bGO4bD0SuZUR8sWSZvkisYYs5eJ+mUNHMioLIAA1YTWJDa8pn87C
LjPLGeKCSYeqdQrK6FgRLC4rFk1DvXSno9dZ1PBquqObeZcOkNLOUAGa+Hw+yoEfBI1+fU1jDv9v
Wm+CZ9/SNgmVBPGqr+dqTAFMtCq5up1n3fwUtOlCypAC5zMzdMxWXh4XVzrsMJHK6yk61Fh98JFF
tCkMBhrB1LZ8tYKlZL/J6q6r0OR7B13Ksc4VLSh53Xb9t9UbPNc97cuc4Thx39YMDQg1Azakukq3
JzePOj0+Shel9+B0fH/0Jc4Ghsjtl63iiapMD/4h2CybXW5Unhk+e+nNrCGrM1P8HWWIjOAsLQcT
CkViNxaFww/FBDdpbAFgQM2sxnroOfacqo1xBy3WoLlye1vxiQBrdCb17E8D88rokUjweL9WKUUw
iV3NWYYRO9+B/5VJUFMKHuTWCFZWoAop9gPBc9OsVN0p7NY1uWNTBWY9jdAFgaoyvFfZKt0gXTnz
hpWdBrzcDczgTYVLl+vBmaIKxKqsMYjzL9Ra85RfNeFZKs41XROquI5dPFBzLIM47q7oU3KD8Qs8
TGx0DkuKWj1EDd379bBvO4Eo2y600yh49jKoyHLHYRjz8lHW3HiqoG3MsUGDm5luylHoG+zfR7Ic
O/Aat7AKdz7XWFul4ZcKEXdxrwimSdK3XsbBM/st80vQ0sAIlFCRzTTq6QWVx61RZgDrgniVyDpu
aHx4hmSFY9Ort9RBfR0Esl/TI/pzwyjowLdh+R840dyaJhmERaVIotoO1RN5O7YnD8hKlVkGeXN1
8+VOh8Q28jvtPlTLvg5pRHH/RFXT3MSJcLahetq8yfG63cTpsMDIgq5ATEn7YjzZE7McW0onmfml
CGFqafDbZf/zSd7fpaQEy/D49OaYx3rbbup6NvtfTM2NH0T/ZvHSOGE+0b5hXGnpmN8hYyn4hPFM
5UfqTj6fmAHezefrtGcpZ0SL6fU2rnaPaLQOzaqMG/OXn1OWmJKdCFKM+dM7amS2U0HVbFmh3Oxs
R1nR7ZSHCCvvNBV+XjQWNLFzpuG08I8ysXmM/gCayg+MXtgt5GYxvz1oJfU12b2586oAj3/+eSFf
xRxpkqki7t8ztrYotxAto7afvC8wFszzVfVkvllGtoFsRC2FuUcVKM/b0xQpO4qiMpjE/USnCp8f
NVj3fF44mQnjKEZxDbSuzW1NbwtOIIzCvE59asyEMo4B42mVW8ycDFMq+MXOz4e2aQ45vUvM3vcB
AS0xm14V0XzK9j7YorzIaa4Po8Pvk9lPCT14KvsDMxgDHGhT/wJfIBsQnFa9c593XcBdh1m2sBo0
irHXUmDYaWG6V5nVNVPo595/f3mTuP6C/ZjLI/mBhwKqwjR5fAap1LR0QqO0cv9zayzZnsz4g4HW
f5DH+ARlspqoMiMhgwA21DbAmY/QhY4qCVnPbv+ZI1a1dF0C+8rzbsIYZJcdOcjNS53QmGKSeMrj
lf3cHH//2B8hBN+ymD8RonKG2uoyzz8huensOuvI0rs3gnPBc+HbJh4fBgiIh60jdP7TOP/7gkgD
AhwYMih9Gp/tXKpcWXbd0BNIwwAHRVZx4p+Fa8U293Nl//4BP9sg8IQo5hlVBqR7UEL8rAdAX6FH
d0FNkvW+YyAPHzGJ1gCFCv+4eEM0H8s+3RQEJZyz9s3Umv2cFj9xL4bN4yD6wx19nOmMOamUkdnH
QQdtEADtj+9/jS2hIQHIu/p9UWniOtY4trIp+3oB94BXkHvQqpx97HI4EFqI3NxIibXBtCWzJLM/
IhWNnstuYWtZE7Z6ycdZH6l9XayuA6FFv6O+/fs2+/uH+LhcgBMpfzOuptIIFs9/f3wGvW5LoTa/
QmVCqMpPwqYJ3eeAVrk/zph/X8poAgLLRrTygdybv/9S9mhSp1kn6AOn7yfnDE+MpbE4suHH75/q
E9EbKA0SBeFqwMOxLkH3P14LKL9FjH7un0O/8802+R6lYCwWs/vZG5QzttD1vdz0vkNPb/WXniiA
Py16dHmHzKQ/V0C8T9gbN4eqNZUH20bHk33j00BUCww0mCT9MwygQsmDC7nSu3Ls3F0v3IEoTGJn
ONfbU5MvKw6cU472ZZ5QIdPBXSaxTjtVDZ7CT0pMIGwRmCa4+uKh1RWfVJNv8OxuwPWsIocOQeIw
mqi2p62GQEd7NxEXaFsBXA1O3LWxAUHfIeSood0IPNkv2Ut2w2ZluDb0/uBihxdOBuyuFoN/7uXb
5eMI2Rj6kjpACQqFVFu580IQT9XJ2PsNQOAQtMDV8azs+d5zu228VKqi5aPGMhGnM4zLGxwDPKqR
X9uoTb2n2ZpNbBRGGeDtLAmN3T/MjY8bl5kaSPkb6rXx4fDdz3KYbgpl1477+nmzwVRoGIQ4Da9I
d2VXn7mT1Czh389Gs4Z+OZKotoOKgm+bMj7Fzs9XJN4act24+qu7TWYy6skz9aKfaXIwS+Jh5HA3
jintTNCLr9766NSfMN/PTw47GGVVKn0+fGwKCZ8WxebS2CQwl3xqvLYZXWxcCLZ+4FoujcYP4jD2
QaW0jd/OQ2TSvT73O1LRaHRQxwOg0DXRoZPhd06kfL+Aq0TrbtA2eP0YCatIpL8t3QWTCHvCEmAP
Lo+X0ntHdSS3mIfdnHN+n6VlNZpSycy5eoMZQtivO7dSLjj97wf+cyEoonWEqNk8NU8Lc/XTDl3R
Zd1qOYSPBJQWVX9fKXqYnXkz8xavFs87hfJlSiALOy4/Msx4uTUR9GZKu1OpnfSe7Nj80pEFsfpp
Af2cGYqHpKmTyBorg+Jk80ln1n2qG0NCsBEuYnWGtmQZ/f6RPr5Dn12DMxdlVra1N1HXT++QPEmO
ziLm63yozB62vSWu/eC305dVRJP3B/HF/9v1fMxHLfM/pMQ/jWC4kD0iFzBd/0xTliyX5c5CpcPv
dvQPZv9VKcQ3ZHv6f3g+hH9oB/q8N7oaailc0vL6PY0A1DCnZ1ihCX1oaSTnkX8/oJ+OCg4iGBqo
8DhcD4SDmPHjUdFaY56WCOJ9s2B0/hMwOEFlkmDlNgYo09EMpd1qPOVAnlY1+Nau3ix7oBkb1udj
qS3Cuz/c1ztF5H/3DePpwGmJwC1uJwRt9Ed9vDPLYvsLi3w4UZtj5cPB8RfDkpgsz5k6OgxbCu1Q
lTOqWUZ8YAOf241wx+zmgvwIalCWdFUP1n7peKC91m2T0rXTna5kY353naI0YuNlmTrs7F8HJJAA
nvBd9VqJoNUEzTyxOiug2T1SPsWNSxfPOUQt4vdjswqAf9wb6GW2XK6qLIfYvSetDAobFLqEQnIK
tBMW8GBF2bPf/UwJQ8E/y3fVeyIHJhKx7wVvgeM7uFO9jaZGyI29EjDOJF56dgQQQofIYn3dOhPD
TVIbTOG1O9QmfRbv2WRP0Zb3ZvURvte7ahgbe8NjQMEr3Ad9iAvC7h+QWZKooNDwnjq+5awcYJrx
3WRk0qZQzq48A83BqfXQRx2XhMNucjME6dIiS+qlGVj6VFDrsn50ARpi9zrAx83rz8oA20zg12FW
nJrrO/IV63Vw5T6vpoZCF5h3SF13V+Zj1KUolnaZtozzNawm5zaWMQIAh0wGHrrGGIjOW/dAhdcc
HGTdMFOvYYhStn0oeup72Z55Ds3hmCtp22XS2KT5/1kB+4bo3A8W7Tzb/rKO0bXX6LT/0qJ6WjmH
sh1w7Nv1LP1lTHBOpsZ/aLuVdwtB0NmwmbEEWPCckAzT5pms3prqyyoexgFp57rUBfhlHCnCD6Td
hxPPqkf9ijBKteb71APiQM2Prh31NyapkZjgSgchEdjP3URSp8+Cy6ghUi6PbV4byujPzJZSo8nM
13Y0Adn71ECRn/wbiawKkEyh3I2IyKysoLHZi7Iu5DaglsOTrgSEVsLmLrrvEaWpj03hwyHPs0zf
+6uxeF8LnULNn93TN/v0Ri3zKdhxdxficgyPGOv0EK0IiyrdrB5SJvUplpXdsGP15a+l6uu/M6uA
PD5Z6NGmuYKnTm0p0Q7ibDRaPXcVy7HVfXAZ6KLfh16e83YtgVdvuHiHsiumm62sR+vgSHc8RKtF
w3ZFB8i3HKUdx/b6C+WJ7KKZB/qnB4p+EGSy0xnLq30e6+gLevQSvkFffH/zPK/z3kiwtO3eT2OJ
7KfTHNe0Jdh69zxHerlNPHRhjpqvPItAwF7V0k0nMJHT7zKu6pOfVudx6R/zEo2P/herc+F22aNe
tuilpjMX8HRqHmhfLg4W7Sjn9DnmOKcL4V56FEaONEm1P4YyTL9QringUY1u/N2muA6CZPf23eyU
eXHEHwfRuqEZ74bZA+JlK9gP6zKdu4PRhPYbHSVpGKd59HcxO/F6RqA/4XLrlfahm/oRYKlo8nU3
u370Ixp9+nlEKtR5ExP17z3jTr7MbgUy1XQX/jDaMkmjvHuxyoFeLboyL4bANjM09U2oks36fAFA
uLLCaj6j3ijOiwr/5H3E7vfd1tptEWqLbHrt4Tt+1b3UPyT+e4lT2NvLLz7k8bYNzNy87mnBtzuM
0/tN0/8STJlEOtzui+vVpntlBcSib8it3XO04lAqpUdLHZ1+ci78mk4samtPvl6/WVOaXns2y2ce
pnFPMcfC63Ohq2fvr5178MKxve5zT31d+4Us2CKKRMcIBj/u70lYZH6PCYzrvRAAdjvXqVsay3Ec
c6xm/LKg8vVlyNeRJthxzB5lvsq/1dI3tOIt05KktqIBv+T+CGwiqhwsvMVQwZdI38ZojNVJu83l
S9n0CHRlVvPUdmgu9/1sf6EpLzrrHRUlE5Lm56gh4dceBcsliiG0YfWUuLhoOu7SCcWUNZvoc48w
id3VdhW/KEFYso/IiJFKKQd5G2hkC9nokVyPiy08He0uv4U/RAqlc/WIK2J/Mk8LBt/9HLwoN33U
IJOPm2w2rLN7b92Vssl+rAzIST6G03Qg8V7vRxX7tCB4Eo5MlY0Y08/zWRBX/Ykk86fLPRzix7gd
41eXhoyHUqXdK5T67cfEBN/PYedA1kZCzOKk2L95epPRI1Oi2/lSqKF63qwOpYAa7d+kpYB3na+W
x1m2sCNZZRGBwPtVcBoSMSf90JYnlT+pRzhnLvc/O+e21dK6E7jDVyoh8jZuc/wm1zq+bxq1XWRD
KQ9LyJYL8EiXZetZ47maPH3bQot/UFHkfXOrmc3Bket87WFHdYDTqW9sd5wuFhVqGP4L5s/dFLUn
adB4ewBJmJ8AzfHZJlR6mbK9fdmcKH+MAKu/4jM1PnDgZ6csthCJNzHCrQqKYx2n/iWcIttNxiau
99FG3x/zXbXHLRPdbUXR8zZb6MFOSMCso9Kl/NqPE5YHqb9tlyr2pgsIVJhwi6Z7yFw0UNmz6bZz
wyo6tWFZJHO/eTfRnGERMinxXaTQ8K3L1fe2Ik7WZiFaRW2KImJ0WfnuHI4Hq0NubtzVcZ9e0uib
3YJr19fCW9unelQv/JuM0lphPw0NEUw5heX1EpfQQv3eLvCa753nSaSTUf7Q1hUZ9fRYOPMsT3JU
FbwkxpjyAm8AFR1jq2npXs6jfg9zBvXkGYYRPVA0qO5KzJHmXeOivNMJMoeLVciQsQ4sPapLGc+U
1m1Ezmia8WRz4y4InIdtXKAYt9C7e8jjXt2VWTE3aD90a37RFFVX7IVqfZiaaWqLk3Aehu1ujVo1
5Scm9LD2KFh0NZ2zc9/prDqvQEFVndghkUviN1M6X4FPl0PiTnb2oMOtWxNkfIJLaIQpWhE2IeLF
CIQxPvkFeJtiH1G9kehCJa4lez+dR3zVfToQ2vJhc9fUKArSaBpP5w6bHV6kHjXYE2laBff5PPjT
fSyyCqdGJ6tjtVN0xdVVIrx4uS/o5Qh2Tu7VXzD7EtuJDsDxTHONY13quFzaxFFUTq/Cmu10D3Fv
23fUEs5LB1mJwA6r81Gsy1De1KsI4s1l+FtrafYg401lwJAeW7abcfTKaKTpoQywomonZKIOXQSh
JJns1WkOnj3V+WWVw4fZNS2FtWTDn4pWpGal1B5OZXXaFp7fHTLt6yv8+Nxg/z/sndly5Eiand9l
7lGGfTHTXAhA7GSQwS3JvIElyUzAsToWx/b0+iKzqlXVmumelm5kJpnVRVUlmVwi4P4v53yHxNB5
DyrW8GMoB5nHEgI+7aFIO4kARDneEpoTeiN3MIez5gSzF1V5YvcYfgqL5QdbkhdDat3nGFCa4HBe
zB3cCwNPLY4fZUaUcJnWRKihmPhMeOHch0WzG4/CTPk4MSNO0oEPaHRNzOKDQ6j13Q3+FUl+TmvM
waaosIljNTRn4uVvDdBJ6hn5TJXs89a3v6Xj+HVds/Q5zeTXNJAOJMV2qh4n1HSbxE+uYQyq1Tkk
3A7BgbeeysUsz2Be4BoSdx/Jlszt0EM+KsOqcqrHDnJi3HUgbZQvbM7Xcag+hjRZtx444RCea3KL
psPXI2PuyXZZuWzs+6DPrEePPr2LBdw8Cr+MN0zI2Gn6NBpZXEi16v1N73npTd/UzaNq4e1t1JyO
0F/qKgXZWM3BoWryFh4ZkWJFmziPNT6kTQAz+lQkjnZrFrN9MiUykSbtkQsFtEWxaSbjt1p5ardi
qitDQkHxLurB2PYbaUA3YUw3DQfZTQkwv0mfo7YgMcB2+1GGgYHRK2qYO6oDBqB03iysFR/XpBOf
CUqjdpejaACC0OlYx5aiO3PLc/kD4i1jkVNf8C0kD9w6YqtgKEWqltlLDprsK7sODG+FEewaPai2
nvTyey3XO3AsbvaqY4nH+MkKi8Zt65lJ/tZM5tBAyWqaN0tPuqMyLSBBSTfnfiQYdh4TCYOySHV2
imIeI+a11l1OW3IcJ0N8kPLgfS2S1HgtDGsi2bNGEibb5mCxpHth3WkW1zNtBhqc6+2tmyQWdSuH
4/VNaH/YxXWeu9TV9daezf69GX1NbEpXID1hfde4h9qpRRP1nZgHtvtrw3rGm3IjskrOkdDVRO7c
At023zGqD0VolnwPYV4Cn4gK/t6IhQPviWyRzqFylenFtPBj2VFr4QCrZDN8kXRtGbxBy9K/cvGS
ChNo0IP22lC4McBqbS9ax3y+KrW2xjoWKhTkNt05zpy/q9GXXA90nttGJehPm8SxbhBLdCe5IOML
u5SS5mbulXwvTHymUc9iB1M5ibQfw7DwrPBQ0qcpyd7oc0QnMIZoIMZNnY/WkbVgikhVzCvFPNPZ
78Rzjcm28rLhZC/0b6FGOTLEZdJqzkZrK7TI+jo6L0Nflm+eHOeoYCIbl7rW6mc1ecYjegY/QIdJ
DRe6w5SVu4mi6sjpV0+buc0IUmjngNIT3ZzWnK1sMgjrSK4Dr6XSgal3csT5gAaQN1FkZ1VGzsW4
TUeX5XUFd6GgSMOFRhs7RljxhElNbdXJ+lr3qi7uzMaAM0pXkRByyZu3WWXUGSotlx2u1by271xl
wQQpDDJuv8GL9rQ6GjV/zpMtEoVi1m+LrHGbIKLbnkFUKszfvYo8LlxniUEJOj4gQVTm9hIT6p1U
xWnxMXjqUa+wfMJQGllwWOGM/DxQ207JVrymaWE3sBJ5VFhc4xKyyAQZwQW6wzalVqsPKlOYM0kg
nkdnk6E4reqN06JueMQ4x7Z7J5GmDnXcLbYGYDJXsuB1sDUEqioPlWLrivW148f/XoHZI3JZ9nm9
xIHMZufV6Rwze/y1HtPkdcUL1eK6jDKNZJYnQA5XsRQKret+mOdw9T7hOOmzu2N9sfK8tUYfiDcl
p4wY39pnV6PR2Sb55HJFcBwPLypjoODfDBSU81nPAx3gqkp71RY7EqBNXi2uvLzJ3y0CkcYqdspB
LfXJUvx4eAUbdG19hMwQT+wjBlEp3I3LPBgvuK5UuzQoPyE98HdadtpupfRzzmMNqFeB7vPWRD5L
6S4DTswlgAc8+PZODF61LJK918juSkSIWFU52Zu0nm0B2XVC44hPsasb/2al9PMJxCFKmsnymASS
qD27DeyNt6yWvUNpUb1IX5XPGnpGeKQNpjjQiTw7G/R91adeF1RZqPKzrtg0LtiYeOxQBkIPADZ2
wciklp/qf9AD6XjPeHXcs3kTN/C1ofqarrrNjWXBWmlVyGPHAOmN1LCygpz0DmA4V0KParnY4VxP
Rb3rBh3d+OzLiRRvfSwIYtOTgqPVxujpco+qeLDW5QESwDRTIGjlhgqUDjHJpePsOtceqjip/Pkd
Ssa8yNBIp9Z48AtROPEk6vqjA4fehX0+0hrUqzbSjXS5kW0oJzpiFDAyj5+pNl8nLlTUwHnXIku3
+MfGRNtiO/eRQ5rQc6MEm22zsbGk7o2+8d7KEUY9uMbETJuIgaJw6FC9BTql7+rgg3RHDa+IzRCq
hZ1E1xyhomtHCiTDRMnJcOuc0nlXod1Sh9/OSBzmcLKAkmHoL49a2jdsjJSD6QM1s6wQy5kLgZB+
7QSIALQh2+Gn4IXx5lQLLdTM+1aWbR4pBmbvKxIx3htJcFEaBmqVrRKgmpzvF17sGEiDH2xy1Gzf
NeSiDA9zmd5oHMP9V5rLKbt4edVdqy7LFHsqGMIwbM8R7xyR1rKzRjt/aCYruUWYnn6mncFv3p/W
GYFwohi6rKuYQyn06dknv/J+6mD8nSX2OhYyXtVwml7RFnPhBA8G40MvDvJmOhgMLUQ8oUb8Mlk2
/kbSsex9bec5gvDOeWyTtNkOZq2/ul0PvNhD+Z115coirF+XEF/WcsbrCQzNVP2I2ays2UMFYgzG
QwoWh2O+Br0Xpsk08+0GMP6mjm44krW3mFt28ihbICeKPk5Ha+To1VgrinCQHoJuK+3bKy1t6W8t
JdVNCpCGCHYnld4W6Zl8mmC34vMYan5K9FfeV7vL4GNUFODgXK4Vb0+gYR1SUwNycoskQABYtCKL
udBztK6MS+7Bppp9uLpSuptiRNIcW3olNms78zmpg4AZoV4l49EiOqQnWNUE3htNg7O8eZwW42ke
SNaIAXH4D73TDYov5zgtDYFgClSZza1VJubJz8rCQ5iZgH7pwAOeNC0z38FiFMdZk/096ug8QnVr
fsOto2o2BV6wRMLp8y7yJlsssZqWvA/Lzh+SjcqEX3L+dlZ5yg2icbaDOzkvhKTK+czkqrAYBjTV
EpbgC94AS6QLOAqjOzdo+vSNh7mbpiAwWR62ie5c8Ql59lQ4czeBBeZ+HqnP48zqWv/6e3PvJmti
DG2ZTXImYsN6bdG1pSGh1G9WXzWv3QACKRM1s0c07EhTYQzYQdm9pdqkp9RWsxZpVB63ncJ21DN3
+VqnSjt0OQ913InCuxvU0BwHp2Wl2nnFDXMBb68luv/CxBiKeVqn7rs0YfTMtt4/jN0C9KZvQBzm
oz9dqzW9QqxYM+Lx+t7f9+CB3XgNwHKElQjmXe2YY/mAi1fEHcOtuOOtbket5agN5YtxgrORocae
jNcsWebXIBmMUPZKx9LpEI/hl8kPjBx6TGrR8OxT7u8MOzHeoSkUrzqfAgFk5hfHZu2V1bZ/OyOr
2slx4Knz1TcsIcO9VPoCa2NodIPnYL0PUvz+vBvsasd9ACtC+b0V+x5yQD77ZmrN7kvOsCP2ZxqV
loijFby70bxofmk/5iStVkCZ+DVKWcP2DdG2F5b1sSim/92mkMyDuncuqKIaY7aWiAVe6Whhaz90
dt/Yzt2QZy2nfO/7VzVo1+LLRlMwL3nVsmtA4tHc2QvixSupnZWoGVuNPg/ZQVcZgOgD1plleE7E
PDkfTm03xT5vyDsB7ml3+nAlhzowhji8CvSDyDJQpOWBIVw9RupsrJSNvr6IqCvcTp8PapmZYoau
OTtb264n/6tbA6McwlYWIK05x5xMd2LqPJRhsba4aYqE0EbVigGEMh4d64JHm4cG45ANB2fMZPNd
b7XF62NWkkijN72cliJj5yjSAn2mTJOrbYf3IFiFXQo9BmzxaPkDLYywZrfrXhrgJ2MOrtrx6fvY
zIs5P+d506sm7ic4fcZGl5bq23dVrKOxhPwtUizRBEKLG3CVGScDCE26YjA0YOj5SWw31YNylwGG
8tovSgNa44Qi8Qv+DPeR584nbehpmE/50ielG806wU3j9h+v5/66F2VrCDPOxTtLtgJLuv8lm0Y4
C5t2YDafRSOvC43ql6StKoKSF1xrWEv9k0XlX9VG16+IjZtl5dU7zHL070NKGM75g44T7Hv16yuO
v/SCZMt1KBZ6L7MV8t5RJ/w7ykTOUvDXj/wvAZB335vzt+p7/9+un/W3OJGf+N3/+V9PTcU///BD
bsVH1/TNj+HvP+ovfy+pJb9/d1fq8F/+Y/OTw3BR3zv4C70qhz8QwNeP/K/+4e8Yy3/CxTRhell/
endcv8Lvn3n9Xfz7v90V5Teg+my6v//8rq4E5N8/6XeYQwD7Et+m55gW1lRypZH8/I5ANnTrN9Zr
LvmGqDLwP/JHv9McLO/6Jz9lKmg2/gZzsKzfXOOaVOPyRa6f9y/FhKCK/Is8BbUcdQLa78DgOzAs
tu9/XTN3wJHq2SX+waZSjS273A7ZCPirGvyLk9VZw82QEmAw9NnqbIqOTuY5G5z8k8QoJMm4zzCh
1BHEKZHs8LdY3RMapvIEMUfk94Nbd1/HTnhvzurWx8xIy9Mw5SjiNNAjLDJEdTTnpNi6RTDGw5jX
N7lsteat5gC6HRcl1121GLt0IsYoXXF7batx6oK3EXWcv2faxiUwtIv7Ok6z8u8XLBAxIpbshtiN
wd5YLkdeFKTSF9/GQcteFfv7at90DSgUrqjCJXJAR5K/1ZAz0urohcjmsJoY7E1nIuEZdm19mEry
3PQ9Py4Iyw7Mbr3kdrIfKDm7eVOh/NOqY41SlEa1NVEWO+zCvYoL31yZHRNDwu+TNm+p1MQWClv6
FKtx9IzIyBJD/5imsp9WWF0CGkBY1L2zsrjDpVlElerQq4Suqtk/1T6L8GimZk7KkDCsluApB78m
GSsu5jn6bqpiMtJDn3J5zT/XhCvIKZjHI5SPR5L+ULqbuDt2zMCS7uxVg3bQEXXf61TWIVe+FU6j
TcoH1doh07Rxx/bIfIT4pERo9TpDbaOeLrgZna0byOWbJ/NiM5WqJN2Vpa9oeqwBflXcdJqwdtjQ
KhhRg9pBcG65jurGRf9bqoPPfe+pjJDWqm5iy83SO8ekcRmzcubGSYuYTaIV5th89v0aJBfcV9WX
pNaIOChg4yDOHyXMM/cZg2F6sdK2v5+y0buUdOlvwOPmOA2M5AgiZ77wfmi2y9iIl7Kfk/vSbJYv
jHg5KielmGkwN2PaLbwzLOvkhTrQ2s+Zq91pczIPyLW1YDtihb5J3KTcYWcX0AdJsVleZOuDJuOa
eW5ZJT6yvSwM9oncTthXWmsGHtB5c0Rw6XqoO6RKYTD01YbZwXBgm9rtqDrSF4tYkFOwejBHDelM
T9AyelDgkhwD3Itd+cOYbBeHl0dmTJg2db0pzGYNF0TY93i/vUM3OU9568V9rmwrtK3Zu6HJSVPg
zWvJeroja0cRK48JHNm8bQcU2vnCa61w3lzYu9cvXQ/5e0w8+Q4i+ovRdiPuDN8/8kpXmwUQWbT0
0r9duYQvidtnxxpt+lNqWOurstaq2gYoBj7yptNPGtIURk6tRZZ6OQdbDMXfx6BN9oajt5sMRD+v
oJc/BoWvXnU3L78sxSq+WBMZOpHT+sWXVquDeCp4wlxtYPaMKngTeNOwFdI9IdVzo8oX5S7vrOUO
qpJznOb+2p8sdIZk9gTanZEzbrzGvWSh4+rivkbkc20WZixOKRX+aBAWBGuSqkEMWh/bWruANFOS
EJkpu/5eBjwQhGimmk4kRD8dmb7itFkc88VGPno3aN2zWLvHXGre5+w0yA6YFeusrSfLcyJTrvmT
1+X2qaJuvdFZGYdu3icx69hDYPfe7TJ1LY+G6h/X0i9jp9ObD1cx4JDT2txbIDner6zWNjS0cgZJ
N8kT5ZHNhN520AmXpg3tsl3idQ3SW9s01NsADxPjMdaPotKZDBjGin2YATA0iG/U9OL7lXoX9WN7
Y6pk2jjuNLOVUdYr1Eqxtwir9ZG+TsuNOUs/tgsXAtcwmCTaF3amn4121kBMGoyjGMQ0lyLvWZvI
wQg2JWvX89gLEMZlInQg5xUCl72ZDTOtN+Js5s2T9TgOif9eTJXGOE8wl8a4MgUb9ovLg60l/k0z
1s435XTNCZp752L9NzjnlG7N96lRk2uC8a5nl2Lrt6DQjSf2RP3ZA81G6aisKUYOzBy4F9mhqdBf
h3Ix/BvNMBneC1Klg8lhiaLPhBb79YMxucsh1RIYfVmfRmme4NgqZLAbWnsGVGaKKPCl/4GNyvnR
aPankK0JQAhBRnQ1ErFSzDew9jUecq24nebMvw2soriBWeeyMl8/Mp3RXquXTWjP83Ojd48zQprI
NwgOhKGfhHgFs60wDGenizW4tEbXbDTXzHBdQj/bp1p2Lgs4n8y8khhKu/GFubW9y1NH3/K8f+Rr
7T/A5ZiirC3ZmCKugMvfyeOUFywKu8Qpb50GOqnT1+NtU+vpnsnUtZ+v3GGHOb658M6tgPQH0z0w
9+6zhZWGzY6gKMoe238h/NA+8h0usTkBz2gciZgA1F2FmkxztqW5NAejppPUQZYSVaULdt5sYWg/
mt2gZhXbah7ezA7CfOk3zM284uvQG+85nUm0cj3ejFOVqtDtp+ze9tsKvVZDPk+VIZyy5v6HQQu0
YTenHnM4OZuRrgjIJmG1tk8oqMUK8VGMRn92dW/YYdtq+S6ICB/T3DI2OSbJNLTJrqQzzrTDpE6d
sLPIqaf3TrfLr+08qW2Kl+MT36mxWRhShRx7XzO//N4Voj9YdNQsIYsCwAv/lpAXEOI4cPejGPSD
npd2PAqDeQwr5BuI/PlHgOeEszPTdoNTa6FNF3Jh5GIdzZ7MIDnkLV7yVG5UWwZ7y276rTdTeWlY
ZHZwp8cTsVZQCcpZtvFgaFqsX5NtZmRY7MH7+mNwJjySdvkkVGpEasnc/YRWjXnH7WpPkhEUWgBd
Bua2MZyPVpcXRfcAcaVmW5WvO45oLVxotQ2BJCLL2NwL8CeQHnSmOHpz9mR38VBzBX27W6dKhYgL
pljPatJkhuKYN2u6ZWzjY/sGMOeKGmB2lh2JX0q3iV3e4vbTHoJ+nnalq9BNLXkar1Z1IXjsHlZJ
th0qBCxrwxbALZdLMCojZgRa7vpBNkSzyzqmM/XxMSljV4/WyiHsWXcaiYiQWDTvabCZ86150kTo
M763CdmXDn13KCpFHpiQDhdZARu0ttRlMo3gQzCP3HjAS8Om1/buPNYXVxvhOwyglUasVJHO8Pkw
V12wz2sGlKlY/WM1LBckZ19BFDz/bBD+pV7q/6RN+kv39Z81Zf8X9lLsf9HX/udoPPzKTffts/lz
K/Xrc/5IGNAJC2C0EdB4XwF0V5r43zqp4DdoPzYaXvpyynwamT8SBgwSBkz6LhcNHp6lP3dTcPbg
swUYpzAoEjAf/CtovJ+K8j9pdkmB9n2P1Q3oIUh86Ir/2kzpVSZ12AfaiUFjmwdbkHz+ol67MbDr
7pjrlYc2qiD8N8t3Xg+Ay7khQ6xC6VlBC/MGMqEWW6bH68i7sG5rjSUXK3TG56lOaeOXneh3qsiH
OdkVhFsJceOk08iod+X/JmqP85av9cymg/SUlFuxUnN2Y4wVQ0s0Pb6n0TYQMoYAgO3/EeUx2NTC
mkqxMM1MRv3NrLurMcQdkCE8InOHTrXx7XTyLn42qyy4E2LYTL86kOpnOwI7l9ak/NWnwNOnaUEq
CW/51wjk/z81/3QCgdr/Hz02d913qv4/PzQmfC4+5Y+nxnB/w3qC/pT8aostCG/LP54acjngkJC0
y9uVBI5rOtMfT437G9Y+1PGsLj0WCX96amyDpwaEnmfBcgMK9q89NcSR/nUGgfEMQwPjEUfnscGz
8Xc2g4IksmJSgbjP8WEw6yOOmNCNLi3ANyTSti+223b9rin1utuSK3hFdU9XbHeRjM00n1sOC9Qn
xTW3fhDFYD1wf1M2f3EQqRd65BZdBYmlLvbpWuvT/VC2+melywk1Bleq8NlXZz51jyJIEdM4AY3+
uGsCO91A+8mPVV4bP6yUYQjSD9AzGjbbaHb99OgVdgskMV1pyj0Irkw8d+narDGPNdkchUA8DWxE
gdhhm0lLUsqOyaZla89oy98BhWRx5Wg5d1Xgnd1sFAexrvnNXNji4HE1fZ1yZW5s7nOXrambPXTe
ld/aN/NyPypMzDFg+arbWJKfmJCodUAe05YyDvQsO7VMVtIRtfqQTu67mMbhuR/dLD87uEjiXkjv
TlAHQVsR4Bij0l0oXTx0F2ESzAjWeiIMFwQ5A2twXonlNVm4RDU6HYXQK0kfOT8SUBIAhq55fxm4
YEw3p3Wa51dbCApb1571Q1pb4yZw2WhFsAkqY+uBl0xDYnzkl6WjJ0vxrFOHe2N11CAwN6Hm+BK8
erL6d34xeSy0Spu3RL4K4kW9OevXOHf6vovd0lveWGu37j0/CcIW1t7VHLMum2OhK5DcOo1EpeXZ
D6wb5Iinotj3oDe2U4p0y2mFIkUr8y7tCsY3rLMijfHS0t24VXdcGqRLetUaF2Rb04YluntMbM64
sOsc93OCJhLPWC3gXBnon7KlqYhQTWHj4A2qNXljc24vtzoycU8ezcKefEnRgobJ3/CLsCWT46yW
93bRMmiDUG7Y7PTEkpKAhbEPgn7V2+SlFkBlgD8xvUNQZtgW5vGV395F9el1Im+MHkjCWkyxp82B
fCk7huPcJb0eLxmtVNjpTDAja56v43yTZS1VXNIFNy7s+c+q9RYZIbApPGrfpdJuRkeksIz9mcZJ
8wmxrIfs5Cb19M2EW0w72E+KoQBchMOcLpkT9eyiEeBAQMnIZ2e+sge8SCDtYNDCRRPyz2Gvd5UH
NUSIezEvtKZZSzha2HTQJndN4ns4D+UiWKXkDWpLmchxvGE1qxByabYVkdWoLDYY1Ui1hlt1DXM6
/fTerXXRRx2ln3dLYhtDu965Eg48FWeplS6842xw0LlHS1tqnjhrTVOO2zFJ2KgyHnW7uCr96dUU
PR1LMLfcvizJVrIV1kugtA9tDWqeKc1tZmDV+eKcgan263aAaIiUBJro65w0uh1y02dPKMTNZof1
oUNlrdt5ivSITcyek2h5RNwwNwd8RlDKRVlCFSr1DFC6l5OdTDhR92PS7GdHuf6NxfoSak1hjnI/
FSyuDh2rtdiXmoFLtNdvV3zWF1Y9PI9sSHIsaSmnmaOQUBVLm6Nis/xjrvkLcq1Jm+eb2Ziak2ex
VY75SsXO95N+UxopwjXBa9VsU2YWMfwz66LJRR+3FnCS2A1y89S4dbCx/BzatiYAoEFSmo0npLgi
xrZg8joXdpq/d62HEJzt1TPmwPGNjpC1ftfYNs8aG51Yy1lBVgYznUOXpnZU4rAjAobuuzvxATby
Dw39ReiYrlzS0PXXKjvavebgFV3Y6Es9zBcYuvFM3wxnyGU96rhdaoV4fVF3tZ3VbJKhmlBxN+hb
bVpeqQDA10n5ZCyp9TJO6xebt/AAjGJmfwivzNy7PsWN6wgjTodkiQeTtAIvqBH01OtgbkoNyFeE
Yn5+qJPePpeVqZDyAgw1bifia27XYXXznd82rHaH+TXFUwSkyxXkMxiCUWU0jvqAHn/MZzD2LJXP
62L0DxXKHKZR3F/pxZjHhEjT3C4XciGq32MimIkQGoEOZcK44xfG/8ZG5//FLoTq4B+WU/8d4mHd
f+v/XFD9+pzf6yk/+A3fFfhkaiDXxENPPfN7PcWqB+oE0GeAjuxofq56/tjnuL8RjBZgB6YtBr94
DYznahiyf/83djq6YfDRcKeI8r0itf9YaN3/ai/YhdH0/ceZllCE/1pPgQjlH2yiHqMjlg5/b6OE
Vmja0lT2wWGWESkHw2hXD+NuBQ96BKQPnl9rANg2DPs+uSa8G4c6JsWeZUwPzCRBVvRS+0b0CdI8
Cscz2WTWk0v0D0+ldGFq97Z3zsqxf1iIwHwi0xn7kKJ4qVLX+NrIBBRS7uVHYs82QGPb95H4mf1M
eg/hQfk0M6Rjs/MB1Y3DJ0mxXCVzYT7iKC2O6BDqU+JZ5U5ZPVKhob5tnOswDoY9RwhHgjH26ORF
BeCp0lyL+yH1jpCc8Nsk5XzXUAqROeAHN0ufXjMg3dm8zJoKsHQV+q2xCHT8wGrGcGysdmt6Rrkz
GjN9vcaInEkWuDdmpGGJaTwxDmpiw0VQU7dIQkMdf+8PYp/Q4lSLyyRvrE3unm7AFsnVbeT4VC3b
QbbTlULtnFKXnxiH2q3VwQJsBRkjtWqK59bOyZaYSzvfEe+c73HUQZSyJwTH3mJEg2GqL40vEpQd
2XQZGrF+BMu0vKKmsy4pXq492vju7Fr5fMHxzTwIIdEWqbM6oSBs3ytLzTGiTm8rx3LceUbBj8HB
RLJZXe7H+mfQlq0+tcAKRecskRXIE/jrgw1AbqNAWcJGa+q4d5LbqpAVuUvaARFOEaOB4Agdu3bX
tqPzI0ULhV5tEPgE7GlHp5AcqBGqeyALq7kNtLw4ZizitY215uqECSd/SRcRvHmty5UF4Q05sjs9
SvrVpyCxxe2qu/rtdL07QoW+/Esy2P1NrvTy0W5suUMeYgbhBG9y78wle4bimve5Lp645UpZtwtT
e2xX0vceoCATAV0PrR+L3hqvRjz9nnmgd2zSwU2ifLXLD4XF+ZyAmN/jPLNO7iDLXSVdhJe+J15b
WIHnOpXOBRHLylJoQWipjdbJZJQMf6hJ7yCN9U9cbEGEIbQ8VJo6yDq5isRrxz+brTTf6sBwb9vU
Jo7CKOWesHqEdBWi6e1kZ85dKaeTmU02b8e222v6gEQpHb5lCoUHVXZhbEyZeN8w7Xx32rk6pIvk
/lkq59C0ib31GFLHi1ebL5ZdfCyTJVPICrb55vn1U8P47KXv5YL8rtYvTea6NToYOFlQUJGNB8hI
ztloOFRp4Ki+4RkiSj0tWpQWlsXkDMccMzg+KV1F+ewLvYpGZqIb5I/VKU95ESfLEgdXIff3ga09
UmEMCE6BPlAVGE9DUx9Sc3KPxNjvapgs0ep6VQ3cKS8uLM3pmZJy7y7TcHSTtT4guEEcIhVB4hyW
bwQh0gfB1SL8mdEuMxOk7PWcP8het7+vyHkjq8izaM1wDKKyLF5pq+Znr5baRZrk9/KCekC7MrLd
WdHJe62byXRy2xMbLj+PgmDrDHm1S3rMPUh5SswqF2rD8VWD3A9W1DIuuQ7hjtqbeI9y0sdzrY/d
hzWgZkxsPcYJ4O1QQM+bsTSURhCJ5b+Sh9gSJKavpUB7szRUEkt6tzLZ3mlE+pKMuDhksI2zexW2
QKVK4a6reu1R0zWMa+MgGJ/TdbGv2bcBCrkuvZbBvUDkoqr11KDQu12IIN4Yhvaam0Xnh2lKdSXK
wAs5AfQooFuMSk18KZB4HUrm85tGz9vQzIvmvQS4dkqaLLg4CEAPfe/MVXit0i9swwrcxATjIkf8
5ubevMt1x7/XsaYO5K1a+nn0G5YYSbWWIaQ8d4PdLXgJuDXOK3PgL51vi5tqHb8G4IT33IhrhPhu
PPepLXgrTflNn7uw3xYtuKFG6+7Jg29vc31q0eCJEp9FJTeEeKVMzxBwr0Qxbpy+tb6wOKJYI8Vz
0yV+s83m3Py+eqm6nZxAfrOt9nq5YLB7zapSPA8oHkum00WwZaSQ7hCVIxJeUmZfRpLdG4a4csTQ
Oo1pOz/qil99nTlrvCyD3PSz6Z/8q/Aonssmu7O8fOKNZkw40m0He6Ou1h0FpdrVuBgORbDK51Lh
KDZkvoGou94Xo2VvaGHwwyyDviJ01UgMdNJ56xJSfDbG1DwGRlp8RalWxJPp+uwkuW4Fj/gJcLnc
w0qACFy0iB0K1xVxVU/6a5l0yZ6TKTskgxkvpuvcryrXPiQMh6OEw7HFA9PfGaIuDw7145ZVen8p
l8l/ZsuRbA291R+ZMrBnHD0q/wWv1NbKvO7cLe17jTL1Q18Vx7/qhhXF5GynpL9NBgN8H8dor50c
SmZ0yTX2DZhk11QN8rfobwUnmtAvaJc67v48T58UzTUtO3sOjI9WMFzatC33TcYjHc6SlUq49h1S
avJC2x+gTIvDWGbsEuZJuxFYsbCyVffjdWozOOoNPT2bHOQFGVOOSb0Xg/uGK+2bnqgfXrm+waF5
qA0UkqAxJV+vrQ4dStlN14ons03lkdhF72mUhflS5FP9QW7G/KVL+MTxf7B3JltyI1mS/ZU+tW7E
UUwKYNGLMths5pP57BscdyeJeQYUw9f3BSOiimRmZVTuY5FcZNBo7jYAT+WJXCmkxkc9nromPVa0
Uon+WNVtrbpdJtnYyStGLSyUK+hqwqa7qcRYIhePybi4TfrvxpP6uwmllcG3/rszJfvuUiFljWNF
Iy7qc0TcQfdc/CyLtYVlIi6XigsosxfWF30xwdQUWedHd7HGtItJhiEvPenhVBz77xYaSgjfhBOE
yW0wRtnJiWwdt000R8EumykzKnyyVHjlAZlg0EGvbbVHuw5Ge6NHALxJaJMaPNQoB+tCE9Ou8cpi
q2T73ILGWzVjmLFs4p2kFuQZI9mwlyhExCq7/pq/OW49eHE++bhj3FhnasIxDAuttFcpWc0nEhPs
Voz4sZijbBNBZTlyBwERqsUhcetM98NCn65VFNbXDe/mce5gPkbx8L6AIY+NJ7VVa2n9Ti/GCeP5
Mm5BxemB+JrNKY4PabCFLwYhuQy6vbuEL9PajXctCSl/Cqy7fKY2Nqm18DBb4K5JTWP/yI342AmC
xXpGRQ0L0nMUSPJ/8NHeelNmPp7vaRfXKsYX3XK+JRe1aeKs3AyBVY1ogSk3sqAiMIm/aN+Lylh1
mZHvKCYR36weG6dfpRWxuxU2Uf0Lsrp0n1vRF0772VtL6eljUJNE6Xz6v2LoqH+vkn4oWXr/kscF
41nXxJ/dTwcyIf6lK+8/s/eP959Nefr3h/x5hrN+c0H46WB+YM5gYf3vM5zr/mbhKGEbtLQy8+d/
b5JMG08enjukcph/sCqwaf55hhO/GQZuZyAEkk8ctud/5wy3QMB+WCRxZ5ELoUrHFLgAYH515SV6
ZVgtKvHe0zSGgDiZ5n2Pb+Thhz3BH0fH/1P0+S3+5q79f//xs4+VkxtP4yxnTp5NuMavVU6z3jYT
FycNi5WlP+CkwsGPB+UmHyjH+AsH6y8i//JcHssi2h6Qsjk/8/b9CIDjvQALrMxgP+mld4Pupq7Y
5cE+mMV4W8mc+/G//uXMX7t7eUoKlnFLIvG5Otwvjv0/PiWkNbvGqBXs46kJSJnXZXeGxxCSdidh
buO1H7wn+spNYyt6UhQkpGin2UkilMWutsPetxWGg1U/FvjRk7jZe+VIH/fkNeKjGOMlud16O6Ie
3m6Ym3iXy8nA2jEWRzz++V2WgmTLtKZ71DFCHpmJuRnQxHYdTF18jWRmYylirbCj8zQ/oLnSPIA/
7A7Bc/4K32R+ilKreXKq8Er0U7wZnIyaS7Lz+9kw0ysLg6jrRwlrbqPt82+zOZc3szkkj4aIWSlQ
n7m166ggG5Ervy+LYS/KAH7bXBs7VyGzN3R/cG8gzElrbHty9K68ZrPPdRk3/LvIQm2fySWd22jD
vp6wgXN79gJOvppRfrYujVpyzkdID3OET6AeuCMw/21FazSvcap5A1aOqHGoBnSmIRzaV48t0NSe
Eb2TrVMgs2G44nPuI1AzKgkzLz76xqleE7Duz4mXGhcPw3fkD6L1viQuPQUreMb0l+ZYT1LAP/G4
ZZJHCYQgGX2kUYb7AtBEdiMykpw+8w9FeQwMp4nA3pM7zaDHgrgh77twN5IZUoZF4vQGsvAlGmOB
EpFMlwhs76bVRfNKJ4falqPotq6iIX41UujwpcnzaIc59nNqkmodwkQ9hZ7b476Z7YiqR16cCNHx
qs5yTsumod2ZNN6cxQx/d9WOenqQhRIatockECutBDTLLvjAecLaq6FoN+YUp2eRhP2XsJXdR6qj
qm/mcJbFRuti78hL0FIjID/rLvMHEq7XRSZIIzrZF9xSA8ET6xTgmFilafjotcQp6oCTLedi1gVE
pH3sGdh5DIuDQhDLlVN1p0RrcA+OHZq5FG7yzqYOS6jmvJkByjsJzQnQhKwvwZAZZ1TbWxuzmL5i
I27x0ebbMxITobbKgiykq69j7mhbu9G6q9Qo5o+O5jafd9b+qMCS3JCrgXM5d92ltjvNB/NzgWkc
b3p7ftE4+F8bmH03xjS31xo12pvBQyUoCq/3wfep7ZRbdwWGUMcMSmMfc8ZRFmOLiqbPgpmf3kPV
kzKQPcymbDW5FWujmVzdOg3z1N4AGppYWGW1nM/ukE3jIfMEdWA+w4kQq0AjV/DElgOnLITAvh1C
XoiyXvcTQtaD1SRu2GXIPaOrhgdn6qINlk0nhMdCFJEyYfhoK5uOYhwmblHsBsWh92XULHohgKQa
BJddJI51nGmTu20TqkEtKPQdkPCUZclFpfbSIFHFKrxm89mzksybYrgNCT4zhleybqOTF2g4Whc+
uP1qVOAwALMVgRZthmb0jKekHzBo1aCMnC8szHijoo6Kg2OKMbRv7tMcdBc5HK9NXzW7Su89lce7
RhRchsvcsfdo1tmTE0zagmU2gmk19NI8wiArxQoz9tCvbC3ydnZnEmo2gvqMt9TeG7kmOICmE6Gr
fPb0B4PO1GTV1sv/7eCfvZ+mfviURkEguNCLagsCwTyUGQCpVW+Rnk37zDpwui+O8Yg5sMv7xV2O
N4Evu8sGo7YsXIcO3umtLtuSo3FMbLfyOr9ohTuuGLk5A7AkfgOckfs1Ddf3c0u3ywo3Vk8WDb/Z
3Wha1VeLgMeZHyQOtykEbOLdXj6vgdxn0aahE+kA9Ma7yexYvmc5yTd2kIqGpdbByjSghfkpnL9i
oQXy32yty78BI8meTNGNt1maSJpe5ry8D/MIvBDm8V7n4pFK9lJBtv57CvxfTYG8RZgF/mdH0YlM
Rv+ZTj+Njr8/6M9BEC8DZlHykvBAv1uD/pDyUfltBwYkij1+HltfKLJ/Svneb0vVOwOlIAYEjxjX
xJ9jIFaLRcZnxwC/UCyP+kW6/1dSvv7rHOgaQmfFQJhzGWSMX50RmDmixp2D8Kjo2ox809Sdu0EP
5y0lZ3SLQyg6KvGR4Oo8VHwzhhUpMu+iStXtWVCpnVnr9Y4lvhD+Dy/jP5scjZ/51zY6K7+cLbBr
sOwAovKL12ls7clODdQjbApVeYN1Xty4RK75GbTATld6X96zz9ao9aPAqAtND1lWtX4+en3whcui
ftcClatJ/k5O7jxjngyv4d4PHQyCVn/NoT9ItASQP9uZWy/rWzsxxA3LBrfV1pbsNJfVaDCvLZGy
oF5jVbfScU0hRto8RpMK9wxrpBJZuGf1hW1nNq0tMOj5Cieid3SbHvSLMSWbsfEeahfObr+BrGbe
zrrs6SpinYBHm/oILzOycNWDK/pAdhUXyHRlsiImUSU+yQJUWhq8R52dshFlx84ss3QbqwkdOiE6
f1fU7Zru+gHTZPCEaUKjx31ujnWY6LueHccnlYINPSU2wYek5bxfHulfaR8ctKVb3RsnrGJ9d8Im
rbCwK20dO3MNRNdL5HVNaee5CKMt1AxKTnFMlhfgFa/CTAgEs9Iu1wgD0YsRBBVx4d4errSw1O6w
i3kEMJDm6QlR4zl0ZjSwMLtpiFyvqH0vyFMPUg+3bqpZH02bJyu4BsR9WDjNEAFELC/CTauLop8F
o4ab39owDCLlm41O4UuRteZjEjZEOHUtvpnnmjR6YGxrLxseJiFG1DazOIwStyY44GJbOV2U+jr5
Ih9SvaR1x9H3oxlUG4dYCvU2ZAdGUZUHC93A1+tQ3vGq1ycXcw9MvUwcQ+qD0NSkS8yI0XUdFCJ7
wZ7ePpROmXyrBxJaftpr1T2JxfnaLIzxbCoBd4HA7tYKOsCX0AFWDfqWn03srg16uCV0P2VtZ8Ke
6H5pFb2nfOyJ8zYjVhnEAdpch4tw1HDtkaw52UPbbzIr9nZWjQ7SkYbAsR7DYafU4BJ1ebPtxWzQ
u0LXDnev3Am2A/HtySfNI19s/hFfG/HyBK7Xb3Cd6O9GiMKdJ9P0FSEruKrzyCLWOjZ7q7LU4HdJ
Il9bRiXu1LT0HAwFfmhN4n1CF++IKu0UhZrswWzCvWDAcgeikIdhnHHbm9ZLncu8kuxoHlhccZu2
tKw7eGOjnwAB0QQ38joelDM3SyU4cCRsWcWJiYJXD/0DFJxKNgi80RYmEOAgeuytz5xllkTkH5oH
5LjiTC4SDkA11+mVbcP9QDIOfMPlXLLyIneZfjIrUDtF3Vy2NjpvgH4lYnvnpABj0q55hFM9fzhq
Himma62DJ9k7xZI79rrSgZpwJRxemf7cZlW5chI0+c3FYituUs8Ph2KgVJjg1lsBULDH9QMNZ1Wi
DKhrM6/ouNdnRPicpCjHC3LH+ZmO2M5YeRMsuDKU8ARZcZKvTgI3u7GpNoAlEofGTZtZwx1HWR3h
vojUSJa6zW5Y1le7AWIapKsSpPC2afWKfptmltcgsVt6JT02A32QUVTfFfUl7s2u3IyZYV4F4FnP
Wt2V7doxa3ETu0n5AGROy9Z6H1trwSLlLPmMehtIBtFRzXZzRWYnul0q2R6xFxQPro3rJpz6fJ1X
Q8p0VHLxtds0/UxC5iGao+KCccps5G0bT5n2UpkQn32wUd7FMAc33jgCWuMqrBrZbC2Re1+b2ayP
5KmH15A4vq8mXV30TtV7eG7rWaPCF7NpGe0BvihqLOrIOkWe4ow3qOYeGBHldQHQjjudPobnklnz
4pBZ1vct5M5by6JijSbRLoWz7ETtWzkJ2KgW8yHYjOXoEzDJv3Moq3U8O6O66twcKnWoDwvHwnRT
MA5M4QS2lvWFrVqeLoPm/I3ru3fxtGjY1o5s36QG6NIPPTGfLa7N24Sq90NDcdCmHux6w7VhPCS0
xbyoVOn8wYeO6zxfcoZUCGKsRImjzJHmw3qDvpHYNUmrkIAkx1sD55doCVJ64xAHB2La/alzpfz+
tu01F2abaMjO9Ca/pNKdTRvJz8QkCTi4GMHSejSfYr2DHls5zi0NGTrPmn/CcPX4INqpeUN+6cyu
hEuOnZ1DEDifeM8OnoPrXdpgRkI9JzguimpTVVZyPdmls7NKreIBMK1uCr7ohIZid7i2+8UpB1ps
DUDTQOznj9gV2hvc6/quMczxxJrDynx68IpXy/bUpzKz9pTSRbVu8nLcLXPJR6al5SefUpvAChtY
Lh2Jo9wNRNEIPJdSbFhctFvTJVayon+askS9nR1r008axeD4Fj1zO5EULNfj3IsnmWA03NSyTj+s
ji3kZvIKk8ibFRLQS1ooCAgTHWhMN3IGPBzsZHdVGitwRoqjetzSPscIx9sVvSObqRtNWOllEpSZ
jYG9SxIqV9jPN87MYSEyr9p4wAqkM3jdYLGz2KlE5Rvcm27bgQZal7TN4YTEwYch0UyKN9OGzQfq
XH0xwGZuKIWFy+pETX7l1q1+brmc8S1q4UOEs4KFx9xlIK1gBucD4hjpO22Ury19QxwU6WXwh8Sr
jgQvNTgzg6tZKxNTZYTCHgyc88s6vwyR6K7LJJmwwOrx/ZgpYa5lq5voLJmhbVlbXUJv4GaNGeUq
sstoDeHNMFigoIutvbEF9QcCA4O2nWNnxRep1mjWzif5rPoDdgG75GbWvKNjkcBhwLSNZoM1ydvg
0eusVQNs4eAm0sH6Cv3tTHZjtqClZL1B9HfGZugkiTqDJCAYNHAdSfyGgh2b6q2keTYSvJJ3rMJy
awcpd7zjWwtaXvAZCDZemcmjShruBHhF6YCH1Ua50DgEUcCt1WL+ot/MvR9H3VqXtaOh1CSTPLlN
yoU28sxq55Z0w181LH9HZDcnv04Kd3xqDK++6ObgvNWBm+xKGTbdioSJ9mnpbL5dSlaR99pm5KAY
5sJcRfrMLaN2on4Xg/q4NeIwYg9Txd5N2DvVN2xiFu5YEYoDECSowEWpWFaYlLThRasjsztJdzJK
+fuQ/bfj/S8c7zp71x+OI/8Quf9PBuSyeP/pUPf9IX8a3gVZEEvYdF06Jke4RWv+41Sn6wj/qP6/
V8lg3cI79eepbgnc8yjXNZ3F1GX8YNDSf8M1T2c5y3ud6o5/y59FSezP6j7ECYRpfTF6YdSy/qHM
BsNti/1QDvQ6VgDEJXyfLieo69qyFKeyUi6ORwJ+3UxwmuLCXDyDwQaXkRZV3j4YudWRD184EdgT
m6SphgRFhK4N9z6W7O0lXdUJZuLer4YRLqDFaTGHxeVNe46Kg0b8kGtErg7AufJWMbuAzemqqyKb
kgKFJEalJPtYnO0lNotWrsQBr850NVlB8JCYdQX3W75oXON3DDjO0jdLJyxJ9HOSQwPJcTpyo2ZO
fiBehkYSR6hRS4gVz6XbMLoM0OcGpt8ZLV6yZb3MsNXeWa4h87DJUFeciWDOGVGH0NSoPp6xqoQC
+9Sosh2+0sxd216J8SQPa4fcNugAv2V3uas1DL641KZuxz4Xn7q2FHNHuZXuq6AZtsnM5R8iVcE/
DK0pGLFgB+rGsIPitRsm/TLIqMD83yX0tLYtAmAIjxPBNOTugzehwXheq5eusaanYC4dSea+ZmwY
S3qviFrb/KJw3Hrjhab7moZY3GWtwUHW0lO1kWHFCNPqzXmg5nbhgoN5hwJB9DtOB/sgkZeevGQa
z0Y3eO0uTqy620ZtI7KV4qO+pvN7Ene1TDcGk1y+M7ss8JlPRwaVpHPwtSYkUm1s0s6K8EZTrkWP
yaGSKt/TNsbtIVS9uzWGYSDFk5Q+FQckTCejE7zQYVXZ3KKz4ZtDjPd9pkdqm9p8G7eLZr6hOm16
zwk14exqcnvXl2N1rxdNdEpll73gL+G0JBQ2Cc7y3T5j1yvWRuPc0PfXrHtixhtgtpScQnYhlSr0
UVebMMxqwvkwM7EheDejXUNeJrLu97UVHiMvGJ1VaebpPWcD7jGkAtG4E608UHhlHLoc7Le0neBt
cR5g90p07yPAJM6Wpu1Uugu72ngIcOMdhsWAbmTgmfBmBe09AKpPMRCaVpM7rwO3AS/FNyA+lE5l
4jgO8fH6oXT1cy4z65gSF39ddkU7xeQWME+TjWLWNMJVi+xprtugfrCtrLmuXTF/MKcEa8o8pyfy
1/k+mNFbfY3oRLKqNDwsqtLam6kci+vapgd31XGXj1eGigPSuqm7BgxRPsoQaMKgecUBFnD43LFP
YPjpguySYvD025lzBmDVXVdirGqcAAs1NYsCcEfd+xPdD962LCyDlh470IPTd4Rfb3fVTZMH3hYD
dfa10NPpwBqr9Mel20ONk7cqgu4zERw26B0dfBuA636p2vVLy3gfh+mZlLXtF2noEbRQBiSENSwo
3kdKY+qo6uXt0GJd5mnpeuyn5u+VNypl3E1/dVdkH8yN7H8WOw9fANH8dFP8/RF/3hV1cpBkQ0y2
3igo0mId+l93Rec3w2SBiqrJRpgb3x/3RIsbKcUoApFv6fWTyyL6D6XzewiMTCUbapuOLSJi/47S
6Vo/E46AL/IvCH6sxSZh6fgOf17WpnpQg0oO5LUdWRodosVYnzDwTMZGc3XscssmJk/N4gjRSWb3
Mzlf70M3nK9ROdv3iH4ml64Sm7LUx+fU0eITgU/wHRkmtWBVYcvIV97ceiXX0HnqLlpGmRF88WGo
H0VRBxopghhOyyn1CFkqhYmJWE+EbDHUmbvlcFEc8mAyfQdLkw+UJlwXOfFvVAQKE8iAs/by+jsI
Ah38FDEE58ysqnPbG91uoubpSInF8GXWszcLts4Xy2vFazZwRBNVXL0RDhO+ZefyAOn93YT6yO/r
RhOyjcH1dZ6icY/6ZYHRcrXrAol1xKanthG9gE3gN54RKmh3Va/namu3kD5JQg/JjRZFxrPifmL1
ZkUeYax8+AjiMrUA57q+5nbfiWeWHN7jSEXIzViM5q4yvOdxBCGtBAUxpsrvrESr9yCmjGtWn82h
h4jmA6/H6EcA72DLKL6iZ+Pd62q757XGsVfJ9FQDxNplpaY+2tQJDrQym1uiTNlXDHrNZk5c/Su5
QxfoXdsQGTLir33P8cMb4vHF1l28YWFMgoa5JvRrUjpvHFmRMxyoHqNbPudxDiqEp2bymeH2D+o1
ACC4AfUK+zKNabKuFq8praXMOBQB2/rKjD08qvNoLXeqqDosn8jHWrVy6+oBexyIkLThGX1N3sqB
KJAx3mCWYr0JAtvEfcTAxuQgUz28WKme3gLYmW9ghgg/mq36HLHsbVexGG2ehTiKB0psZyUZXSrc
I+L7QbbZ2c6r6RxN0rwyPCPZyigYwE5S/lAwF35CRmQWxPvFFJdqnD7oluhX4WDpO+rJh3MzQ+sY
CZGdwWnMJXbPIfwCjV7zM27fVFp10HxxmjknvfKILMJkFddDwQlHNh6mzaYwROHXkpRK6Lb9kzmy
kqN5BqpkSp3sBDLNgUpJpQ9sbwPJlO4d1LLc8E4qx60OYtLqIfXUZbNQX870eA5n/NwVCICpfQzZ
zucrkkvRt7Kfy43rwjnAeS/Pja19kTNlh2YUJcmKW4RcAXDAjA4NmXhaZVZbJxHeM+J5ulKNc6qC
Ir4F5o+2CPPiQ+Hi2lK3IT85Ks5HCsFV5EsVyd3QsJpv9G54oXTCvNUAzGClx/AIGdELuVcN06kk
XNX5xJ7KI6LxUK1BWESbqTfmW8e2SrCVuBGkHOmcHk3j0OKqvWQCcCuUkv7J5nB9xzGVwpEkSLWV
44XxSavMiYO15+Z4SfiVZMm+CmK1x5rDGehFbtS00enH2I1Eizbx4M6PMIjHFXZ3fRuxXaHMhbrd
prOCqwh0/62U9ZoSwuaB46q8eGa/bwpzvhl6AWB7BLbf87WGhm2MhzjIh707yPI2yQ2aVAa9ZTio
3Okea3l1xWBvPBhGnbzFQq/XGixKdhjNcIAYHwUHmB/O/ZjUhu+VNACMlbhiYc+IVw53IfDD85Sw
3uDiKa5beEWgPwqODTlCthK1h+dhEIe51r8gwcnryqqLA4Zb4wC4Gd2XVhd/LCoDkTEId43B3Ekd
3IPmVEAcabbo7mcvmr4Swa18HAYToUEW+pimc+R3vIpr0zQibCt2unP6sVrHC4dJGHN34iQxPuJ1
sLZ1VYS+xJRxJUY4GyVJqoMX0rgQELB/NcslilgNtLmNGVKphd8YCcmWr9wE573ledpXHbMgwBtw
K5O0+m9JgJBs2XF5abGK+xUm/Q6y13s459AS8Q+uDTQtjDMtO3GqOKJXYw67c5NnF/YsPaMqtmaz
aUhSoD3ezoVdbofRnW+FjpDQ4gyoVx2C+caC70qQoYwhXo7ummlPrXsIfl9xeipMPuMnHkvlp1wz
SbSkyDIN+t450pascWUPz9Xoxb6lV/OF7JoHdLiU5BUivhumRI2FQnbQ43S8KqJe44KFt3OwY+st
zRRnTKeOr/UAV8IsSv0d+Iq1xpL+iMcDRX6YjL2tZJVj7AScT4R3XGNjdw8UelwogTowPdBr21Bz
CCtk4g0u2KxCNVJ3Q5WGz9poc3IltUozaxHR0N1O5IXrcHgSoUQaNWvniIAMPGRByu65bmp+24lz
C1PpMs/9bR/SF1RnIjuxj4MzzmfvIZmM/BjgdeArgYXc0wtcR2F08FztkrIC8EdyeO7KNMnpWfTS
72PyO1uaC7MNGg3VbW5wZjuWogS1/QE9D+vBLID3VjkRKY4l2z4vYVh2YL2NMWPPhLv9HMIh4lYU
DO9RLKqdpoQ8zap1PnUSJmzEKu3ahp7FPtG+n12YC5PVXqceTggSP86hYfOzc+kT2NS2ox7bPOqP
tszfqaTpDlHihLh943KnMKLs+xmYHnJa2NL8HABVjUPr0oZFeTvXNvlN7lxqlSR3ekiaRGObcfa4
K2NI0AP1rMcxLq1Z2ee8ipMjaOdtaSa1Txj6JpXW06gRLRFunm3Y1AUUMqvsge7Oatd3bn1TuawK
xrYyt6IOvrppyCWQTPHObT30vKjN9m2ZzeeI3fKJeEX4orw2XjmtKtfVnNWsYe35m11nD1EOaM9I
E+eeoyJMXT3tfH4+uDKJeaW4qm7I0rwRoNRWeWlFN0lVnrNBm65GOZ6nQLceszotjnWCb97SGrWL
m8jbxmMavDXgTXcWdru3USvkKvTocizRVw/UBvTbDF1/0LmuoMnrsHwUtCpk3qxHA+7hxzeTKVaO
m8xHz5uABEAgHLuTU0oLr3mZ04mTlaFP/L/0I+Fkj4kmi3uGqvRU1C63elsPOFYPqZvcQLLTd54T
Vtco6dtcLgrkKFi/mBYl3KOt7UDn51syveHZScjMNkbS78MgwQ5E8EHe1jZKQUTadgvYtllPydIH
ag1vrIcSv3Qam7URsOCbit4Nn4O3fixh227BCozvvcvuCScNyBpA+xLXNUk++hKm2lrb5Tx+FiDt
3uSkfMGY+56HXrDmB/lGMrreJlTTlD6FW81haoXLNjHVgCGAj/WxKLPc1UmGXVX0pxFzsORmUDmd
sxiWvgRdY6ytYh64pUl0VNiF4yVNkxvmXh+BmxCTIeetCCruoNTGHGeuA5wUmTYjFLV9YGriG9wU
e9VNNIj2HbEa6CLhBlNis2L0aDZtlt7ZzgyWrYURzqKbUo66MJKD4K1+W6IgexiRwcYpehDZ4dSm
x6btWz+MILfVwActtNvAeakj0cBc6R2IsLO4c4h/UQY3hcm1PnT6J5mD7GYeUX2FMjLfDFJjGxQA
8vR7dwz6JFgHin6wz7jPlbRof8m8/AHrVJrSmcEhmC6c0fXKh2FSvGpl92XUADN6BZPyKmmkPiPK
ZzqlLMWQ2KhTkJmJ34fFWkOp6MiZTOPXSlbRl8HjJ2RGsF94TPmmhQPxJkNVh2AKiEbqCnihaN34
2Cu3vqor/nbZSuo8+OaZ6dRseUbtKmWjuu5DumJiotEsw6qx+NIEQr8q49E9YFuBSDBwmLt2evkw
R0hMdQO0wKJbA1+fM1cnQJRg4GBkXZq8XmCLIA80Esp3YoiitTSJy2CAH/q9lXXucjXAfF+XBhYL
RhhjaHNCR+AUKBWyNg5FjCdRtNaxWYgLMRbpjbtQGGw55YClNZ5PpFX5OMbKem4pdRghtVV0I7W6
RtmYoAiIworkMuCmJB3fTa+DHdyEicvLihFrvMcOFq4VJUhsB/qZDCd9FT6mfXjUVIfUywpE9qsg
rGBGcBdetIy6PyStzozcAis4jnmSPIRu1r2ykEEv8UglTcUc3uf23GLv5MWGfJ/sNK/j9EXqPLrW
AnIcK7IPSHd9JQ4kmer7IMhFB+qSv9rPng1LuykuXeixAsVu89REjf6iV279UpThU5A74mwZ1QDy
qhDa3jSqCuXRw+3aK3FyvLy6VyQ1KHakL9G5gteDZSSq31m4Z9AeZjpXV1okZp8cF7f9eA6x+YgM
sHiaTdlzIqrkESJ7sHNxLIX+1OvGjqNQ95g2/fBFadRxYSYPT20eVvABw2KbNAlfwrEBid3Izp6w
AcNH6ZbY8DqI7OFjZupj4tdscqwLaKT+zhwp2FlfmtBjEqtnwIRqIZO0rkY+EYvGAV5jfIgWeIm9
YEzyBWiSLWgTZ4GcSGgnAODmx4iWC0jVuuSXMycuGsJOJ0Jq+Iz45A+ACxNnvtEmGCpZXwW7bkGP
swWE9TbzuWpmi41dLcJjsEBY6KkjQRx75b5IAp2qEtwznD+XQVa3m7NtMlzHBehrrmBsvyg1Qv1r
YyDdL2U3uPmNDsXQ3GST5DBWf4fAqLKlaaaPZLvwFCw5f9GmBRqjE2bdSzga/INKm567YqxG3A1a
wv1V6zjwdre9aE3HgO/pGA6tQMBhhxMvCS1s2zKsI+mbrV6Sbfy/uYWIuBB3r+dw3LEArB9wwYxP
P8g//8SkxV7ipxgB5ixbsNAAhrUQfGx78eT/ULpegbdLMlMfrkOttdeaZ0Qrnb2kQ4pUc911EL4Z
ublTiXE0U3urWc3WjvQNLI6rqp83IOJBnmg7Dy4E6P+/qGf+JXvw+88m2YBY0iFJbyzWtx9+tlyn
31sExnBdVYBoK2ZFfPrq+l+/Av/sSdiwWA5sI084v74ANqQsDr14c2JDrJb/SdpAC6fcfn+avxd1
fyFJOiRhfnhD/mFRR4F88fWziz/77kdd8veH/SFLOvpvy7qN5ldOJ2zZdDZyf8iSjvmbQ4QOl6VD
PISUCou0P4VJQHCLB5Edxp/IhP8SJsVvODCl7aJLkqBxvX8vifMdrf5jFsd1MF8SxCFD4vB1+tWD
aRsTwIcyVvuS6vi1EdFjE82F50NFeplk+uEKIAMV7fabgjoiH+cvNrlxSo+unla+6NwHbi3pEVdV
ejX22Vm5S/WbJgmHN+aKIicUqoRVw9RbnN9JAbOvy8WazCKbabf2tpWngT+QvedD8r6roLRBYyTO
l+Az2ug1fTchVugV0TU4N3hmfEHKc52k7YvKPGKYcYmEVhq+tJMPqVVineX89RRdwkfdag6Val50
DmX+bCumgNnWNnngPFE/cQGi+aEwaPDY6iUr428E2cgIlE7sg/++44IJj7Xg95HVSNdiU79IPYF+
siQ0Bo1fr6A2hmR8QW+BxqGocYFBdd0maHlplBdswo7hYE7Sb0aqjSspeSlLt2nXouYfxfsJzpgE
A78CL4PgGBpzuw8a/hbGvdhXlUXimoa1VR8BHUqwZG4h4IKtqSX/NbXuBrfvNssjEytwV7HHEW82
ljj7xEtQZVTv4pWa78Iyu0OIUZuMoxDWodk+2RYjUTGYXM6Bj61NBM21mMPHtPXGVeAsIe2y+DYV
dbmvzQZLXQBqZ0gn9kFeFn4GmQYXB2cp4nq3wQ+J8Pr/2TuztbixbOu+Sr2A8pO0t7rbkBQRBBA0
xpj0jT6ME/V9r6c/Qzjz/BCm4K9zXXWRlY1toW5r7bXmHFMlHGZNf9jKzrY3JWWo2yROe0fCXoqV
CCYB+JtlS6zQsh9trp5oOehoWGe2pty9PCRxPeP2l0hKK4vnQJsFmgqbIAjVuRvhUbAF4y+5atwM
MT9UmKRyZZhSFifE8ZSkaR4sp9MZP61PUcevpQ90jKnHvLpsdd8CyuSagTlxmXiwmA/DqDKMI8/z
8+RQomMiszfZGP/Avsa9X/inJKCWGzSl8MbOJmRoKPk9OVeJbY3t8SVcLlVUTG7TNg8v9zsPAZIO
mNPdbuR8w4hHhhgFbn2Nvbc37eygauEzLzlPNY5K9D48nbbFo1Ku7wJTsflrFvGPpk26lcYPwpuH
pRkx0LHncjFWvZsX7vxY855Y1hgc+NgvlxFgANex2geLvZJrWtxhGy7PxuZtfLkYRcVLMSr80irN
f+QYwfxAtepDpreGLwMe2ixtg8NME+KW1JkK0POIyA8XnSu6qtouOWOAJi1VL28kl1Qd+BnCqD1H
sjztAJ1oF6IOYmwJi+6nyPpcgA2EpiYAWnskf8SqQZYbi/TS1nlRidMhAhcmuo8zOPNV3hNsTfHN
EBnHl9dLJMuyVzUKsUkyEu8ZQhPSiDZSzbndMnLSQxipxW7CSeyDbuc1TO3Sfbm3ylrzKwHNlIGA
wFDjESiqGvreyLV5ecoXK122wKKcHeZ91Fh55myZVWce0VaV+/IArE84r/hNLBdCbmeWMWfg/ZaL
s+xfbnPXEzXcNTxGEF46f0i04LGKDWVvAJ2m+cexCJlS9oEjWL1IbcI+zS3Q0mcoFIIairdHpe/j
5qJzXL2A6a42fXFh0WM/GhPd2TH5oYTwKxX6/Bds6lIfm3LsskVgi2vwnjIf0i5mi3aCZfKQFbko
LhTC1VzwyazESY6UjMVBQ6kbT3LnRBk538rEH6aNg4sPk+1eh+4K5lsLx69tzujikzNbEKk0xbmK
q84QvpKFLIqhxuI2cusUi9lH0Os3kXDs3aIhw606FpNKDoOLK69yg4EfYeyRjvKKlHtgmvzFIoTn
ZW3SnUmHEcddBHQ4IFRSoK130bXR8Eg0hrxBuY5VMVAA5dLj5rMz8jDVU8VYl9jYFFgiSb5qcTGB
4Dv2VvqMgoZLM/MGvFxrE02hl+b8kb3GfZUFmgI5da2n2AZLIPq/jZUpwTX7SCbsZZ3t7KB+ri3+
dd6j+A0YxhPAPR3QC8dbrWmebJXhS6GwCUGtdU+Xp/RTJbpWRrag6ClWjVt4gDSIIUjJ2kzDnjWT
f56OWIqKiYgBb8mW74TLoQo2qQhMH45eq6BebJIfelJOHm0Sh82hqt8ZIcmZrT1WyeUctv0hHlVu
IYGXpCsSXil7PyHWZhOVcXfNlsNEgcfwACAOoHukInNK8jqj7qb1gVZUmmvWtXKogv6RfLvyJ0bV
JxmrJWMXMaXPdi2UBZWOQviRy/I/7smtKreEI0LbI8W2ZouVkLebJxJ5fsinyNM1O7h0xnJRtpko
RjqDemRbjPEl8RPdvHTKwxzKwY3wnWYXAWq2DqZgppluPVNrH2nC6rMfYk9Sboue8iGyzLtXpdg7
u4OTzYGkrpGgPwU+ZtXEskLd9boAzxxFX4Cb9wxnZlgAS/Qcp3xcRGHf9U0peKx462TMk/7xcddN
x0k9hbUKXgqjStVi5vv2uM4sEeV2Vb/XxpfFjndQxOnPYlRSuBDp88dHO9kB/DpLi/2kLjUH5dXJ
0ZYxJE1sKfp9NvOArJUAGQ+Kz4ZI/XVe/90EfLIJEMjMuOr/Xpdw9xe7gLb966/Xe4C/f9ffmwBb
+wORjrUG4LyA0f7eADjqH2xbBaUktbeg2key8I9az/wD6Q0PrtRV7EfaurWjmfWCU5NsAMQKrkVo
Z7O8yv9EmUBQ1+kDSzyOiSZR1QQAK2R7bx9Ya24ECnKjOFPwaWgoblYEx0By5cjoEkGsraEhtvTx
otPn2c1bUhkYxYmdFQbWvs5lTL55QOwHWx3t2NbSvJtSNfXNWIWkFpotPeAGMGJoTg/5hAjfm4Uh
Hp2wwMtRqZnbO8bo1qxiPl3On0QDd2eDaMOdERehZ9pp7Wrwzt0FFd9uHvCvYvmXJWkuU8t+HtdC
VqwKeWTMD7Kq7Ucio/KzfsJFhosHCbHFrJToKHeA73aFmsDeF4RKY90UZCgMrexC7C5m+RBpfb3T
B2U5tGwsIi8k0OQH5M6KcXxOmiNQxDC8LBuCzUBU2xdTsqi3jBx1r8ism6HXnEsV8SDzjDD8nkXt
ip9Kh/1i9fhy45qFO1GbHTKmYj/G0D0aMd+UVcm2odCLramkM5jrQbvCNn4IC3T+5ZReK8incZYy
idLmEezcmkTZp7XxpVFFQf2Hw1ldpLxwkqk969uFSkNZtINMI+WQtSgVUr0GRgqbkvgUtbyszYig
7NpW6FyNY3+HRFP6WOGsizBA8iYrLd/qyJ34U9vlphr09tKKlWCT9vqdOeXT05z2pg++hTa9lbY3
C5GtNKHNbGsil/NwGBB2ESfWjx7pYVXM31X2NDutEsm+Bwq0E7oT3FPRl9skCcyfUGDT+bKf9eQy
NAAIZ3Y1Re40dbnPSGfwMBER2Gc2zbaGveLNKlEpKHnwFzH+2jRz4/wgjHh8DsfZ2cIAm2y3Dtag
W/ATN3IeUSMw6P0a9RpdRCzaj4qpqex7GNNfKmU6nNtk+DL8V7nJsQOKqUIzsDH1gMn1ktqHQDWL
K6EN5WU2al8jLAodWnlZ7204dzdTyVfVhv57paP1P5d1zMaiAnvXuLGm5Na+V8Dl8E0m/23j9DIl
E6KfxgOi0W1S4HHZLFMjtpGsbFfH8xVtaD/n+7kH3VXQeg03uuwRM2Q6XheBLVkHABMShKMxSJ70
Jb9WFGPvGICho76oLxtTfywzhgUXNS3j6Jyci29m3Fi30CDowrHLOmvjXgb6Dh5CAg93cMbCeVok
qcc+jK7lahmm9hpNj50/4U0I8JEUdHPtrv/KaEdcN79shKDy7mTQJr6zmgzDDLshSh8dAdKLC7EC
ontb/TInxqtREXwTnkX9l4HR+GVnLNDcWweioNg6wIherY8slFz3fHVEBmZSICotw0D9c3kxTaqr
f7J+sVLSEqS34OPQ1G6KF7slthEINoSMbFjh0Luvtkx1NWi+WDVth1wqprpIVF30tdiV1c5Jflgk
bip7G1IBIWAlwzq25n2fekPfoOMFQQRhdYRcf5/PlfGYglLhSVERRp1pUaeixazH6bpAyf9zlqJL
d3owQbNlym+hOlJiJ4UPjFHbL4yUQxIfQX83n1TtDjcSuGJUDFSK6ljFxP3RBYAnB7R3ozvMUr0c
ZRAxPmAEyivrl/Z+/qXET8mmUr1yVeiH1kRwIckV5tXECHJLpCL/yA4q2TQGllHXZEB5l422ft7A
gMI3QuAOHejcGXeJFOYl5Vp9lsYO7/1kBJ5BJkrn6r2wdnTZAeNZg70rmVNfF3p2sYQQ2JEvGOXF
FBnReVARtlqOnYyopinGVn0ZmR492x3il0z9YFvNzlCKZH1XE9av0Iz9JiyFsqW3oX6xMmBipo7M
lC2ZodC6LIojHoXy1h4s89iZ9fAnXjp93kBcOccFRdVeN5jeVmhX98LvYqIOyytfsV71XP/gG7VC
I6W5HVf4V/zCAdNXJFi4aMF2YjL+1ViBYXJFh6krRIySub0qV7AYrAL1MNCyfaKBYlwzsvVaywzP
WDqDfc4f9ZBaWuy1qGH+HMgKKsEmgTFDLT2dW4ybLqWhQ6mrp9SriGP9HulCOxgrDE1CRUPMTMxy
t5LSOqxP1SbBNeInK0rNRFlDPjebUCJyvy5sJc7Q08GJYoCxQ+nMRiXR0KmSbs7GccW1gWCF3Nas
EDecL5XvIGHEfYcJZlxhbxM7oY2+AuDwFUXXsIZHd1jxcHIFxZmcANFwKfQ4crcilsZFPogXutyw
guYQ53eXmrVofw29XoIPRMyLeFHbmyukjm1j5esruK5aEXZJXJGvXnTZMVUB3DFkrC9BqzXXhqE5
F7alEeEcFclFCnpkV4toOKalsbiGnpnrTP87odLxxbxi9YIVsBcEmsMf0ppUAit/r7dB8ZUrlK+d
oFGzMwLVZyTWtHN0s3m04fjVawtJTEt307Qr5U+uwL8cbA2EcyCA2ooDHNsQc+aUq7QZSvUsUsNv
wYoP1AqCpLLCsjZMOoELvnAGVYiD04oeHKOyvpwwFZwLZSUT8vWvvUlh8Cu1CGjRpHVfFR2VgQem
vMW8Y00+mbIM44aVe1gbqkWOLmokmoR6h8DP1lFBEM2uhfxpKlopYdMUbYbOK5EUPOqTTU0howT5
vpqwEjSYO5FsD+YcWV+QTL5AOcIc885da85VfPNStP63vv+kvnc08SFj4R8817/K53+R4NLnP+I3
1pxfv/+fbj+BK+hzqcntX81+dg7/dPutPzSNUQCjKop3Ta5Irn+KfZvACTRZ7FLBcUnLfFXs23/g
y6EqIsPFIC+b//SfABfWTe/rzSndWAORtGbouIZMNilva/0ZX58G5VXdp9PqjXgGgXQ1zcFZwris
GIt9HqsHaCK+E/QPGjLARLSfbI8dzuW3H4FNucbUwUGP/TLUezUYKwGMVbYdqqRUzuqxx9OjQUxc
QDJv9Bq7aKJgBpEZM7oqJEZGl5S5+p+SZvIS0cFTgEUtyiYu7W3HJ7Ziz8HkMdhINET0TzxloIxS
qyfJYsAMe9MXzJfT7wnN3/VvZykBIs1f26XEDAetSPFngxSnEk/vBuv3BT3NgkJc7eiOKE0rhKem
mA1EcT+TTtDwNOyJxtjkjO1BgZ2H/Yh8Bpa+7DgBm+TGGPECJnC6NTCn/Da9kEp/ExCx6achqmWm
7zem86cmFL8NrUeYqIwjEhLUTVympgULxkHrG/l9mXkDYo6mT28nBVtSTTJYyjZr6KrvPQOdHSbF
67C1SPkufizAvPjIInsds51J5N5m7CiQRVE85ZNUd2liA9tVx6dChl5o9u1F0Y6oNFQC182Wgy2k
ZImrME/C/5r8/r/sDCzmpvyobXAblT//+tdZmz0WP193Dv7+jf8sKNofGsM5jWgphzYBvr3/t6Bo
MP6kVCm7TlwNDA91nHc2HYQV/be2L/7uHeBq0KShwntHeW78J0vJr0bW67XE5n+CxYSfgZ+Lwf/b
taRuwr7JHbQJitUyrZujksxLguL8kIKbr6nxMObDcJkpVQwphPlaaKxprNZRL1Ghu/AsKZVIUCUi
LS+uMwzSRqCGxBpmBHaXcrS9pVfEWYMg0ZWzYmFnB/1lt9axyoYUKaN2nSCNfHREfsljfymUcRd0
VeB1jeG4/ZjzfGMGQ2kdP/dqHx9zrqNbWxVp6kVZ0wO3CU038PHEKsxhR702tZaWfDM+rnEIGyNt
/Fki1W66+LkF6Ozx0s++VdpHS0y7MbZ4ecLi2UFaNmrDLSDSiLWl30o9ZUu7XMtkPldDflWTIMSN
4se56lCH1cuTQdActKUn/HUP9dwy1AsyQOuR+AZMcx83trlZiXB+2QbLplDso9aJB0q2R0tdtK0a
QuRo0sv1CgCQssmyzJ6TqkBrGnbJVmRQ3QVmxE0P+gNl3nCHnPnWJgfZBQkZnjWZ80ToirOjjtmH
4XzO5p54liyLXWWEZaeC00EofNCjnuFmOt2Z0Xw7VpCHBfOWKXts6uSRqQPVOoyFjSlbX3JC+LCf
y26+luSQbGfRAUOp6o0i08MCSIPqN6KaAfax0UsulB6BzQkMJHesZZEPyBg/AMiv846MdPqX67WM
8keiEZEDreleKOsgt3GsivXbV+oFG5Z63enjDkTsuWYjsUfEel5ZpcJoNHoWhH75hhZfpul0zt7M
2NslKUNJzBmWuBuXoCOGsDMzL3YErLqWA2ENTbzIkQti/uRAru19I2ncRMZ0x8zRm+ZidIuIeHjk
uo/AnokG1acndD/n+ORiN4ma+JjW1kM8qT/oql9h9aD3PmqrAXG/GH2zr6fhDtXrPo6rjgdV7MOc
e6SoNty+bug2fb+cm+UM5mzkflIviAMDPcenwkU4jJxlAzzsnkn9kyPGjv1kQ3Z1mB0Q5t2BUruT
U/acY+l3VbPsvD6f7kSgRdjDu4o4S3zvi4k/Fjw0I/f1umuFib1UPpR1gVNDGsfKkBYRhvw+znMT
TdSsozAfYquZ9+bE46ho07EiNfU7gnJG9kmEBhUd2Q3uEXBlUxgwpiHDlR74sK+teTjUpTGctblp
n02Dolyl0Zz59VLlVyQIzahJs+FADFXrwgART/BsvsOmMS80ICMMO6YyRgDaMM9MPIeJnsfMbnwM
rLJh/1uxj2AnWxf3aRHc579mLJLRF/hE5oxRcJRF+p0+G2rzKfOnyARDI2Kv6ubGJwY10rwG3CkA
0qkJMc4zxGFoesyY6hTreAdHxX25Dnza3iCbszcep2JunooCbG9B5pIPaR3FOS6manHMLYad3oPb
GFxrndFtQsaNzP71p1IrIaTVOQAj2pDENWhbYRFsw0+BZ2HhMaxJyfYmJBpXUrX63aTz0M2p9bDK
KHq9Hs+CoXlWxuZcmunh1UfnnTHJaTkG9R0CGDoTXn2LDu3631+VY3GCNwAsBrnJZIltRF93azLS
EVA3GTyaufn4aHx53hR/69EcPmjCkLS1bfOk/nTk2BcmNH/CX5FYY848wKmMNqZgQf/4SL+Nfyim
hcEWU0fTQtF9cqTRsiaRoNrd61366ASshutyzE6aNAjKvvKMv1O3Hx/zxPguOTtBG59MRxv7O///
9lqGooD209LfnTsj8o12uCsnXmwahntohZm7nm+WLedsVT+lwf7WxV+PjSxIZcxgaNZpNiOq5HFJ
YIrv27wRXkJCMD0MM1qXi3OieNK96kxPI9PBbToOwyEZULs29PgID5if1gI6LJZzpnV8dQU9RSdX
MDpgUbfH89Fk+bZNnbEreWF1mVzSm9vmxnA75eG9ChLUMydJKY9HaypLqIlGWf0ZotdzJR6/TzYQ
7zxCWDyZyQAuUfHxn9xYPcPiBtmz2Ed6u5Wleo0e/DpfUGx+fDNfiL1v6xvmCMxEMIwytoGb8PZu
OiOEev4jz6oDs7GdpuuZTFlfzViEC7o2zGfTyw4qzU02zNeM0PObKOQbKpfwuR5Yl9dSJUkpIDR9
Omcih4afjrvimEeBASCyWe6NKs6Jh8PiVU/69BCixtphWa/8KZ7j815t2tsine6nhs8+1ih56GKb
TAqzK89lET/TNzA3BRkhmwbH4G5SkuegXO7tsN8u3apMqsQ+mjHNRQWyknxZQ8imc9yjMHp6fGEz
EgRd58/Ga/K9QanqWho11scX8p0VBq0EG19NtdG7/TaiJJm2looo9suIF4NyYmJlMyrd3Cij2H98
LCrs0/VFEEMkuVuo8Njlvr1njT7HVibnYm+kw61s40NefrZgvrxJJ88FA1cd1SV/hQJ/cow4qtMu
U9ViXzoDcoR40l0ZLE/rSh8vYqY3GRwgbsK21o9j4EQI+7ODMgXfYBf8sE1MSrApGvaKidgPCR/x
yGF1qub8UkMVtJijoP2F7jwTJilwhgDQzDDmIosxrNrVV7vjXyPQIM0GDKmbGdQtgKnpMEG72eoN
Iljh1PoOY9lqKoufDYLjCedJL4cpPYBenV3bTChQtZHqV0OfUpCNOKjdbVnokS/Fcv7JPXnnjeVe
OHgDWYfBlehvb0qhVysdNy/2GhOpzRDlyLw7ZMK6knLOEVeAkJ7Ey2b7mBsm+o22UTeLll+RUXeP
dgxYkFmQaBgscARMrfT6SH0Yk0pAgwJ2kQ7mMeghVfSBcYxwnJI2z0pUlajArWS+V/XxaWnRx1oQ
hgTVoVNzwg2CpTRS72cKsU0VRNVOZOPOqcbbEFc/jgeeT1mx8LXmwPBAkQmGSnjXurHcOxV0748v
0jsvCd+M9X+aIEBrVYm+/gzTuLWybhwYDdoF4GC2H9bIjyPBVgRV+Mkd0TQGy6fvic1XmGVNQ0L6
2ztZSzELZkvFvtHbwkdeWXp2kBxgVe8dhkvuUvJILoAjNhiROsxZVIBhdomrbSEVIzDxDDiVCxCq
9h0Q2aDwWkIzZhsntHahDPYV5pLWjRyq/akoBfLC9gll4O2UzedYR/kY85iFIn0MxrVKRdvDMPWy
7gsvmVCNUa7S50ho8XBLX7aXxFcKLzb4hQ4xFqZCJntSjcMWTQse+KWLziZ7un7ZBGGtL5HqpeWh
6Me7uGMjifGrB0DIVs9YxrumC1UaQQ7z2eEOQeF1rcQHIajWNGIVYccx4OZvsIrUgJbXB7Lqh60m
UdOsr1E7GcfSGu9M8vQ2mUHGl21WuJNrqiVAvJdTDd/CqvjVuHYf6sTgFSMv+cIxpqdmDcLqucBJ
Fl/Ggj2LM1GKy0w+JNGAOUQioi/BE+PnUIbksOT1mhTLC0w758CmeJfTut7E4cCDydthjt1lphnf
o3YsDqlmHIcWd6nezO66MZpWaPtYNyVhL8Yx6+SD3kAu/uTJfef1ptYBkqAStSuFevKdzIDMEchm
5PvWAk/dDrdQFo/UF1w8+mDeWn+9bLXLztHo2VHpvbzzRdRtGdBizU74bXUuvLQrGCmmDpLARlhe
1oU1FDe78J2pn/fZqpUa4jSvIabFfl2gQq2VzLlEwBd5S8h3kbxz56JgLXcXSxx1hTUm6eb7QVBu
qY1AEqnGvTuF3TpoprIO2RjyPYxEyQ0JKbNhH9x1Aytoo3e3jc2W1OmzS1jbt9LoYxJ6zQncayqw
ZS1QDse7JMiZWGrKskZbP5ntUm2bqru12B3s09g8DnxE2GT2d8KcrtdqvrP++b7+t3H/SeN+DQFk
mfz3wpwtcevxzzfN+r9/zz+yHPUP/giVGFT2P8hTXuWt29YfNPBNY41PB4D8otr5p1sPZ4QOmmTz
raINQmb2v+21NW4amT8aGhXXh47G8D9psZ1uYWj5Eh0tNaLb+VukDW+/CeE4YU2uyn4PF4KAFaKy
8tyVOs84tAsHaafRFBcQt4kYcSIK91fX6p2N4clrbahsN1EkcX0ogE3es7dHr+twcQCSdrux1wff
mnMTT6OekcUW559Ube8eCjET4SP0EhE9vT1UI5JB03Kj20mNBYvE1RFpOGIMtln1/+GsuJSOMC22
nwy53x5q0aa0YgYA+WJiJDmJpfZYk1O3m6z+7OMLeLIbfLmAFKOqZLe7Bn+fnNU0UONkBhfQiQmR
Hmb9pmh685lRvRcWAUgzRuFrKn3qVqosf7Xd/21KJs/g6w/83wen7l6fYtq9J+fZ0fwIRNV1O6WE
BQLKP/ILDYDHx6f4+40zcDjpFkMrUxf26Ya3DW3RDnXQ7xpHmg3PZkEZYEy1NfhJlUOE+vhwJwwd
TspAWIqycsWmUOWvJ/2qVwGYTGd4jgwMCTFlc9r8ZQn92Q4xrWlZToRzUm0+PuLvl5EdJkU+Xhyo
PWQzvj1iEKE7tkXZrylxMKECJ+NmOaX/8VFOir+X89KZhQHgVRnOi/UyvzovuqPM5eq03wnQIBuh
KBfsFq9mmDvASmhjf3y0967i66OdPBpMDMI6NLIe1AOxCSt4IBxyauCVsF06+B+bNP3x8SH1k3rz
5QxtixGmsMmIZd/09gznKAXlMPLaaZEpr2Qps/tQ7YMzs1xInSrDFJbYrQWpzK0z2f40O9U+VIbY
92GzQgScwe8nqrdmtKqnaRIKEgnqNx2o9ZcF9kxmRaGrpfXyycJ0Cqhff25GHETr4Ley9N+eOLvF
01B2vEbxiHwLdjTJCLifjMFXFHz3GEugvdnl6CGnQhhBoNx36J8TmnO7OlpoJ9ywCp0rDZfvJ++C
8c6jSa1F7g9vOIXX6VY3cTIzhZTbwV6JfIQehgdSYHJr2+z8tg5bnMgicdXRdDIPxgFgqSJpLlrg
cQwypo542DVLW7bJpsYAuhEak5OggO9Cj35mrqk3R5zvytmCgN0jLY7CFSM21o4GjcYYK/fdYAd0
qOPabSQdf5gmyClFYzNNnA5d2rQbfBSMJbFhkwVrnEcy/dqPNlpxOYvNLJZ024geToXSXZWOtexr
yO/U5XQzpiALLtRoVr8pTT3skoIiOzDm53QWt51N+QalgNw8M+qu+JOL7cdP6+8vCBJCCgPeeumY
1ulga2qxVRjMT3dAsY5K2kcu8GCQI9NdvwBs7/tc+49fSY5IY5323Trkd05eD6eZBttZ0m7XBMGZ
1so1uBwBnrxA1INS1DEfPj7D39dtTLOsNprDnpPS52RZa0NnKLg33Y7AccbuhECdhRDVfZudg/fx
oX5/TNle6hhhESyvyof1v79a28LeoMcxlHwF7cEg2bPWzsqxtz65gO8eBX4bZYqg7Xt6y3I1UPJu
5AIqZqM28BIcZQ+d0L7++GRO982sB5wNOdH2KmammXVyo9IYca1ZQa6E2ssoT2sZmtAEhVlclHAx
W4uSggcfX0B4aOxvjR7uSlBdny1LJ83elx+DEob8COTjTHpP7l9dl3KJB6tFt5dZqICdbBuMSbeV
I/1BnEuLPCNmEECHWv6VlaN1m3bJuAsNdbjMl0UcjLQMPrkD+rs/k4WMHXG6Q8168lkJpaIoQSTa
XRH2xZnaGL6jIrskF6A+BkTeupHVV3++7JezWpmveuZ8LiJx3XPsgk5Nkf2VwT4/puAhlmX8Tu6n
7tbMrb7MBbEFVRcbewMA0qGYsyMxwp8VF++fgLNmuFHS8/6v37BXT2qgNU4+E1y0k4w7wXxV236U
4deIVcytaivxglZTAV+ZHV+sJj/M0fJox9Zd25jOGV7+wJ2Av/qRWjo3JTq+O5uYswXw6kHYmLPG
KpwxUCYK34ou2zZxXX3ySdDW2/6qM/nrsXh1BidP59ihsA3Lud3NSgJBgJiLQ2cA/EJS43UxTTXR
m/C9EvUM9sUA/RwG1McviHj3KcCGQi+ABBWC8N5eRHtmLZmNvt0lStTBgCCv7Adl1bUlaf2RQvWz
zIbpm6Vr0VPbALoYQjcp9chLRURrMGy3ukovqjGltWF2OubwAftqxdeouwmQqCuTUPtrLjSNpdL6
YmH7M9SEJCzF+Qa7utlrg6FeKFBp90tZPuIh/WLOHCiU2koLBkryyTX/vXRjiIXJX1IhmDgoTi45
mk94+phcd3WSfSuCnTUkmacsZE8zIBef1InvLNvwKA12ntLiDz7ttACSMTFmae3uRXYQ27TzNcS+
kkCTT4607k1OniSOtA7rJKIj9bSwJ/IPwF5g8CQ14V2qifBbki1oEvOZ3YQxp4S/qGTWHAKT4fLH
j9A7X19TJdoPWzofJgrvt09QF8LpwCnR7nprBnhoX09WfavK4Dmzuh9seU3v4+O91J6/nauhY7bT
2XCbp2u6MygtPTgeWbbhxW0vqHvmQHgzgReuGJa/1CC/K+Ns8sK5oriRmC+HNmwA8C2fnPq7D5OB
eQxWgCV/s+LHfTcAF+H9HZlFe2pF70gSNrAhQSB0jSh5/vjM3/lomsCXV4QAe+/f6BGMsIiL6ydu
8tzg3q20AHuCHX2yR3z3+mp0MniSuLxYoN7eUAg1YanJqt2xR25ce5gibygSBxu2rZyNreDtHCTt
1rnOSKWlJUo3gGH9oJwvC83Xj8/59025Tegp1TLNb6hMp+/rOJPAF7UpPwxgUD8KAZW1zXI5D3PI
gExjbNDmxS6yOrT+aa9+8lqdRnauKzTrosnFpm6n6XqyXBDhF+iiwAY0azL6UVl0iLFXh91VG2tG
voF2aJouQQQqmuQZL/hmMOvM8NSEYOcNYHUyhICKjZdDJBBH6F3Xa64RGu3Pj6/SOwsN7nOT6eY6
Tv5NFBApdjwbhVnvUHwQ6COXwSeWzvGp5eNPLsk7h3JYPy3wJbThuDpvn4440dqqbqx61y1B/sxc
wrohagZ2lmKq/4fTogZFemCuLbXfVjXArUtX2bLeGXrc3JBxZm7L2QrOk6aji/i/jcZ3mmfvLGIc
ibYIJSII1NNOhU6mWVL2HCkWKlFNXVF9geSu+3zdQLlOOSLUMpo/WT7evZTsr8nKMFH5vShvXxUw
YagWnRMZ9W7WV0gC+ZUoU3Pda1S9/eRQ6AV//0JQaeAXXOPjYBCcPMl2KsseWwWPiGzUemsSLI/r
KZLj4hmEL2au2bS6Z1KTZ24thlHZsnPsJ3+ZLJHf5LbBy8UABLJS0M7ZvV6Rju41RWr3IB0zk5Ru
EJSPBLCDAgOZ1YJRWP0ybbEaGwpOCVKxWSJbdgYDgdUoVDGfv2Q2koZrLX4pG/KJwjTS7kwYqJqX
4XHRt4mWT6YvCPvSH5jwx/lfZkKzJNxU7GAicp8aEXhNnDbR1zYrtfkMfhr+GADIufQVtdIOOYw1
Zdf26dAejRzz8qXs+jm4IbYkK7b8szJu8xHPF3gJiTbQK9JBhpcICdY0dbKCkm0PUfDLgBCABO9C
KffQ+AoEP2GjN+RFxfd5y6BlM/WyTM6scAyBQ/RlmW7nNJ5DP6/morlI1tEC4BImlhD429EhinYw
ZgLihjlQz3PkBip9h7zSvSo31uIqtm390WoD+iVW0E0uVMey+VIZsWLtyq5N5usxsIYvRSybzp+V
2rFuVWQkIXE2Q9ifUcRO29qGzYmZPjQrpqPhsrjQe51dsYbc+Fmwtv9URXeYN7eG/TWJ6sydsrwU
biujQdskFQTf3O5v6PNue4L1vgVouB4yxVZvu8IcNwHZCntljUQStXPVZ/OWPKntFFnFbWDRRJVR
6KcLccW6TEcvddJ8G/bDQQzz6OpV+5iAhNwYPXk6fTKJbS7ET4ku1EfTjbWdaJyd2Y6q78jY3EkH
choVM0P2wgEgJqvph9WR2yB7FF2Ynx6X2mQUh7tk5cZvjDi7h6fsm4pZXxtO3vgaeaLXKcY8t1dj
7RzHYnQpRu4HuwWiS+PgfkJMszMUDbQugDqU98FZ4EhsaEnaU1S0lpvxlfDa1lpu0mw6qzv4X/Ey
r4i/9CqluzSNsjmk06R7i5rC7uwarK5RgKLNSvPzUUQePif7OrDlba5Ek6+N4IRBCizurHS9h39K
3y2UrrdBmFXfIUKoF0VkAVnpatMj97d5NpWamM9uqDybhvXOKktjlYhiQyHq+YwoPGDBs2X7NCkO
ujZtY6PSiE2YH3K1BwIXB3v4wl/ifn4wpgCxvurQqOuDh5w4V5hxaW6fDb1VbAelDqC3KncAbIND
GyDEM8PSBvsBNDMb6/9h78yW20ayNPxEmEBixy13StRCSpYt3SBky8K+JPbE08+XLE9Pl7unKmau
pzvCXV2WCBDI5eR//mWBoRUuG3IRm0vaGuOjjNvg0g0Q+ScbN2iFUWUxLyQfGOix5dQcArtPD2lX
loeqDMZPp8MWXKXoJHF+GNN+UaRCywoTwhWVZhtH2zoNe3LAg2RZWQyeryU9cozGJecINlMWiQw+
/2vDs7+XE6MMgRY0nlwcCQ+Ec1r39Q4jxOCWfyDPjAmxjVxLBz4Hf8Q/k4/rdxIL4MghGnrprPYV
g7odScckRxsQ+Zq9r6OlZ+wgm4OdI+zclEHrjytVox05GYYHBzH3gxavRTW6hvaFNTtAWpke2pYn
hUqwKjYLnqnPCaj+o1Vk5D+UVZ4eceBst/gySvwgLRzZ0nGC3ywB45K0M797ZkQ9Cb6rIwcxoG3Y
ZH/08Eg8XDPiep1homuf5rnznpwxjz5DwH0Swiuiy+FHYKcDHWD+Qp+p/GwJTqtWquzEWzX7hE0P
jftA4nHzimBx2nQ4Ke57KpbnQDnZ64hLLYOxmLd1b8mbpeY8nc7kUVmO3X0FhaMNknXJsuvHgZGA
oYj8lsSB/CEbJ9/lsyG/+dJKD1kb9cXRnnviJ5XZfXVrSaSFX0/TxovcEh7B0jE5yI3C1NvEnib2
CGpCQWgfB+0z6wMhbzmVhi1G4ILAkLKp+fmeZvqLjKZ4QVmcimAVxtq4oTYdzGJKWoPHpkoKPQaN
6SYOs+TJLBOym/x2sHYdj9N4QUfJV/SbPExuY2vhVr18fBmteZju4iiKSbmT+LSYOAWhNQxOTuLw
qQQg7x0k6k9jD6lkRSUib/DPxDt26po3oDtrC3DmPsQtU3Vb1SVBocOc76Z6dsq97/vxQ1E0o79u
MO9+YBJJJhVvFxBe3uRl6Dz4+Ap9b8e4PTtLK567lOdNkKbaLwq/liDhoRKKrW4Nhua5cdvmu6tP
mOvKW8jzy2WW4sDipgeEdXysMZDXCR/6psED67SMXfO9V037DXtHa7v4voToGkPDW7A2LlayKqOb
GDRiP4R99xFOnfvgLNKAZI1l+cOcuohiJ4/olI8FU1yMfRoL+gOalQnV6kmwLTebKUSPYuASRs+/
SgjvQaAbYVJTm+K5ITXhIXXr6EvjJQRJu0P95sWoAXv44PDLDeirK6LTuw93wJgmxg6Y2Hoz2sTG
MN62MISxyfbnL4GRsS7GmM7b2gOrMY34YQiJzsadzKUCr8yAjoUti2ObRyVRr7C1sg1xNtENmkR+
AKMbhJ/xVPSbbGmQDRGm2QBjVd1XpQCtA3/sPvwYTnQUKayr216P8oEkEXouFi7UZTK+IEAa/PVU
c5MFCulL0LfNu50l3pMRLrLA9HFKHpRXVsTrOFX7rZDL/Bhg+PxiNnN+SfXrtvA2OLk4EF2kM3Kh
3FA7DPoRuFNkJA9Ox1ML4Gs/mrGhPs0FU2hjdtwKl/oguljYuxwlauKTZ098Yr3kF0r2+Uto0pFZ
ptExbuCTdMnWIFXv0ydnu1pHAzkuK/AW1MWVh3fz2jNqzNFInodAmhpedHESjlyrZsA34ogeBEpq
MjCSFkO2LL2ew0hjzUoeyJSuxbrEzvSRNDpAXCJmedc4xSbjEbPWoFqHXf9ZY12A3bBZZmtZTvLT
qDPx4sTNtBmnTvzEYW0Y1kw9eWa1WEhIzJp2TSA3geht5g4/rWBYXN6Zz9hvGh6Lx07e7c0pF+0K
3Z54XsgauIS9yWrmewS9N4E89xG610FazX0/quZ1Ruh6Fn0QP0QezpF9iAgDJxkbO9YkRDUSML8r
MoK+Siz1zXNrQAUdOVCW7rFWNQ+PjK47zsTRDoYZ5qRwCXxw094eaAjbwdvSBf19VDbxfiyK8eB4
OHlLts2Tje0Wns1+nD4ihWh2DeZ0X9oGNpA2uOnjmn/VNU2D129jfye50d05TbHg9g4537Lnau2O
trfHaRtVBR0JODct87C3S3URZTs/UoRMKx0c9YLLu7MujPqpD507PEEg1Ju4imOY3EJhCrN7Cf5j
Dglc4rJpuWzuPZhTKe4Tn6h1z15or5upgQG20TxUyo2evAiZCXynAa17Wi4rUdFslMI1j27a34xK
IcVgbt6hb2lJ/fUrzL3Q4lHqUwKGtP+AUN9DLD+OuV/Nl7we7Y+R6CKZmoIlLeAPu5PbyoPUOPfO
7Txnzlfqbche5lx/DyfdZ6rJmwJZPsqo9umWJRSkY1arr8E8xRezIkrTn5uDh43CJpyMNF6lOOAF
0/IO/le+5iVab/YcHpKFfTQLPSecNTEuToI7a94dc8NEtx8ZmJOXDuzQYXBvy2iYN05hlWf+wQeU
J4t2kAbpEFj+XoaOiwxu5D8OZkiOIeeYFYdS5z1MQ+/F6/oCsYj/MmdmuQcuheqECxRIXEpsY51O
yV1KtMe6FtYxshfxPTGjaTdia4G1rCCjPR3sDXbXaIOahLClHKgwVsQMUlw4XzPH3VfuXO+YTizA
dcbpFCP7cK8DbT9HdEFf58YR92EZLrAWSue5SeZsPVPD7rBs0F+tK15wD/HPCs+WnTt2s9z51IWI
ptp4G89z83Oh1WShlOrTe8hw0RO6e1ReWknOstYodD5l1kFVxjWDBgIhNnD7oHNS0Dtx9o7oC9ER
0tQ+lwUp945xqlU2nxfT+tqnRrljKu5Se8Fijh4bBZk/3JeOG30p8poyw4HvzhKIQiPo00tgtssm
L+3gtlMpqxcCmMTFqTe3W/ehJA4Yk/QpFDQtiuWoVD3ekUzAtlMGRs6E86qbJp6zB5i7BI/IbCF5
p20rjqWFgRR+RQ9tvAujPvtWWo63RwNfseXMNTsWepd2NaTG/Ii3vTwpwGxt+QefbTW0WX6DUsi8
uD720sjbDxERzWPQ5XdomOrbrkJj2jl1QXMUsix2W/0J3Bfv+S47iNkIv4X0TDnnvLd1NazLBIm9
JBJtnflVgv5t7MW3WTntsbb872LxfkZtLd+oWIu3oitrFq3O+ILBtbGzxyHe9v5QnpVHxVIowq5X
TtiT+ElyJ7aH5nwYYS+nN4ZdT85m9M3OP/g5JFMWDa9+MKYYJ4tK+fUD8A3GZ1aQYVk8FMgeGKNu
9laWWXW2ZFCevRQceZXiPbLPIAF/FJ1lfq+6LPmQkbngPWjwgRIWwI3bZvUTvlrB9K2l4uG9pRxy
ysQr2CUMzz4WDeRPDIGaV3ZLsLOlENYA6M9foa23nqmPOZnmJEvfxPncfZQ5/uZ4rAMidGooP3PI
9BgnI8V5M7tMfM8JPY20Smx+7OQcveEMwCHciVIUT80SdR+G2xgl9pBj6G+X3K2eCjmzMHTJPNU7
n2jeeueEE4jGMCcMj8QatHNhVdRPiTfkLjVmHb25wuV3wmYuWojKYa5tnE2GUWUTFbwZO+5ym8F2
R5oNS4v4WQtPFQRsTtXdpovbc240q1Ek6wn77XhH8conLwY+N0dnAn7cJE6ojL2hdAnQ0yFFbTSX
4SlLTAz9vbakaMVom7dkLGx162IeorexHROU0EOqbUDx5Pm0hoGrDtJWYjOhBn3742G6o4GcGScn
AVu4M2Gm+WLBFYPzRL238a5Z29LrkHleQQEysaonxHhWtS/SDLgHZkHKATOfyS0UoEAPltQZ8727
uLeq7esnd4JRwSuk37qeIsn3y30XPKRtzDzD7ZsI432pIH7c4cg4fo4e2OhqsNwmufMMkTznarT2
1VBVX0n088+5H0r8R5vAfMb/sVOIuB0RPTgDX/pgjSbDg6qcu06riJfnKUJX6P/VWrVjait/sH+k
LOAyPMXR6Pn5pbK6j5TTS7riZsOT6sbuZ5p1WbEPh1bSwAjLNNubeUq+YmEyf1Y45+N9WoH/3Uxp
Z5g4svRUdESCNcQBeC0gSktvBYNLmWppJOF2gt/FmoQcx8HU6ZE46JZra5mX4iEZbZIEdAlZ+JUF
DRpu4BeRkZpJ+rl5Q0+6PUzlgIVqHMyY8OXpy7Ik05fJwpnvinf+Pwf17zioqMvoZ/wDGv4Xi+j9
z7qN/2wYoRVp/M5/c1ADrNdCSEYWkm3HBgD/5RgRuP+BXRHQhA/HR/MV+av/4qCC/f6SdNuYyLEx
wDXVaje4Fv8ryqn5W4OEIw/2FXyYCYQMeu1pkPmfQOTQqkm4r4PiYAfx64Rxy6rvWIdoEn6rDO+p
HY1DpXGfoBTfiE9EluSrHbKym15jRFT11tGeSoXuHQSpIj7pGGpUCa8H4kA10tSPYfup4NVvao1D
1RqRMjQ2RUvZvBhXvEojV8gxqFuDNN1FRjVv0TJfMo10TUu6yYO+vK2mdOLTBn1klHLbGZa1URot
A9Ray7F8UJ1FNKhG1DKgtVZjbG4XuRvI+/4aXfHwbOHStCa4IjomGp9zAOomjdh1ffzVc0oCKzWa
52tcr9cIX6axPqQ/6aPwOsAWjQRSym8doMEBiHDQWKHSqGEJfFjjOgYjapw2rcYWU40y5hpvtDXy
iMydEkGjka3GJUkw01HWoCQFoGWv0UtH45gkiznaj/ndGsE4gelu2ClKtKYAlZlGQhfy0MhhCwmw
ACUtgUt7YFNQlodI46iDIedDY4PJzX4tLqHGW3uNvMLL2eEEdV5EX15yWC+ntAhalC90tHMOdsVd
S971hAIQ0aqsZP6NuLP0TKMey+XO6Nfk0FEGN/HYPknbiJ5wqHRvnVyxpxml2x5iLJxYdZr0vsVd
61sUslxCVA1f5tLOKxKtBoCbGtQrGfEL6AhYOEr4AmeEL6xzhU0hUVije+jtoHn18ZTzKGjG4qXK
K+yriyTcm1YhkPhed3xRAJDHZtOS1WYFmyYlnWeThtYgOG+CH3RWU5GrEmFXt9QmSTzGQpUqg8qX
qFdy3L9EXabYJNf1raLhsbMmP3vzLeqLzRzFWMpZ4LmZxRZOOmC5ncu0fhJ5Le6h9qPG0zsA5W72
1jQROwKmDWxZaY62rsyMedsDND4qd8TAuSeFCGm+M2+7lDThhZz4g91PdNdd6J+bFlOkd2naBdIk
ZX5vB98+GrY9ZOu463mqbc3PJOP8yANE6T4rHR4MReEZrAiSX89HwplQw8asYvWILL14cQfMuw/o
UfnyUsXq4mPLjki61lk3+PbddriyEI1D2NS2CQo+UEAgltuiTautGktFhFbZvCbMv33q0ViDAsmJ
N5rTzlv5SV+8NKJK79F9syHKZdwL0hh/ujPnyWiom4frnWWwc4MdNol8fGFZ/jleSMdim0MmakdJ
cHa0AZJj9OVnoQu1yq2G5y5zCIbzFF3RVH/x60GVHm7/hZAHfrDQIbnuyCKygaartiahJ3sSK7K3
60jL3J6r4Vw2DiuhOK+kpKxsAyesHybCA4Ei4gyME4DlhXLN+ormni24Lx3/3Lqxc6zzaL6giISR
0nIqseLBdw7NqMWYg1MRJqM5ERaGyLtiKvuP3k/S+8qsvQeMOdQtqm7rovO4LpM0ym3CiERUFbrR
W2iBk01umQAvRTMfNAZc0VdVThJgYjzVC6zHxaPqlTGnsbrow+31bZVTiasdGUHBusujql8LWJjr
GvseHKAd9yRkh0QXh3FC5ryYjx8ICFr7BbGGy8If9IBeAyC/tSXRvKAguu+q5H6U6nEwuudRUquP
bv1WpSBaJWr5MLiz+oFzffyYjCaymT45lFn76U7hbWhzIumpiCvLv8ydzekh2SNOfInbztu45hyc
PAB+wGMX4xpjZTWqxoBCB3Oyj2GFo3nVgrjDC9XPl05k4t4bWcNzEcQbz2/stfBhP6aluk/J355m
FLeEG9qVrwX2xvwgZtIlgzqmWzMFXrL36hyv83B0tgp785VPX/lA0Gmz7jERTTZGKz6qeCbZ0fop
K5wmkAE2txnOQ9vKKsURmu2PVvSHKnDPbJMYMoyDTV0aR69GbH3rjOCHGqCaL1VX7oqxwH1BEWhn
lLYiem/hGIn4clw3nlc/DbbjrPGaXz7K0aVco/+meQc7lJBPVTY0mDrke3hgydp1F15w6pGZJVEb
ZpPK0XSIL56iaKdoPeazKo9mYNmHiUV4YwYD6uCKtEMzHDiOojgiEfxVmgMdw6o2Tyo3/ZuWgU/3
wjM37hi9mqKUa/zQV4NQn6TSXJo08H+mFhiYM0nzzQe024g8f8Z9IXtXyrC3zHVyPm0ZrM2hogEB
0H3jhBERfeOysB7YY3GIs8WmeA1MB73gBmPPJ1l2H4nqI3IWA3VPM3VCxBHTikEBZ5kK38122GJj
WZ1q4d0XrPlnhhXJ214kHu1FOdvJwpuFWlfrp6ocrzVc7zDat5qfnYv1OQb0R4WmFx1z8z4UhDVJ
otw2mRi/mRHe9mbNbh9yloAIOvxAmvEqE6JNlYy+TKKBW48j68oF3yTCi85y67hfItjPa49pyMmq
ir8FGftw1dmbHrrCiXyFeEuRQKCtj97d54z1JVdS1xC40NJR9NTN1EcTiCSeoTNMluxL5qM7czC2
+dlFfvYTvKy4IU/c12EREe1ZA0jCc6YdjiM3+EvaW+yyzXs/yuoz8jpoRomksrI1M6Rpg/tmbKa3
ylTF22QJ+97r0Yq4VFirFhvRTcEsYiXvU9DjpHLlOqLfhg3mnMWnkVaJuOmsSMyrpFtI5AjlsAti
ie0d2OVL783GgyfaYJ3bAKa8ROz2ojY2tmOeDSe4Vg4jpsJbvCbZjTi5ZWIbnIf6vsbP+AbJX7SN
pFsSdyGjlxCu5gV8Kc22Sycr7C3Cyrjv48A9Uinke2HWcpvO5LnjYFk726SdPyvyBB5EGfdfpjad
Dk3iy6+e7GnLshZuOBZytvUnPNudJl3DtzrmJVUYKLJxY9YsYI2w5KGGp7Zu2j6j16Mi+l4i4LYK
aBBO8d3v8MLq2mgiLNAw79qoanEsr9u9tKB3DVNO0G/T3s105SGw7mOL5KwiWF6ztq2bTVaNNLBR
UK4XkYtVSmDgrnTMfl23ubNf6uVuThPMxWlprawhsndu0Y2PS06NlxO0xM6FFFYRsPwks440Uzs3
Xu0+vCfFpPs5+SkFiKf6Xdh48W4oogZvWRkDKaXpZiAHdwWh2tI9jAs7aI0x8EzLIBwUQXKT+2I3
836e5njT2cuT8mz/fk4tvDeDINvDkNx7HDHXhcBFdazjn3JWe7tnyyPirNiOaTZsZ3Oeb9JRdGs8
F6MjYRKnNJYXAqzcjR8F2VEtHnl1GexVWhtGkostsO4lJGuyFLf+QGyB1vkQdt/s83LKYjxgMrlh
CndTTEtvckbCQgwjZkuIJcbNeWjGCqBgKtR8JInSW04upUqO+LLM3a3qsnEzB40FzDfkc1as2LeH
elN6KeynLh61U0Ue0IlYeXZUWwd2w6+cpc+GGY47IgA15DNMT5G/LFuhlu4+zggpzUbXuQNY+Cbx
ftkujXchUAt3i6XvLwldy02BneaD9Bv3e4dOfZ1Z1fJddKK/m4iM3aVi/NmSQ7edXGu8C8YRD5oA
oM6ZOf1wdO8eAXqsE4CLvMSUKlsiLmEPGv4bUjfsMkgTeJ96VPcpvTacI6LopjRSch4zbJZy2RE1
PKYzGuMAs46oKdBzOOneDIhWMXrtQuXcLjaFNrDAh2+R/+jIEptTvGyL2vmREN0BJp+GNypevGqb
CV30x0Ao303Awg8/dzMSO6uOOr5zDraX0tzPwicTUY1Jbs64YH009vlxWSKcjxe8gE8O3fdzU5TL
16I1i7suKX9wACV0srbkAIjRa4ymimqk0skPWZbs+oYsP/zR02tW1Pe7oUrHXSvM9pXyxdtadB4u
fRRiRG2Li51m7oOdLXGHMUZh35gOSX++WphpQzW9eMM03MqGEIulwO9gLVVfPOSV9F0YK3byHUKI
iT1vls67UiRsBWao43g4GtbUAUUYfGAuyMIxxq640GsIvvZwuV8Xu8QmL6EJCzxvOwZLvk8g8mBO
1XOl2/mubuxHusXfsTBuA7EcU93+bzQRoNaUgFSTA4SmCXhXxgCRwfgIZKTNAXPWDKGYoiS7sgsq
TTQAtNOkg/4XB4HqWVMS5j8ICrYmK4ASjZ+JJjD4msrQalIDIaA/c01z6DThAVT9RNJdyTkLMoRX
muNjrAkStqZK5Jo0sWj6hKuJFK2mVGSaXMGNfeHgF218ErJ3RgYFo7iyMf4f9an6tFd/g/pAVHVQ
B/zPqM/X9y6hWOjr6p+d/X792i/gRwi8QuHFQkLAukerf/4B/Ah0xP6vtDDwl1+YjxOiO8Z2RFMY
UaKBrP4DA3Lc/3AdF+cIhJGwDZEq/m9AoD/zCJ0A5iBeFNqhVGAeCCj1ZwiIbU1yGhi8czmyCKyr
dB7OLQYPZPhOsnv7pwfzb5iS+sP+m319vRgaa23QpHmL/6KoiV2SfThCOufEoLFaObX1rICIXrCA
0N5yFm3YGNnwezjC7v8/XNrGzQ7aKQjb74qV1MjF3ENNPl87B1XYGuEWkAUfX3/wxLMdzLQ1OrPV
XYJI49V/ffk/s731N/dhFlJF4vvKi/v98padxlWYFfa5KA2yHgNj7Ik1JvuzuaH5zuXmkmPdX1/z
NyHmr4syVOCYQxKFCP3nd1s1VTTETWidXauynitctY9W6S007ZCnvjS9yxE81ZD2IAba4kk/9B9e
A6ZQGB7PQZIUt2/8GJZeZ+jFbWHHeIfy3FF5uqMpbscmolGQapYPsaQCL/O5qGz7b2jcf+bX/vE1
qGhQGeEDBZX7NwFUMMFNmv2EiLbBYKwMGDTNBTXDLuhm8Xztms3539Ki/4yN/roqTjYeeYtc+HeC
LQWkn83EFp85b4jniq4JTL8q+TQz6AaK9sfFdRpxj/QOgplKcIz467f3rxPTxyBY66wx/TSD39nj
YxhqmfAszp7hzZdUTxgVwqWIRyn+JlnyN6Xb9bvaJMpgJAaPGQes3xaBSPl9ZZqDODt0gi5Gk4BN
jKkA74hsu/uYc8d5JzNcz07d/Gn8icli0Lx8zMie+JvX/e++uI1hHHY1mjn/+6i1HKMOpRmZ56GX
TBKH5Pj6ZJFNMpJWmof/h0nis+wxL/mv/y8uUtgIQ1ywRwtPcey9K5XQvMTFvb4dfLO+LVuIMvbY
ASDIlFEeFou4L8dwJp02ExCcRLbUt4Y3zpeYphaEVVQBpz4fw62gsnhMkhHstlIZs8zFlXO6CRNz
KHZ/PVauxn1/Xlh9n9YBvQW2Cjjav02RrIijIVChOAN5QtBe/LY9XMfNFctrWygBRTCx5CoeYBmA
i8Xpgn1Zp0J5wI0K+DXNHXKxlmmhQSkimFRBC2L41/f5b1ZB5HY0PjiMg1CZv92mMVvD6EWOONML
5YFcH7No2uZVmJF4lkX7dyPb+n0weWhsHW3VR6oOAurfr1j2sZWZuerOU2PXt25fuu9ROOs/7Awm
hgZqW9sD2YzSKAKbGDPQm4mAETiuOsnBrlT/YdcgsJnJCkB6G0whGGwnR4+J6yPq2DVwXUix6uhG
H0BZ2JrcmcJ59PlCCzjS31g6/WHw98/vm83a5D3bjFzL0eKSP6/sS5CHvoQffq75rXXYqKXdZL5B
WYohLKjWmIyTBtCzfmO5RgGgOpZRsgsToiYwgsbqZK3mhgy6DLsPs+z93bjERn9IIJmJdSViRNvE
aUTLxrSXkNBqhJFf6ILHKJXgDLeED6jEXYOcJeRbWiYzgyPgsGULgCyeZwUs3KCpzgPJFOQFltnJ
KoP6fswin8ycusXpit6E8U0oP38QtSp+mHkHbZ86ADafWmAEqHlMPhROOx7dpqTapD37940Zujjy
STtrHqGv1SXGnzDrEVgQgeX6kAdXo+8bzctQFRlC/cj3n8gWTzj9ZBh+Y/UzynFVunELju6FCrZY
bwXfsRYCGKnKrs8PdFvRA0kw3/ZoSZUaxwi7iBNwME0jyFc3Wvz8pKYRkaHPobc942wnnBXwc+US
UWARX1QmcdM8+nFZtGsSGpJoE2RT+BInA9suUYm3vhqYcl6twq3EWijeUhqEW5/zBndXu+57B3E8
XVcBqw0lIAvx2LALdLAoYghDHWSDyMYzFgPKAihQZIV/CiCJD+zMIsGPgDzAwfSbGzvGH/YORp08
GTOquF2s6pLmeaNz1Z04BQ/GjPdHUOUesetWYu7NNGs32CzH961FiHKLwWotsXicTHP5JnSUu6VD
3bX06bviLEUUC+1v0lyjnaUj4MljcL/hduICd+iAeB0VHw86NX7RAfLmwOtZJ6hk9tAsXPyUSJln
YJUmJuu4ec0BlG+y6BHFfTjS9Nazm8bNs3ENrR+htOd0C/6Isx+j2gwZAFgg+5vS17ydVa9QgnlA
cm4YWfyvsCZoAnhZpvAE4J8Y0CpxCBNh881IRs/mdvOsajcKenGwM0xd/CzufKnznCddaY9iMwaP
ZbU36NQEk29vu2ICXSzjqPgyGx1vTEU9m4JSUCxGHxbrKqxZK1LFqIRXit0HIgrJZ9Anal5D1CJI
OYTuJqQZ2IRptgHkV5gKGjTk1edj89qmTnwe/GDp1wv2F++RO01EFJrUq32hzc/KCYNaVL8vk0Wr
rVto1HmDx8LjsA75TkkPocVoF3V8Qv+gLG0+HiyTm+PEUd9S1kUvA4jVJgdivQV+tZ4l7p78UF2E
p74n1GbFchbheuaEiN4FKDzmIbA+Oo7fFD40vvkXxGrSioM767y3Fjv1qgdwI2odvvo9KUUsMfRm
ghMwZHgKodJd6EKzqacGK+p1jaSGC06RyybqZ0D4dKO7DxnqRxmS4fPcdQP/eL3bchhg19jSoRtG
2WnBo0vVo7zWInmBMumhKnN6ZvEo7jHaFfhxwadS1kS3TMCEs6xMXYaU44atefRwxdme+xkyqdLV
o7J49qJUfCmmJFfKE6i8ac1gwK2t+xhb1XQAOVSfZj6670HBLopNa/fRFOy2MozlawbdzObQ36nL
tVBYclmpG8At793SDa+sK3i1kpuZ4UqhVil8ngXi2CPhUuY9fFygijoiAqWF0XZiGPHurqx/PMzZ
eLq6PdDUni8mmlm5rmtkei7JzK90cNnNVW4Z7TZC5/uOO5nmrgBR1UfZtdz5yO9AS60nNZ+k0UIs
uRY4SJtCVDYZFKnr4cfWpY/Kwqzc4Dbp4MZuwA2nv+INJCS5ig5u6TrviW+3xZ5thxtsLNLRSJSs
pmzblCL6jqcyF6+uU0hEbjbvxhm4g+g00+w37XQOnKn7KMKOd9RAY7Z6/m8YCzbgyqHZu6n1USVP
oJYKBUmXZcA+AsNM92D1/pGvU9/aowG2pwZFWGpScLfjkMKAmdhxez083Yp2sRln7Ew5njvtNhsp
Vx0Q/+GuIUiR1laCpzV2iBWjFhZ5gCMG/zlZkcsA7p2cZ9aLgA72iO4/ywMUq7000z35HYyRIinc
96SceKZzg9vhH4sA7qzzBbYhT6Uga+nkKdc+SjxsbxtPX76c+mCd6Vlf9KJ5zQQNaOhhtK7YpQ7Q
gXmrqUVMZcFGznOYKEFDVDcvBnKix1nF3nsb4AebY0xLCF+60LCOXWZ823bcyXUkOjMyy9spZQlw
BTX6VrQ0Dqhp8Yl5DGdi6o9BrV9QJnHM3ll1JA9lK8IXEKuZvGuOoySJej1FEfxpaiCLxsWTMjMX
jnomni0j4AwQZhxD6OKK58lueci2pcS4Yp0PYS6mYfPqxQ0TXYoJFqT+huxE1MidxwrUYuW2vx54
l8kArRM2UzTmiJqydJuriSMtnFn+Ze3jP/FHO30JdNP8WjFet021mIyopjBsLVbjuy9ugx+gFaAv
Gaxy08I7v1yfGoxpOorZJIpl0+rbSTy+RZ7Cum2GnvlaJXF4KnJYxuaiUAT69mLvBkJdiaMl7ecD
H0gml4W9MaquriVRNmHI4wquG8ZJGnk22g1fHlRK3OvWxUXQvcztpLUVk5Mva6M13Xdn1isLPx2+
VDoXrCgG55jL2qi3WEVNxU05evx2Qfi3fMIReWKI0N4p11jXi3sQfL320QM19nUsWOQpRWJ9JHcg
vhPEzZi4PoA/1iJ9cB/RVLxeF9Y29tlxrmM3ime2tblv2sNMVOr3lm3ofB2fDi2NfQYQsB8r6eR3
/hAwRAITG3uydsebBJg5+DUggOKDz8aHlbcu27E9wJrFHF8Hp8VkwTxfR4U350yKnH7UvQfhci9k
Je4xuOUh0B9OayDZStA3citWIrXg+QOVAxACc1i6+Kn+QsZUMvqwiyUuwZn4O0UhBB8dE797+PTt
gSEnnt3Ew5KJPFxmlh9JdhgE9zZRz5T2pEez2tupeMBFZjlzUmdQm4bmi/YTi/Z1BXTyPi+JZfJ5
2BAn9fZNugo5kf7EtNEbEPKn2IaQ0xDH0q3quB2jHYR4yP/VoO82G3B63NpScd24UfMF54TWW8Fm
DV9CknlfYjfmeyOtxHFpspze2GROO4tVSy20PI0iSOcD9hhV8kBPloS6imX0vjVH7sKFygxPO60Z
7aaIlva5d2GJEJqQhy+mDpSrCOvj+/rh9AiJyH+CfVo+4FH3IzEiAz+hrDu4hSRJE3Ly7ZTH2Wds
EyzpW/jO0yKo8vVY20zgme0RYjM7kpbVrWEa9SEVivJe8kzxnNOGF1q70zLvjSFD6EbbdyQErcad
bZzLY9o02Z3tdEKs2TXLIyf7+VAJciHXRdNUd1Ft15/hrKk7noXBNs4XjDCEw32wRYnWmzdECRTJ
TYYtwLKGsEFNhSqWE0xBeJtRW6AwoGwDrmHRZDzFGZ0GcjQa/pShJprYLjIZEEByQ+yJBYckDqRJ
IzVOqUs6mQQwYGCmYwcojfUgJ+aMPijnBavsZIdM1TCRiHPNltuLFh+wyaqpD5xo4k7n62YSJazb
i5vW+c+aGpPdJWzCbab3cEF63EuEtW68uh4MY/M/2TuTJbeRbcv+StmbQwY4HN3gTdiT0Sj6kDSB
hTr0gMPR4+trgZFZmQrllSxrfCcymUkRJEHA/fg5e69NKgAM+FSx5LWsaZU7YkCnn6YPXlwFl0mA
7ARtinUdjU7wZKE0/SpmcotdG30UZzC+19IV7J86ZXPriojVanbROPe8MmNKlki4Dosamg1zO9Vo
QFFJsairEP9Iof2k2ISK9tUwSvXxbPeoWtY9XfMItTk3TxIa2cmonB1uKt73PFfsQJzt4oNw4uSb
7FF2Xziq44lrl/RMJ6uDS0y/S4VR0yNZBNlFVvry6GE09I4c2MZ2gcN2pNF3el+1TbdDqyp8ziqt
82IiknoAulRd8IlZlejzcEm81GDbCEPBSaJw2VjcfnLxPJruZmb6clTIha/1HC3LwblkdsziuxuJ
EYsjuW47fKfoEZmuih2vHD/EmM8fSYCYL2O42Y+qgznX8ISwOnPamXdsiFCpPCYs5IxLZdxow60Y
ywHR8be2tseDiBzjS6ds52sadPO3nKrye5WPDeX2kDMjdydxYYHbv7QoyvY5zZUPC1JQbzpyHYn2
JGGj3mLHrE+OPSbXxMf4myh1k+dCtdE9Wul+XHdFPhFF4pj7yXem68BW4WNM1voXvI78JgctckOl
jJLwBlsFJ9Ycs4y1Bj5P8rsOevfjuTvzX13vbyY8wrKW7u5/nvBcJV/iJHr5Yb7zxw/9Md/xxTsJ
H97Dp0mnH3cQrfa/cp8lnafAIaiRbhTa3b+GPP47CkgSK1z4Xhy7lrbeH0JfspsWXa5NNPyfiU//
Jgruxxa6AygN0hVx1BBZgLKbb0mo9WiMbZ031kWp5DJ56IkWHA8aieI+jE1svysIFUV1mWb0NB/P
ht0Rt47SqyZgW/eSvhQWibyp3TOlTt15wgIIyDrFAkvzhCzYkr2qLht26b9d6X8YGf3YMuSd0yuE
TcvMyBfOwtv9sdPlN92Qh3rWF+f60VpOSK8CfOwo1+BRWIF//YJkePwwpVpekj4qqRqM6XyXb/NN
c81IclsZcCovXDe4rFraamvym6wlfYYiGmVDbdQHSzOsCqCx1TzIskcqGLgddQHUMqs6hl7Chj/3
HleldMNu3oulG+yXHPa2+HYoQmEBP0C/bee9DMvqIm2W40+UlPQTrCykfKh1zT6IBIf1HE8U1/rc
Zs5nzDq4vZwXQCOcVFLynZGgQgmIthphUbEZHLSI2G0NTiEol1nQC1bhbhc2xnQ1LduHtmxugsHm
CKNtTlmTNChm4KWwyvoVyzKeQ+ATQxLQmjr3sc1YUnoR3C0eLMtYKjSv4bM1Oq0/nqvsyMVAtxpF
4lMJOZSeokcfxGlWYPck0JN3FCyHoWm24vFR107M1Ls22NRFGnNeERUYrGv4k6gwXG9y1Qdhk+F3
ajXHci9qqHINsciyZs1BwbDJYgIChiHqky1arlzSLJUtDSkMMVotJ5Qed8W8DjGIiBVGIv5VdfDm
tiIFuL4e55pDg2GmaXwTIouBcs+ZON7Iwebzp8iOX9Jh6ZFMiJj7c0owCBFdbMh9vsXXw6/mCM5F
em3zuLJtmw/xUJIKLGeGJFuuI50LbPZcFiYHlG+j09aId2bM3ZhWHWFdIHqi4Dnv6N5ycZBVUYqe
W9UB2DxGa3lrkCza98NVTObLLewMRPrpyMNrR9LyN0wlLBCgGss9xDWLD6ldFO+bqhf5VoZexCm+
RpkuhnF6oNfZXhtOMJI8mIYSBQg+6pcobZ2riaPlk9ETsDj0Kr9BOhe9iEEmB0Z70udMWnovZZT1
z8pmALazZm7ZeDDHGxLHKLzjdOCKF5xYppMYXax5DtvtE5L5pr19PaY6uHBha+jlLMLh1NXvzXZ0
7F1DbQxBplgOfAsRFF4DkTbckeLLUCxD2cRWcvg+cXBXH/lrkX5XKKFwQXOKSt2l71Gd22bMOOEO
VoH1MInlm88zoyZ2JBz4bjPGGgW+dfqYXBkeLi8teSgzciPCXWMaqvlw7qsQbMKDYMweFzgRSrj7
c3HoIOpUpEQ3tJcwkGb4EGkeEbhQH+gc0FCxy6Wf61Udr/J68rF42mjzjCnXBfUg9WPn6OqijDOh
H7J5Nowno/Pm+rIV2tA30xjwTsDrs/zOBfOHx0SaRXYXLpPwsTA0jd2eGnPu4TMR1lBwLTUs68Wo
O1AWBcGSRqNM5OVh7ufjTrKqxCdVcxiC9sCNDFuBL66i0NIbt18eilZLfss42Kyh51l80gGwWPuW
H7sfxtzvxPs0DFgo/Ajt+xfPHvD7unj8iDNZTmYGZ4nx4IWRTj9pS4OuQcoVMS4J/TZ71qwQ2NXo
UTr6fVWUJUGaY2SQke0RRErYUGbxm5hEpKem9vjO22X8k4LRHZ/9Lqyzbw5GJ1GvCCznoMv4D/lg
wf4z18jv0sg9hpz2C9BdlWsS9CvsWa8YKZIeh5PX/JSMM6LWJPKvS9sMPjh9h3F2tu69PhqHtVVU
3eNUTcY2a5t4w43RrO0uio92HoTMDchkwXXbM9+zQQ9ssDk7B6MZ3OGykikREs9RLDsiiZTjEnpd
qUU8lKvquJjOnhoElGu7MD8ZxGSv2nIxnU4lrJd4GP2DlYnoc45c9NsY2bTJyH5+3+buZTfoetpm
uR5vcUpEnxy7L7fF4tuuaHvd+XVYfgIkVuxEaRK85s2FszJbT9NeQVUHkGLJ95mz/CpRUf4o0ga7
IVa33bwoy+i3jutSw73oiwGRfj4Xl47su203eDlRRoKIt6CL73uZ3wyeOaZ75EpyV0/1uIK5WO77
pEruad/kj0MhSYPWbVleBmxgmxwU8yk3AtrAtgRiBkylQdPpsez1dvXApqM+lE6hYiwsTbnzE7N6
jrFSc2mLJCBryoEt4HodSXPuaHPU7YtNFHrN90SDG6FNIg9iTqMdwjtx7USNJzexSc7NapwoBzYN
M52LGmvr3s/rKSdsw66OHpiKHZqw2zSs1N4k3n2j+Ywf0kxjhh9F7x5LUr/77VRgIQbEE94HJNnv
aednOwdY09pIjdnfYZ52r8GI1Bcs2NPBLMvpOBhWcJzbbEDDqMFaEq2yrqEIHeKycR/6pJ+/ksue
XjBvJv2r1CCZf12h/FTMSY/JH7M/FqPAJn/gx5KoJiTbT3MV4v+gCQJNKof8vHTdpcEkgS5vdQG7
/HcCmqXq+WvkuFRFHhKMBe9LpevJt9hiUo9iLx6c4ITfkFa0TFgYVEuv8l+N/19fx13w2yQ6IZpb
3HN/96T1ceV2TRCFJ5ktFYZnatbsErcvwCEWjF9fyh/Hw68v5uGX4XIylSW16McXs3iGjYgi8HTu
5lcVU5QGp/HaSLrfUTZ/LmSJRMJtQi1uWggN3hSydRR4yhhN90R2onVddpTeGCvyNfQHPDle9btI
h394PWRGAukPObJkZL2ZtVuIFPEgF85pJh7g6XULKmMMqmB+ACptXmeJv76cy+X68R7hw/lL8hc4
T/unYn0qIglxp8XY7pZUV56xjIhYUNmBy1GwB0qXn2LcxzSaPlzK9vHrN/DzTerjYuQ6Y6MEJvR2
3F+VsjZHyKmn7nUaQHd4tOjz/H+8CrYVqImWIziZ/HjX5LTQyxA71ClqY03bl/amBxTqN/fmP30W
DpSADBgo8+C9eRW3tbE2GHyWoGYg4JJ1thbwSTa//iz/cJuQ1gUwz+e0w3HzzW2S1UWdKPp1JxHS
lIcqzzP3qos7TzVbNfbzb450P69frOmsJnwsMjl42R8vH3LhcBoY2NF3Ct0PVudHp9nsKUXweARb
uor0mV7nV7/+qD8/7AvjFoQ2nzb4OZsuEGAXZuWIU9bxdIco5S/aZQI6p0wof/1S//ARuTnQGVKD
L3bd5Yj5N2Otlw+alyrEadQx7e2CftfctBCxJTdMtpzgxuWu+fWL/tPnQwriI+Z0EJq+FU71ZlLa
qCGsE0mlGkoaXJrc9OM9Bx2+1F+/1hvF0bJyIk2F9SahecJW/elJi33tQ1AxwQQ1IJFALToEbnlm
fofMXF9XaY6QJpwok8dlJjdQazV4z/oxxHvRSA4XlfOSR8yurbihremD4Yhv/MxFFP/rt/rzHQ60
iMTqgBUJps/b7ISSIDHm/iF3OMNZe52ECYO30WC/7FO4vCuAzr/bK99GSZyvjsdTxfbMhOqnrJQo
p1+C/oBbHIKRhh63jN/bcWxRVaGhWMcqXO73NCHQvsvrj33voDS3F/UdChJ0WHXUodOkSgI4NFmM
Av/9NWGl5F5BZofQ+M1Tb9Yg2Hqfp76YfYpuE1aHFRn2qcntMlkNtfm7Ns5P96a7xBohVqZ+oL/y
9gXrpFmK/mk+9ZL+cwMkL0WOQL+anZ3T+K8/3T+9GH0j26RBw1Lz9t70Z4H3BBHBacSke0OgRHAJ
WYpTjmMqTkm/frGflmk+GXNhurv4c1jO3jzqRWZYCvzmdIKexsEySlruLB5ETom/fqE3cl4eOZfl
cikeUKSzpb+tjHI7TkYX7SUVhMaJ8jrHgjbVZo+hgVTgQqU9nRAZIU+Lh7gYOZF4NgEJy5B0rBiN
xUlGn8AYOCytG2tmkLHMP86itoCuFzMdnNgcz4mnmfeDwFLcllCUfgeO//n7QZMcODRMAxJXfiqF
ErIDlVc0zek87BhKBHLFECf7yEQP9euL9tPD7zqk87rSQ3yNAvrt9kb4n2iBUOuTXjQEPvNTRkKL
bMIQTMNkSfjIb1bGZff6Ww2EGo/1UPDoe+Q1oHNc7pe/Lf3lXNhWrR15cutRfnNd0Z+0ZOp7boi4
XkNXp55z57EC8/mblU68vUXQNgnoES4Cc0BZVEL2jy8uc9xBckjSE6HfWYF6L2WizuDUncHirYcx
9D9jJsqA+VSN1VyfB/OlraPkIFpcPquzRsbsCrqIc7b0a6A1LweLTvN3NJv2UReAiPYdv//Ga4Fz
8psGwhoCI8KPa2UYs28dDLJPTJbZ7gw2gz2wYEudXvUzwm3GG2cYaY01YUbfL6NxFMLd6iNv40eD
yK4c08gArltZcTvQbbjWbmvsRyCuN9VE+N4e5Bz6rr4tgSszM8YEi7KlXDee0wWrWGqF/FZ6zEly
NQ+baqpnDtBzchp88tlh5TlAJDorruFvdZBXWnrfZj9ULwtWquKZQUwH41VZufV10D4ynNRIeV4C
lEI0Qycowzf9BEBsC+Firkg1okW5D3QQxge3zzgVlfXMv54HV+fiE8AmnZcgX+oaUE1460ukNd/p
lsO0yBaMIgk5egyyY+Qb450a5yK+sYsK2XMW1X1729gNX4gA0o+/zypUdlfNJvuF7lqr3jF2Yq65
yI6Zvldw/JSFZLsx+RSDnTrzN5tAVXmla2tpRQ05XzOsNn7wrIZ1MBrP92qJwNtmIpWXf+iEFPRi
kAYtMntXTbw8fRA6V6Qu0gj3CyyI2x40AioiNw6tz/Ngl8d6TDvjnhR3XrrOZnatwIRqU6/i3G7E
+3LonfbOSgw0oxm3S3zDebXSa0Sgg1qf1WB9rxuPfCjkZ+sZhDfQiGVU7MwRd1BZ9hwkhDckHvLb
0BqO8WhA5WpHC9QCeE96Wj7swXk/5pxhVwA/6DJGnTnqB6skJ3bvJ/iKr+BkueLaSDR7w7kOoGfP
3TdHGHFQwFb0zSzXgzAd0ghBUTpP1fidsWF448/I1l5bcGRq8WbsGAeChMrzkoRxHG4b3JDq8PpY
uYK1xVyeGUSDqf9SwhRGveAwS7dGK04OdHvpzYsW6cVauw53EXlOnMxQFnFdRbP0zO206T5PCayx
3ZgwQXgdzVhQI0LHXgqJSFLb+RWmmcJKl06spj0Pa5J58WgxbV2ftz/P7WgyxvSuvEvHYx6xysxk
THeVnzHfLYKIx7RQBpOGfJJcWBn20t6lgYiS26aseSOWSe9kp3Ag3pWQwMdPWDJs7Nq552QQLKtg
7K6cMQfAnaYY+TsdJtM3FJncsqlfC4llQiFWiidqY5vnbwC0snIYAwBXi2lXcK9IpjkZT3Bre88U
5lmL+gE6lLJXedIrI2VAPC9pqkbupKdcN3Trp5ym5I4O2uzTkkgldkvTHGm10SFvfRpkc0ci0euO
/9856W/mpBRvy1H3P89JjzTbS0DWf/fB/fFDf85JvXdowgVZjg5iV6xn/L4/56TWO4dzC9UyjTHh
sHv+NScV/BOoEYosd/GoLO65P4FI+Opcz8PUFbhkW+DU+TdmOIqoN7u3T28LYNliUFvMJwGv9Pfd
O3G5i3KriU9jDdQFU37lMO8EoUgn3WhW02hJkOF4amm3QmpdMhIwlfe+g5W/wfx50FZBOJBPeuxp
nj0ZbvO+WqKsuS1vAUUUco8mbzJu0eXo5xqOnrPuQe+kayaZSOd70fSX8EVYdvLQ6RC5FuYME4iY
iMsgdb1q1Qx6Ps7W3MpVibxpO+fUeNsePnS8tocK2HaD5AP5vVF/DtLJ+3Lmg7R+AKFxNtEyxSpv
mzWSA+FsrGiQ4jIQbbxpgsK9GvBtrIq+u2sgK+9o4CPKnvLetDeOayX3Kk2n2zE222u6qcXdArsp
t95YGQAx/TFyVqWDWnrlpuoudxRomGiot0Bep0NENN1JKJ1cWLG/x7uuweJWSbVzSpAwoomhA7bs
/hZTMhiPsvXEcx7gBE/Qmd5bzJS2QSw/Rf2k3uMJCDaQvu2bTqT62FcTHWFLoOubG1QTrrc1JjzX
ozIYZHlGfm2Xw51jDs3ayXNoxQoz2Rf4pGovieVcYyjOLtgbAZK6Y33Xa86SCEKT6IrVXF4PcYk6
Cqded2kO21pU1XWodPE97d1g1xNvxwSLHK5Ie80d588vTohZ2grBdLpGXNPI4A8gjc8sb4vgqyjX
KndOFBxsxklQ3qea5r49BuOFTW1/A727vlVZ/JmaI35xKndgYxovctOZNg70SFySoWTIp4zbvhqL
+1xnxbrM8uZa2DgPWq7IOgwyPJwps74x6xBjJc0jJmO6b40YrycY6hs1OmJrObxTg0pmY/Zh9DD7
Huy/nMW6Y9OoAn5tmmKJUcq6sOPaPE1m9zXn/7OlyvzW6zmwb8BpBXcelPhbX0gGUzpMQ+zL83wt
DWLqU9Ub+8wcq/1sdOWdKbij2YvaS4Gl7GLKxUppW+4sbvurioDWj8wHSR0x2jY+SebCG6jgeb2y
7V5u6iwb9h3qsJ1RdxecypqTGbtXfc/4aIUdfins/XTts6cf7DInepo5DIwBE3B4F8Kwcuf2yTDy
HXiMOzJPzF3oXUisXCsIFkA4upShvH5vtEBOJx1sglzeWbWZ05FSXxrleccirZ6mJbuKXfBT4el8
B+6vndZFIi4cOUAPXL6p6asRQXeoLCKx5s58ll0Ah2YKwoMaeuNqwCC6DTsV0amXH1kMm/dCFePO
aHTFzDJyjhOTlyfpGgPJAV5DEj1hXgZsCDc1Th7Zj3iVxEek+fW28wq9R0MuwHqe5ja5bIsW8VHL
HBVEUxk2eKzcYAWLoCAGMi22A4LBXTak41pmaXPnh3Z+q3wnOpJkBcp+zphBB+54W4z5vC/bjDwJ
pfR+zkb3SuoewKk9HPUkwwwZZjPcDrJ96qzJOBj15FwPkoEMD1jVyMEEfWPIPNjUlhbpzRQOdnFJ
z+caVdpnDCXO1nXn4CG1J7UjSpZ930/Cm8n2k/dgFl5KqeTRoTm5mhPrxVVUjqtYm+2nRvORgbKr
jaYYuYjystiZwuGWNqN83RcyR4ka5zcTy+4qHlnvCI7GpeKV06e5w8zSh6zPoCbay2Qap0/BNCYR
oz6zvq81vB7TBT/ulwUjS4iaqz7IO3UToag42mqISePCj6VIgu9NEKIpA78MGwrGxJbgTVUGd23q
fVeVOaxRp5FUEvs5CGffgv4B7t9fKbcsqnAtk6LDQlh1TooTKnENJupA8X1sjrsphkLK4k7Wx9g9
4W5pLHmY+rI9FaUZd+wtRv0lM9JqolZKSVYZ40G47zNqaYBuFRPGrPPT+XJEg3pLm7G6t3XII5IN
3HpHDQ/uQ2Ml+hTPxYTEHQTe55a7P1lbhCjGa8sIPYl6RHl3NA58sQlBO5wqQUhrPYXGrg3SMjqE
dXuciHR5H+ddfg9W3fZWuidcJM5CbtxgHuKPpO80217I4mAlUfxCE8UMViQgkOwWTa28jGxtwQWV
iqiCeSAgtlc+z4fd9z1q1BksBUv79zKTKDqZNwxXbd80TMpFbW48oJ16NcNWAT4C831cEYzWPZvw
dl9qbSYf2ZMhr0HEvIKYUrwPeyf4vswByZzIQ/vOQLz8bCATuC5QLWKfzr/hkXG/OmXgMLiM7bpj
YN9D1yA+5OhU/bFgtWVYY4mJqlP7BZonriIBe7H/1PWTc5m7Tf7VSM2UIrTDlLNyVTLchrV0n9hH
gi3nOsAv0ySMdeV5KiTD1oqjo07G8UuWJIFkMWJOT4pMv8Sgwb0opti4SVK3QYNvF/ojCRXZtZ2r
iBZ92EpvLYJiBrlYZ19lW2d30Cvu4a/7Jv1FJNsZR2hITzEPq6ra+v1c22BRm6Hxp5UgsKTYTjTK
rlQeDx+dYRq+hX5cf6J718NYFoFehRh/iHOtJ+OkrbS/IdQGOKrdaOOLNCdCi8EhoyGmBYWSmnSA
g2cM6lMQjaWPpDvsjspqbciFSVpPpLgW6XPtJ1JyXLHbO4p1DuLGaNdgjlR+5JkDoNrBAJjQZI41
zYQ42NqeNj8iQgjltkzMbNxYveHssYAnd2GgzD2kWm9ddh1DeFB6sHDsOEW2b/XF2s6EdzkNbX2y
4tbduEqam6nvGjBK3HBLd2DJcJRbbE/1mgSCdktyTiBXZFTdWl3TbhrHwRdg9AA5PFghm9FL1ZHx
sy5XRV7qj5lOW28FKKSx1iSrVR+ySahy2wLirTmB1fM3YoLsq9Ac1IbW9GcZxcGjF5fFC4KVamfH
cMU2LPFhsZr6rDLW5PqwIjrjZB4Tz/Sugll6n3oOrsCSFGg3RKkzWnR7sj97g44v2tCynwI4P8nK
L+xR0q0B5FVWojoAgeWv2Yzi6QDAerrzs7Du16OIrZc+6EF0l476FMmwvXUC4E3rdBTmx26mgNxG
5tBxL5kNGt7Ss74GtajTbVi4kXFiqhh+gHdSPgKycpudXcbjRdd0E34Dw4BXfpabEbFyxG95Y85d
8qEuveto6iGAFv0aWPkWzla8xlcb3DItNK/B7EWbKCi8ZONArHwP6NlY+Vbk7WsANmhKdC8/Exks
CMirVPRUyskj2LIYQKFYBm2JtdUkJhTzKLpuWjFvBxK5jiLNoepJp93Mys53Hfb2S8uIt26ni29x
KjoCrDrX++ZyUoaTBBlvk7mtfow4Hn92ZRXu+sokKYZvc16IU7K7isVIi4YyC0RaSCsZa0JESEuU
yfSrgkpULqJcGDL4kVha7OEKZ038nIdj/pA4Zoyz0jE4H4TdpVZjsHTLXP8i00WwjkxqxGKITv5M
ltOu1HV38BN8qyvymbMPDSxYzSl56IEY0rEKtwpp0rYO5/liaT+fBmb2l3zC/FLIJPkSzkkLNLRt
ST2p+10ULL2ZPLI3Ipuf8ScM3RoPhX6J7Nq7seva+GaZiT6ej37/PSX/5pTMDGAZMf3nUzKdqDb+
P5sXcM8EzX07M2iOX//3f/74wT9OyoH7jv4tgmELWMnSvUY2/MdJ2TLlO1O6i3IYCvBy6P3rpLxg
Y0yOytJlqEPOI+frPxXFzjtmn8zs+DEfYQVEmX+hKGbK98NJGWAC8y0GnLhp4BBDa3gz95CBrxr8
DOJyRvQczeRns6mDvBMm+1ZzZfDg4Ab0ICdyOk7rFTTk+aMhctdai8Q6NHR0LkPeO7YFwP7RVFOj
McS4qqLyEGu7O/k1OkYqSPei6krjnnapWldlZFwQe2ytEAK69yCjxsfUZzladRXWKEvV1apoUtbz
piH5DL3XTiCRLFcBHKh9WgeEmPMzHMiiQ5bEVy7b6gk3A8auOgQHXL9nHd8gFjEJKlDWoW7oPmF1
Rl/Fgd6SpKZ3WbCJo/pr51jDpkvRjRW9TteEd09X8PRQzbbmZuxN7DcE2yG6NrYhtrndZM7znhgj
BMGR2BsQT5+DqU+3jcqSzZwTAz7q9zoDi0grvcVN29q7HFPzWjnsrHbh8vqFhQMV8uqmLf3gMDVd
cudFMdA0y5oPZDAFhMpMIV0L1UPkTd/rKQDn22Tzlim/BTE9YA01FcRH07E3UYJJmwppxCeaN6cs
8a5iKwgXXdZdYBbDtg29fVB0B/SX2SrMBXtPQL9WIsXeiNDcG0lKImU8PTltP637dvkQKms3bYeL
Lp+6aK0dg8Qpv/tcAG60x7E4KTL9LugDTGtbEBI1ezv01mrnzHW56cD2rRICJla14x6CMDi1E5RC
PxOstXNocPhKqpVtds62qZS/Agsz7oSkRjHg1h5FFacP7NHzsbH8fuN5Q72DEOPsBBq0TTOackN1
R6StH+3HDtJyTYL5NrDA+I5KXuDoOjIDofPq2PWmazRVZx7tYxurSFCrepPnqAXT+qFq3Cd/nC9T
QVRD1LtyZ1CbbC1zjveeKl5mpqkpmrJ9WoV6PaSAFM2As1stgm9yNtJN2wfOZrFS5s24cgduCTLA
bgMEOzucKvBasZavcSqxW1rASJrcXFmtc6xFan2agOSvM91cjEb2eaZQovz31ZYaazo4JYGq81z6
K0I4Auj2APq8SNHUnmW3lVhI1wjTaqCr+oPRtMUm88Zw45YN8dDMSfaWzzdY2eR9uGmhd6GdPmrh
RlccO4qd7X+OgsZkpopDzFGu8UCTvQAn6MZy4+VJcgemH4hC45orqDDTXiWBfjDL0d/QCczuZqwO
ZN/NV4CN852fop8TYezu5qwrNo4wvW05WoTFCMO8SVw9b805K7YMy+N153AQjVsboaWXukeL7KM1
ws7+IER0bJ1eXIDXJ1RWxOpxCV3cdRxsN4Jm99qNgmHjDJwjTWeB4Dqp+TiF0oRlS9ZA0dckkcXK
W2PyoTszZ+V9ZtjTTag682S1DaxPdB6Q3wYjo3ZQPirutnDXXV5mW3tqSCdzNfRMo7T5j8Yl3dF8
X2VoBmX2OSH/iE6Knx/72gM24vfGxpu5nmpuHBxgJJwktvmdsA3kIByNTwzLkCO47b3pJ8eu7F3q
AZqQUjt3boifaDDtahsH1MYz+pmNlGO7EnXwpWtzrNBY1qzuJge5gWIzsfagK74Vcp52uUaH2HqX
ycD/b7xyP7i4pktZlqRXGBoPZ6M2QNqBFTBBXVkyeamrCNyAP983FSY+nJ7guTPPAL3bgSE2fcCH
CTxWXdbcUpGrrybh7bpCvAS1rVZ+ktocxRvnPhRxRIp6sO0mA3aflTLIq7/1EBRW3jyF14R9QGzN
LesU+jmyahjg22zx2ROKsSSCFf4hts33VS4+uW5zmUYyPTbO+OQPqFu9xG3XSKbdI4mM5UMQ9BRb
GlOwoqyLh2Hdh8BoST55EFZ34clWXytfwNsihIn0l/wq5xxAPu9NHoclPI3YX4d1/V3rztxwHAuh
+HbVXsqOICRnSrc1meuXE9KevRzxwjp2GBxyomgaO6aNAMNxktOhIkP0Appzt+vFVO9aP18wl7xi
Oc8PdS+TG7KTLlOLTWg04NBmRNAsQ0BC4jsHQW/h0FpmsgElIbmgE3RkPEhbuCc3L2rpnuUx20tc
1O7HPBs/DGHXHbzJ+1p1ogdwnce7TrTDfixHYxeVobP2gBUhL+5vzMijNSTl8saHK1U34bp1BDEv
4V0Fw2g7uAlU4oTINleSJxYbz12gOFUZ41c7UUyi8q47+mh7WGsSYq/C0D2w/ianuJfDPiIOjMKe
NL5uORv7OM73Ca2FXeQN9k7kAJ6xIFr7yEufhx4uJdElsN+aiyarNSVz9N02lHfC6RnuDC8nHlJB
SWZm7m8tWZgnXzE8rSQ7OU2XcKddXW0Gf5rt8jPn7rJ9RI8aNhn3LFmm5WHEjCKXYKjar4anNuwL
j0exZnRNl5C7r/Dfo9YIBgXRnKKYh6xKC6exD/R3gaSipqbN+mh3Q2kDEZkmTXTi1mmwxqfEnc5q
QB6Owse5o6PvuRpTwVjOIOchRXkBIfc+AlDa8zmzTrT1Ss9aX/23vD6Xwr8vr61f4hhfy+s18UcM
o94W2MuP/lFge8476YhlnuQ6aEWptf9fge3Ld7awGA6B01oyzJeYjnKp2v/3f2zKcuypqCV90xb8
GD/15yjKfsd/xdAnlgEShj/73xTYnvlGJSOBMgobyBMiXsBVKJR/HEV52Qj7NSf1iUkm6jEryGKG
1E3EhFj0OgAE0yuTDB7Ti/FCiAkvcSnKAM/X3KCoF4OL6sCexyLbAhSO6oNBxvHAw4b9yYToBLmk
SEAATiGqZxpE1jUBOPLYyo5x7yQwduUKzcwrB25Ic5QzZwdxMeMtxm9WfQRzoT4qc2bG26cNjpCh
tPxLKxbypdRQWIqgMMqlZndd6nPhq70A/6i3TWYsP3KWD2QpEBdRt8FTh3IT25paNMNElQKLWEzR
MKDHO80w5LjQEOg2Mb1hqE/HuDpVOGr8E3ocADj+wlQAABOtzh5Bqzz7YSS74pSPqE2ybjFrq2Ax
5lM2oHrC2fFgEmPx4i0Sg6oyugNQe/txHvzxprQX1IptIn5xiT69frU5njk0r54jThVsU9B+GnrC
tAi+poCcIfgsTEvEbliVwsVgNtqa/yZHBKBnrtMU8XMEQvAGOD/wboeF5gP7aAHSLDyrznbhCbrB
yKeWi1rLz2yENATChasgdzD/dJQBMBUSQlFQ5F+DmU4vfeQQKz0k41UaJv3RrhCT4DXkZ1412ES7
o50vMBK5G+5rrvDrF4qjGK1NtFApRLd8w/2EN5GvtGk+gI7B2TScEY8j0pBiYzZATW6NQvARyGVb
dAZ9zJ9+syR+oYhAXDfgm2AnOgszBlxc7EAGbsJ93RZOzxmliM1n7TaoC8CNGiQQDPP3mEMVVqC+
DJ7YXu9ayqPdVMb/l70z27HbyLr0E9EgGcGp0WigD8+c8yilboiUUuI8BIPz0/fHI1eV7fJvdwH/
TQN9UUbJcmaeJIPBHXuv9S2XSEKwbK+LrTPGTZLe3MW5D2gSmqVkAdL5XlcteXb7fILysp+bNZJs
iWz+6cF3gbixLqLOBAaRXByKXjewGiBNcGcD0WHHvNgSOeGikcG1gn6niTWLj6MqkK2BmnKDPAW4
MqER8c5cPZLJqHgIvWDiBnMO4c3EdHV1mWXADs4VmS0p3IUCLxgob9abxWN5XTeBK49eFomTkQ0I
isC+87lTWmTLplxRIgJeAH6gsWTFUMoh4pkkP7LipUPDd10nMyKkN+I+JoJoOoz3DpY439J8swvd
A0cF7qqVtjEPUH0aaTVvbQOU4LKEif7m+uZg6+r1Yb+wiCIXcOEoVsbSRe53EUyWi400jgRW4DCu
BKBxAd6sQgzB7NJnwVy4GQUZoKyAC0hqRQkQ8cbFu5Aw1Sq2Sxl6/BQYApRfK5reRStDg/GVJvlg
bBrS32rsq5xZCoyrxU8c2mL7ABoSB/b1BWHjmYD0fpo7lbm6fX04ZBg3V/oZLnquT7RyogYbrgNH
bHYQxKcCAxB8hXFFWS3KXbW3F3JaTZotNnrDh/bWezoR99lFeGa0emY/xY65NdFMHhHjmGghSXlx
sE5vxZgY7Waqc35fMbXxuF9Ikkt2AQ8Fmrm2XC15EGQfS7sek8dZT80NWSMB3lDy7sTMs5yvqAco
a3gCS6vg+1xiPvMc+XnWsWWYKwCxA7TAFSzl9NiAqCCRKMnVW24C6AksHR+iLrGfLzY8Ny+wC/pJ
1lKio7KUx6lnixQLv/CU56woIyDHjla3YT0TsAdmNq49bJmiIt/oXELUPlyAhr2k/AmHERlosRJx
dIoPYEcoL2uKmHEWONpBbmur8Qqb+FUwHFZQV1SPjClz5hGCAdlydMTNmvVi6S7A38wqHYNVrHWB
OaSrJ7MsLT4P6aF4+QaOSgx+SPGZmfK2fHtOvPojzsHWpInD6g74ERzOg9c2hWF0JRswNL3lgba8
rHlpM+8ITephEdpqXf9kSEL9WuFeDh5Afk9zfY0Mo6W6h4FA6GkPTIH9rdVAPotErOsxmBFQNQrE
k8GIiAjAy5aGERtqBqN4lpIT+W1/ynytDEAicmx3jWVY99Ll6SoKJByECnB5BX7LyxNXDr58HSsE
aeGknDbZX3ZWbEVo5hgFqlcrFVX1OsY49j45F6dxIdddyhoQessEQEawYsWyXpUPVtLbWC+rD1rs
zO0a5AwbX5nryzlaSRgXwti4rLSqgvphHQz6jbWZkqSykjt7TuYj248ogePEPSUEiZUVobtuvQRX
ZaUZFANsmzAM6zQoHpas+A4JtfAgV3UGXfaVpVZ1TsktqswV5dNP7LU8ky1RgxV9GAOyXhYK1bof
dVW+giVqz0E09UzrZh+jY+iK9hlq0qlm9BNtNBP6Z1zlzRXvGP/eqjyTRIl2EHv0jzTKAMzdAkTA
C9UXMZ2POHlJPeVAk6qiL6ojzdsGYqgBQIYcZkPTy3gGkMdYpTEeu44QsqRvIIkEpDneY1evQ+LP
P1WEYDSNVnvD9YL7BolCVnqPkQ2c9NPsFhw86BKWbnSySIRiV814wqULdoQuE8Nvs0F36dpLFXrQ
SyA2KpmFTW0z0rQYlm44ZPghZ32xzyt7CDiSLnuzh/LqZAnBWoY3gsixqyaZ97NLgOExYFm2hDv1
zsTlT4KrTsjlzp8676yBrj1gPFbHdDIaAmdG60VaQ31jmG51B5PeP3vkjmwLC+e2m/j1LvYJZNiY
zUTXIPf6q5a2441Hd05stOFM74Wss5fZK1/ohKjiukBX8KDypEJfoUc/lEsb7H0yy37ouQ2+Jn4H
xXkM7M3CItsph4GM387tfjay4GgOakDt0ZW7kgZqEkrJSahHmHrjtwmISa6X+4EAsdov/RjxHqcj
FqfjSxBkDTIJrz140fhliCYs8Zn3NVbT/Jg4BH9YhbL3IvfwqHdO+wDvP6H8qdydM5XTt6y3nwEN
05Qctb7x02R5KJfZYYLal3vsu/IQBYN33QSp3MVKP6uANBnkMVRGO12q+gbZJlsUWmiwEUmzi6kb
zj24s7PNGPPoBDUxvkEvr2uxmCEXrSIPRTlPk1vXTD6VvyNkNMcjQmeSFZLfS5XhFvbPxpJbd7wE
1kbKUO05d7qnohXzQ4ykSFSiOtooOg7++oZA40ATIA76o5Nzw3DeGW86mtSWuOrgZsmchz4tbZq6
lfnIUNEn9LboXuzJNq7nskGYYfgeXzdSu37thiKgLrHt5dxNlTpk+A0+Z5TvlHc9Ya2sbzt/XtPB
j5y8jVv0DCY9OssjR0+S3+fMewzs5Wk0Pe/dyMvPk6HQXllesRITWr2evmUNY3QkSXnp+gNBlAQX
EaoUsvnH28WhJxrFSXcaKuejQX+6szsLQ3VjFutuZZ3mrBXvaFbomEa1nj5TEe+orlsqwdSsgC2a
OSA96T4D6wIjGZOJvUtrlAAGIUVHU0/iUKJ62Gp7nrlphTVeJ73h0fInFy3o2Uj8lmvXOSSljHlh
7WKnaFEyeKSkZ48pATjkf2UIQY7eoof4g80/JgbaVlu8LoRlG0NF1mgCSguUl4hIsUoMNqY2dY9+
3o+vRq5tIKQIxNxNilB82zYdJxAi0jjp1zep5rlIRTe+NkRvnRaXUOOgnfP9snTLrk9M/ph5KYyr
wnwZ48lniSPmJlCd8R+FHxsptudvOHvjFYt5mwyd/mQkQQ9r2r9x8wojOtXAExoC83MwapcoYc4u
3RnB4Zx+0i6tSZBLLhlNhrIWm0mhyIK9CAREKyJBDCqnmINbdBd18ElCRBQcQwBW+W8E5bCpM40Y
4Zca42zS7HesdhEHDybh4oCalOSUxnRTxziMHbMXb35S8tbFcD+7oZ/6It57Y+SUV8ps+fd5verQ
TadEeTy0aAZ2aBYD4n5WGyHZxRQiLkpiRGiqKeazuWLTL0ROalGYD2qkLA8M6rPfDNT+BBrD+fx3
HgyOzszMUJxh+VoRyevf/8aDQU59kTZdmoETDdBcl3UNVGCRS68/S+DC6AvBvrbYAsiDdsnJ5uX7
1x/AWqdfv3WB8Alg7qxneOLd+RR/cIGMiWvVi93FRwfq7gq21TExP4EV2beWoROCl9GIHVKRJvFV
10RLtWtcHd3GVQceywS3JeucqvKvP9WfXJYVBIY3hPhqDJh/GNlVoo8YkZBk/pNmP/H2300pSAgq
MiYOXWpT+fQl9oOtMcTN21//9D9aBteLwY+HdYS8nvHjRXv7m7tCUHROU3vhmsy4P4+ZpWZSwTXx
0OQxlcnsGFTRwP6fcy8yTtZafv9kDA1SoQuQLioJPB/owpNjt56gGxVX2Y8LuINGHRvt33zgf7+J
zJosB0EwPnTP+uP1GgImZKhbiiMxwQhfkIr1OkzcfOW5OQGqETh9FbwPrd5Lmc+PqqNXcWHkpPXU
PpaV+qk8/zb9j/h7/Sfr2lp7Pr9fVtjZhBRY6dYh5GXZ/eYSGs6aZEndcIRtR9nortEAHS2pV0Id
qQN9Roe0FGxclRI31KlZ4XfViDXiYLW8kqEZNusZjCv715dK/NkHw2XOMMS3LkPr3z9x3mCiiW1V
ciTdigqVcPQa4VsAj9WbqIqErp7IjvLlCbwwO8YEriA/D9IeHnskmEwehhGcoTlzWpaXutjqOMZe
bPjEQlO+p7Gm5o7WpAmMpysK0OTJJuaabkkO2rC/mengffw8lKYlgJh+WbsA1dzge4tS/IZDBh9w
rePeLzkCFXDdPN84kDOWv7lP9ioT/8N98oAkuBgxaCH+G1cgsQzo7INnHETisAfa9YKpxO/Xo86F
/nnhIc+krRpPlb3QPJkIcn9P57RfnqaAhvZTLFafqLMYK9FC8n+5WPxz8gqYQ5f2kLCb9Wa3GV0a
YpTwcNWrGhKeMGjQHTER7fEnJwbPC80bl5BsVggHgo/Lvf//Qo+/60STq8KO8V8LPW7Sqvqu/6jy
+PlV//BDBL/wnsBHDR1OrB3nfzWhA+8XfBKIO3x3RcNdkHK/NqEJBxK0mnnFgci4eCX+2YSWAoMF
CUMBJnffCfjO/0kTmgbrHx5sZnIwAWwPpMOqHrGtPziFRZIHZccJ8KoyjTpRKIdQJm8nkgKPKdtd
s8ulIMNvFkPT7ifkWIIxaSe+T1Ph6U25MLFpevQgE1PXgKhzssA+kWcu5asVYDbdjtr6CmA9fikn
Ug3T2HU+DVJ2N+gfu/tlDIxon9YZR68aNOJNPPKX4eBOQXMwOGIdSQKsOPRNy7GcnIei7cRXY5TR
fAWcC5S8dO3uesgCWb2IPOq9a70o6vy+cEdUfbIU/Ud2YdnZGvyjW5vUbs1+mTWq+1zPW9GaImQq
2r+R5j6C3uqH0rjJReqs1sjS42jDvX1iXs9QWBB3mu8aepYvVoIEMAYHtoRtilPghM9Df3htrZ5c
2duoCLvkADb7o8CmvEu9lK3ZVGQzDFCODpmdPs+5yO9dTj4ZaPFZ3Mx0DsttN4n02FWiazctSSC7
zjLeSWeZ6IohiDu12sM3VwVipyAhoDr3iYaF26IcQMGGfrTMwrlBfAATuus969RDnQaCsAQ0WUvf
e2o8J3puOzamUxt1AkytbpziqtASo5qHtv8znaJkhxjdC3NsOVyDZtiofqrowtcFlYwHF7AvR1pX
lDOg8uZ5vOp6giFDI26SHSPb5VFVsUSwB+YVFoLFfK1rgWcwtjzO2bhUJO7NAwfMSBH4ypjxKOvS
/twsAh3/oo3lOSg4omy6eFwjTQ3TL17T1u+rl9j3PM/c9VgOJ1SGHYBxfVgrV1Ofktipyk2ZFYR6
vsd6aWPuXEGkn1PQkdOSNlIjbxcnGneTGfFSDzjJgPJ59JPoYj1BkJHXYxamThujQ1QlhUDQbbBg
an9TLAYtDO3Y465YoiFsCTYkPMB7zicSDhz7FPftDex0gnnHhddhfSvVolZdA6PkMjp7eQXoNdcv
SCgfJmGhpebH7OOFgX05zG+WOS57iErRPhrmJxqT+qTaJNktrsquVWmYp8aR+b6LlH0ODAQAOe7e
nTaSbEMzMT1LyBr70a/TK6OYl5OpeDRtt7Bfgtn+UnW+hNMde5ss6YxQdtmwryuv686OEIzb0/Er
wO7ivEYSXClATdtlKQkyb+YDpSOxqE2/lwR25PDWtuk68YmVEdDftbKEc1byHW3PZ4+MChTTdUML
xSR7Q7ZoRUyJnoKIy/i64uC9noubg8qWpy7FamWR7YkdykEs32bWPZ8+u6LhSCM2gnt0gnfZf2+K
Zt76ieDi8LAdFcfs3EOxVcVLd6yVOlWj8wRJ/TH30+vFirDp9iaZj8sz0oFDberg7MXjow7SE75t
e+ub8y7OuPoxyg1/kC9aqYM/M1WxDVizTg+JF/fUbogWhFiRfCUik1EKwSFbqyy+F9Js6faM7hb6
Rf8EuvXGp68VBihlN6pz2ART/0Y21JJZOQHWos8JUtuWD2ZPV6acWvpMwTCythoNHDuDSGVrNDbr
8fDot8W3xZtpldlmcHbZLs99C0BsQqdzS2pnduzBTGx5KqwHYmUfGMntVv2+v9TV7YQ4+p2ER8Eg
LMLA4GfauEJFKh9TW7nnuiGdmBuGw5NYmDdPJZ9NQ+PutKcfSVdax9jTOLZTLG/UPBzL4bidewwA
O822/tAJJunx4ganPKO75rYPUAHNPduEf4Uub/Ro1bvdJ/aVntmlF0GqF112iwp3CFWXdweTG7U3
a9UD+HKSR5RiwU07mY9La3RbmZVvOrbtkNP/3TyV+0qhjJ2yBttPpR9pLLK7EHYa9Wa2z0Qu+Hg1
EQUyvc1FwtsB1ftE5MchzTpmhLm7t8nyfuLYd9MYxL1OVpe9QPl8cWL8IQi+3/USfAYvfLJ75GKN
1Tf7sihQDdrjHvvdqXazA71/8OiZkre2FavD6LffKmd2dk676KPZ2c9N5OUs4BywE+2M4cpRo3mb
WOIRWcV1oZNXN7epDAuETrVEz6ybnWsEX5gy0QCQTpive2lj+Pe+FgedZtPjxK0jG3KIyQhwF/9L
HsXW58Lx3S2WNR41A8mK7Q033jzsBpWfgQV0e2dQ9lXrIopXQ5NCEQzqJMznwoeC3S+npO6OXZOd
hzTKD11hpmEcGKjtBmPPywzGdBR4G38kAgT1RS+/SYP7RUaA4d9C4CfIr0SFDUVC3RR9ajDTGupd
kznJ12ZifEc67PWUIvCoxuLFkgMHqfomGMiUpmVBIkfbPQ1gYVTqld9QUBwDf/6ceTmRtfw+cBTr
POSgn9Ixhq7dltaeKB3fpjPhLLeTIwvinSPVbHtM6VdO6sS0KgWBuX0s3nBMNkzUrLzC/gQpdefn
7EwDo4r72BhQitRt4oYd7zVcGtVxrp1sa1lWs6/6piftp0JiZtt4udEWkYJmQGYe19czbrl6tVT5
2J1Mz36FXVndmXEzTFs5FyTq0DXL+kfMT/4pQHl5ngbxIiez+Wrgj8E4U4KK3Dv05jSSmnUeL2U9
Mxl1Cns3dMG30hjurcQD2E+k66N2qvuxMgz89MYDfpD+Lp9oArWi3ff0KM9qcT+R9Vo8T2l+ZtjT
7eC4DFu7KtQXtld5HK05es8WkoHBwrYnMRn2LqsJb3cL5Km+3+RhmUt+WT28BXFMPLqJCSems/ba
BN2IcFb7P9zeibf9GgvtJKJ4r31vfvJGg4ln77+JnICd0i+9VxDg6daIXDPkiJo9V3FlbiZ8BAcC
1ktMfFO9neT6EHHD1jQDke8xhLAhB3y8uNX0llHSt/nX2TS8R9DewyehyacCTHhbmLmDfYNXNgpP
q6QX1coERgCx1Y3ZFlcadPkx6wlGBzIY31h2cezyiBY857sdDbT6EVYkSkvbT/oHQwn/uHiu+mQs
wbHu5ul50DE+xCANUsxLeXpddd2Hyv1v7M7FnlzbYIulvX9B8XrlViJg5t9iyERmtIvAFt5ksAa2
nS2GMEHLWIVGndmAJwVwUttR6L00c8dOz9elHIPjWFvT1kvUtyIuV+9IkVr3TTNYT2yQmuFVLwiy
drsxKQ6STCC6IzLn5aWN6k1BcruK3dnZI2tISQCg5xzWPtPhjSFn8VQmwvoKXwK7CYm9aJU65LER
HlQDitAODAhDXdj6oF99yuNyOHv9gugWyVslbERRjhQ8t1XbR+cEcmFJ5RFizRtwhpWRBablqgUZ
uc/LIX4KsHi21g2FVlhWw2sbLCfXHj+gerkHbWE/JuyXuPJm2vVRjEYFZ8pmmZyASCHzwJ1jSrIm
uGPu3xY1gb6M8L8MnexCe2mI12gQcTpFTUZApHgH5vWRwRMBRRHDEdC/xVF0tsQVmA3nCmtu1Irb
LMkE5FQXVyTd2as0IXkl60Bw5V4AeTfZFxyLH1skawfT+toXCUUTiMgdXfoXQBzYXxWGN0OKLUPj
BgdQu/EJLTu37ozRWRXHpWLtle3ESTqwrbA26CWnctiCXFVsKamD8dolxF4NG3/Jky9j0F27FPl7
0+cyl0HzMjGF23lmgLEFCQequ5lEex+u8ER5yOhNFpuYEzwpB/WpruVjAG/z4MbiW1H1L4BGnTvD
XR66krMKA5N5P4GGDtum2zaSTrRonPbGYBC0bxfDfkWsiMWPrJiXqdMom1d3MEEkpJVZmGxETXMh
gTG3sbMa2Ei5vJSqARILuhbbcJR+5K21tSZveVjgWe+mwt3Mpiw37uRHL8xvr1XSy9tWBl3Yq+oH
BTCeo0TvmLLXYWJg357kAP1ZJ/ul6MuXVmbptpB9vCd6JthJrFQU3r5D5FdW3OQxG8w85uU+wJJ1
6/rRV1O38TbAfXpIxnx6UDN06EC7VsgsjcrHaoI7s8luq2nuCaSqw5KYjHDR7YqRMOdbOwvOhoUf
bnGZynirsRDL/3gNCO+j5sxRWMab7S/v9MsPnqX7a466eOOyHNjoQu5bPuwWguKL5IfhYwi03BX4
r7PmqPL2XqXiqpoStshEIScYUpNJI0dc+MLiILrhYNeOBcAju/LhT1IrmGcz919IqRMbkS7vk9d/
i/r4a13nrJ9aPPTdjVdHL/WwdBuOVPEXw7CJrUeNSQTIEsbCu0Z69dlv6m0bBPUh5wW5sWO/uSU5
IdsYlWldS9k8ZAgjQ0NnZohrHQtw7sfmbR7VKHoX47531eBv8nJaeC1kEb8ubwMFjbFJ9rPv61PL
Cv4yt8l3kY+skWjEZyqYljF/KjqkPU75VqCWrHdpapW3vLYkEGESRCjy6tbb2klbPYyd3R0HY2JI
n7k5QyojbsPGbs0krPOuebNHCyEBPBgOOo16GftVJE1o4YnKOj+RKlgdZFDJPcGG8dXIaHHfVv3z
TAQEJu/gLvAxa1dEuv1wUt1fLUnqnhvhr+kXc37uiQfbO0zLnmU118ww7XfO8dlNXkkO+bF5tywx
TjRdx9cCiEmI3s25gaKDFXCZpoPAQrvNBk5MgydXv6vnb1s8wgTugcGthNzGoJQ3paKlmOou3tLf
MCB+mXcE0jP1bjKxszGZ3rmQ04/06776JWSi0vbevbjgilHY3lQoyGnizifcbZCcx+EWIjGlhU5g
c+fBl8A0063yPVDYZYLcpXEqSqF22Y45314HY9jz7MTouliu5YiFOqvoDtghWKlsT/J5caJ2PIEb
AF5flMN+ZW6gHS9mbr1T7RByHbIElsJs+I99xhyV4zBdF1Jg3kgEDKimpZnf8LrmTTRyYriddXBV
abwFTZ5J7B8IXHvQAwYyPrzutiLTUJsbF9ndkYw+K2xRHm2AK5tXXa66s67FD7XQpWUgw6gu+Wwv
6S0KkGiHLba8z1puI8J5Jq05ZIKiGEMD0C6aoLTb5so3rkaZ3ac2vOe8Lm9i13ut/UAfqLFVODUs
f40XpLLMQzzS8yg6h/MM1pQ9KZ58K7+HJJF235e6Aa7c3cwgjTbtHMFWEGDSFWctW1RhaZR4hoFh
gO6hZSN0CG6dXdkxo2NSFyDy88ahcJnPI09q2EfQh8y+Y49kjLalCPw6eNnX1HNOvlT35FVOSJdm
e8sx8oot+rWJGBXLftpx3GIlAz4K8TSPG54G83axevvgox1wg4UXr0Tg1TbWI6KUk5/1u2Vw81Ap
qwo47CzVJyUNWifjOPrIq61n9s5HNKAzv9HQ7XJ35PTl40JvORKS3EKyC7JDugKgKdLxnOBj3jiy
+lp1dfCQxQY30ncOalToYuAwvPiWvPeWANNrY9lboc19px0PK0KbuSHFsrF1C1yYHHKyZ3rw331L
3erFvsp9911YNqCg984qD+hOfrQwOzjqpvOuspYs1CVMgKwKrazJtosafjRdm4eFkX9JFP5MtdKQ
dENwEaQNGis+/ZIlC+JtVdEPSLDJowCPvmR1dt8mbNCh7lt3gnwuvbuyH+yzQV3fQBqHLTEOHMwH
RconeotV+Jrj2mYuvav0ROZjgnt3VKBdSuuKiC48wDi8+ykv+j2dHKCkRe9gobWILM2sWfXXQPbQ
/mu7QOjhEg+aFgomFLtaB/LAah1sBQkpQ+gGFrd7NpB46X3pYz7at0Y+tqGAOlZfuZwTiI9Udp/u
M4Zmyt6glp2dqKHv0Buzed1jlfmq88nLu+vICjRdi5+jrf/unv3he337Xn7X/3P9xt8oLtjnku5/
/f6P+uefmWBt37v33/1hd1F0P/Tf2/nxO7odvvTnrGv9L/9v//JXi+TfdOOZLfpMYf7rbvypHn+n
Bv/1C/5htzR/YdDHrJi+Oj3zf1gtcWG60nYtlzEy3KKLSPwfTXjxi2PS7MAG6aPcxBb/rya8+YtA
ToREHMCRXONg/pMmvBS/t1o6UEQFZbdrC5ir4InE2qP/zdRvLonjrLzUP5uqnK4MWgW8Buz8cRJO
/kHlvZzGCw7AKxzQAPmFEiBWXsAFHQBK3binvQdQABf5cE+/njSABYzMlVrZAwmD8vhUqxUOEFW9
4Kx5IRVYoPrxLnuvs9OND33bcGJtZzIezljsi4+BJXs9qN5/TaY6g8VwgSJ0bCzzFo4eWWqgQpKV
njCsHIXsglRwL3iFaiUtMEcsvlfAF2LEw7dZMA2fulTJR/gRQBp6giF/dMjy7jjO3vBIQl2BaZK9
LSvhQUbx8GliiBbas6Y4E4KRbBA7Sm3aybtv0OeV22kW+p7JwXRDf8KiTGvl/MMrDeOhrjJEEt5A
xu1g2NHJlSuCIgbuQDOvFvLaTrI8o3RZLPAHY5+8Lw2u1MKN9M4ZouTNmonJDIVf+ge9YqQ2sJOK
J3D0yV3v9OAiSI85pgRFHZCU+mcHNM7BrKdGbJcS2yrxouTDMhIsPLwl2MrXFyhMtiQneXmLhDz4
mC1zIgPZbz1gDsUA7waudmhHuTr3UZ7tMm2561yxdsNCTcFVu8C7cRBpVBuOFv4t0adBSrfY6x8H
r1RHIr3qY06+7dfEIJ4hDNKyqFGAuc2TKsbuzBQILAV98wcUE3h2jaYq7iwPAt7Gj5fsLkUN3tN4
8YbPRW/OG9JAOx+WU42pKCEBY9pEsRecQbJG3TYuSQItdEUia7L67GkBzRvhIgiS44TmFylmd+6y
UqD0Sqb43u+aHwBp557G2aJoIUCR/DHGOV1+QXDHiMxu6b5VrXCNY4RR7DXqp+w0iErtlmDOmHNX
7vAOw9C/d8cW0gBwgz2H05aWtlBib9WIbUDCWePd0uk4e1UmeuvhAQ9SWhcAquANUf8P6eM4e8l9
aQcgdz+4u/YoyVZsU67tJKvE0Nfm0s51iqoKSeNtrFWA95ZTrSW74W10Rvfkz5bNJIKfEWneG8Xy
JDUyC/QJlhN2ljVUx6iizQT7Gk8YT2g4BLZ3hoeS73WZlzzeouUNS7kc57jkiIfYoHyvdxotIs1S
K9oz90K+4yGJTCf0UG0syGrNrSu7C6yb2mR6MHFuNCXutNF0rpeG9s6MXIfJRjUfYVxx3XFuNeVm
kJRAFQUy+JRKmWTDELeNSbNHwtZGwT7Nlg5s8irQgiRG8ygYr3ta3ttRlflBOVB0NqTZqCtXq/5s
Z335OFsYCzdp7ToHN6u6RyPQD0vCg5nX2Q9CVl8so9+4qMg//LaW2wx35aZOM/1s9HZxW4xk0wAc
RFk5OdYTDgh2Lb+E7RSAUNmYvKLDKLeTTTYyUoItg7u8z++FrF4ZKRRhvPBgG7U4Zl386LpVsitr
K8PWV0G4SE3OG5Mu/GO7uCQA5e56tevx2RQUSSaIppNXy2WHR304gIq1H9FagQsplnw3y9Y5eY4k
3gXlx7SJpe5vnCA3d0AvJ2R6EL4EU83PBIVk2ySHgjQ1SUJ3pfOePc/pr5rRpYUcxJo9BewYJrnU
iYxvJonKuM/zeLkzc57etIozEJPsjRyH/WO9wKTsjSC7Hi0Dz0+s42kf2QsBlpVZhiPpOWGc5oqo
RAIFvLZciRL2O4iAGZdJCjUyKpeNE6iOKddg5jyGVfIw0vjYRZjnCgyyBVfbFhkPqm8EwbcUjS7X
XAyp4iZ0E1ndRnWdAmW6y7Q/fgymY+yGKgcY2dnmziTmfZtJr9/jkSs/g+DySVWOgbjE3P7PmY/9
2umNW1R41Z1FSC/0nNh8htZdIDuV3ZtnxfLJU1P1QFc/3s2WMvdFA26DY7B/ykxJr5Yon3xHNEXB
ppukTFakqM9+osU7wpL5KIQarydbMW6xGn2cDMe609rJV/9fz1M1zk+xVZI/UxpWetsN9GSQvg3X
2imio5mgYmZWkm9r6bNlFvEdJVd2JBkxvTdyarENKn0PZJGIaVt3tr1Bh7+cMQok+xJlxW1qFwT3
VSCPNmXj6C8zOqp8sxhDem0PuT5qm/7VZrGmr2XX5+EimuVZDPB4myijxw9UEfGmp/SLikdwCnA+
ruGwDFhuXTNjvank0XF7moPxYO+XOsOsOyqwY+QdJp8a1eh7sYAGTXQdoVBed3ve6NM73oHiWSSS
WR/6z2k3oqsJTU7rYcaqPIPWfOiYzGd3nBGsrvtsKncF7s3uaOXm59lATHKsMVuln5AhRFUXdiRz
8CbKTT+7W+oEKSOKsnLXW67aMv+fyl1jTsuH3w3ujiCoiiMgES40D6Q1bNp2jJiIz/1hNEvyKCd1
SHPcGyzS6MStLLY9se4Popk7GH6MtmKj2Sq3/RXX/d9d+RL519a6/tH9vta91K//KoT/X6qPQVH/
VXn8vwuC5X9fIF++4tf6GFb3LxTAqPfoOZjAR9AW/sSRWJ79i5SmZdJA4KmlE/5Ps6Rn/SKQt3D0
kuiKHDQs/yyRHf6KwnYVvwgPyr6Q/0mJDLvkt3qr9eMArHHAg9LMk6b/bymB3jCXZW/K74m5NNkP
rGWRMLfjaDOu2nZdZs+vWQGafa9ngdAZOIjjfIP93VTXFso5FOiNIREQrp2GGmtvEJlRgos5T8iq
M0sjm8MWR/KCIhjRJHBiVPNKDiGmaDzIW+KZ4RtbUL14nmOzMcaXpOsx0hTkNmM4kXPAmHWz9Kbj
HwRSUMWLKM2coA154xl+tK/YgRoS3DVWdONv1GgXjc6/1GgSHEyw+ll9/sc5wv7j1YFXYdWdXpzv
jR4HglZLrOBkUrWSmLcbyuaAHzlZaVX+WB+4+VkiBuKj2RRv/D6VhYr55Tdr60+EjPbvOat8JM8L
OHCRS+O4nJ8uWtH/w96ZbNetY9n2V3JknzHACiAb2TmFdI5qW3LZ4bAlm3UNll//JmTfF9bxTTlv
Pzrh4bCuSIIgsLH32nP9cqRRmTOXNcndJxuyZX7deGmcX0CpaPv03IBTAI4AhEoQDeRJEwy01s1N
Tjgnmjr/Us/9QkShBgTVF4UYe0FlI4pXlAnFzKvYazDV6/ukk5E17+Wat/JmRa/Pj5Wh1/tkO+N+
UOEf9KJG0/vLMCsaJ5mDGD4A7Qkl38LLY1qUUJoDKVd9E/hSynufBGX9lvNSvd69Pnovz4MeFzIH
Qi+Ebf+Myz3RZC1F2Yas+NETSlEHwRWSIyB5G0fwhc+uyrzbCT0oUd4i/QLwZcPpb3ybpz5q2dfv
5GWP8vOdsO1SRvVJmYPgPZE5g4dFRD5n8okqYSdvfNJqGlFMadHOfEFL5Er9/PUr/jbIvisDlhJX
2UIxCifPblHeVDXI28diaLt62aEhhuW3GQP6PP7kwMPydPJCWbg8O0RsCzKJ5e/lC3VSnNsakOFP
gEn61PvmUHVIkiNwEOZdXLdmiItFUl3c/9OHZA4howXiFBjfhxP9OsjbvsPYuX+cqX2SActUEYx0
LVkwvf4wnvbvrxCtIPRGySmUxVucDCiFHzufRqd8mia6ZsQhWnL1vaCdsuW8QnNn3NzO4RqJ8qpO
u0oKTsBJvr7PetWgtCnpGiQHDfSwJI8IoJjqYYL5SXGVj3EXLIdh8jx0Xq+Pz28vxg9sXIvAPnu2
sHE8ePliaIUP6I4R1SMUOfISmw73uez7CIjU/1jTzlW7u6gcsbr+02D9PvsoPUlHojCmuQDP15cX
jixzLAdq9HX1LdvBLxxaLZpwFTRJJ7a2Cxi2OPCZ5OoLENKYgnfbdV1IfdzCdO4hLdcJeiBG5Kv+
Sq+M6dvA4Hu5pM3Ow+TpD6MUnL5bblABAeMzCQMDETh5t348ocoeuprertThU8yCRa93YLs6JtW6
iHgZqSo3vbyx3Cjla+orz2MzqADEsFiGuRcvj0xAPDcpfTEybH9eDs56tGkt+/5jAfaihtUFn9pY
fuzjkFYVZBakLjmaUfHm7VSdlmzDnIBH3khC8ylLNE0QCRd0lrkI3kRJo+dP9HURQmzIPkWMhZNx
dm83Yk0RuUF5amk23bQJPe7kd5AEfUPCaZMSJpvVr5D5o9D/WCHsxnqCGJl7tJssrCjaVYP9ka7n
Jqv2g4Rr+37Vrhofxq6V49s+4/+ZNkmVsYJsEuj/vDMnmenw3pCfSKExZW5j8aFHAb/DxSsC4idC
k6SSlU+7HH1FQJ7tNOJHUqn6Up7745wQW0O4ZzNbOB+yBPeUPuNln8Uhl7bSKeTHaXYwV7PipZE3
2M/TLo0cgi75yBvb9LrwsMI6n2xy1ZekxpfhYpgHhK9QKyOz8qWQGZbLYOwpjW4Exh/80QYRx/VD
E7S6pxZEuTzPDz8fwKcQzqPSdxnKbEeLkcWA+qJi+pGhMItYUSphlXvQMJI/0JEvJfl66j3dX7+j
bVrsjNwU7DkCOQe4yrxxk9Uk3gY3Xbg0p14Wx8WteSa6M8yoeoCbGTkfbwZ+YKK+kl9URTcgbbcT
GiLLvWsporaliSTD0iyq5fGMjoXpUgN3y767OabJ/T6LAFO9pSsVgCpKL1IqyLP8zOGbAh4QMmti
pyt4Zy6CG/4ruImROtOxxpfkwkIJuTySQR0Zw3qGV1ls0WoEdnQfFEIyJquiDjkdI1mNdPDHa2Vi
t8yeXf6NfjAgNqTYQiP3aF0qOfGerjbz3pUzsgrsu9UdeZjaicz87VwqNCU9mmSgxouwHz1+S73U
Hp/CkNEjk/HmNWilTefUmltaeHr+TzjU5l68kHOTxBdT8QkuQZszUzjm0TczyuDZorhMAxO3RZzq
05seYJ//MR0o2iFgAYrKbVFcMGPcjhQBv9OUOjCcQL7NnCsIAenA0TMWwWcxaRWmqAmtx4cmoJ/x
oQUFxgesMs3aQOi4EmXgK8N3vnSLqcmsCeKsL1nrduaTRtnNL+2EhxPDxqcRlz8AJbjjg0pzh1Eg
T9j09CPPAieT6xFyGL+w7WjBRGJGLGZmtZumHSqGPFxt/zAHhT/TLy4eQjoownFHp4UyK1NSJNl6
JoV15tNT37hnOod8InbMbXgNMX0o652/LDPTP+gDGqH2YTkV9Jm2y1TLG+n7Yw5LU+iCvkioWm56
W2PGEdFEnQ3mDWNPtwiwgXzLo0X5ThQpVqNdq+t+Oxd9b02XedTTNnSILJCHjy1ZA6zMKgSbPEwV
ZUtc34dlG3nVDSfM0DRCwzCYij0LMcvNXkP7X9pt3Ax1GG44PYNq3dBsqJMDSk6UVmRfcpZZ+bhO
vuUBJ7W9hWcOszlf02TTJbR4x1d5ndARf6Nn6kNMnjQzS4rS09IiSkc2zd8EVFrmUOSmbR5f1mu9
8m+tMw4Ysq2+y1IJ+ZxR2pU576PazMKyB+p4kwT4epbRO81bqmzPYS+oF4Crchu2wqyCKJdDZq5I
m0iPZ0AxJn6SI0zLv+kuMutSLsZyfoMs1USECZoPlqfGm8GaX+rEYnUYGUW+BdvRPRMKXY671PTi
rpDELwPsqL1DUGDHGl8CExm4tGejsSFxGrMqfaemSBINNrpPim4fYE7OIGg9tEzHWdLtaLEpdwvr
wxIklncLBb6jRsASBSuhaUmeJTh0dzV1i9IxIZawpnx5LANYAdc/zyGs+mZwJkojdXie4yqOb1SM
1bVrHYdsXTtktDRE7toIO8i9JzAtvjc9rctlWrP5L3vjo8gdq2yyGCWA4ooPOxtWwulDgMMoI/hz
WpfpZP5t8WqXibviXcydy9oyy31PB9r63qYwyBi7qgsBExKJxlQdlUWHmt56QeQrezMlNnV6J2XZ
3fX0N2qL0qm9SGyIp6K7F+VcPISOE2bMoa5N2wtZURI9k/U4NI8QOlrrsotLy7uOuFMXbg960c8p
a+6KVr6qiyesMVba2mpZdl+m1S5Ip4cWcMLJKvAwbVx/aip0LtR4mm2LjqwfzqbJD8YbGsOiuYak
I0r7yi3YVvcUIUZ725oGcxb5OWjXjF147JBoxHM+mpB+7aal2HgKm4AQnwBr0Z/QXA3evSz04sXw
vDxMreEgOAsI9ibk+SPmaRTroyaS5WtUFA/WdYe32SrgGTqk1S5nPg4y0Dq/noSwm7MxVJBxfQK0
9SHOnARdi5KmHX8BUwAMQCPzWigmgluXsQZjadWOojhEeyWN/HRDH5Tj6l0L833Fd7cS4tyeYCCd
RQ1dMnqjoZmlJFFd37pr0C5474a+7bL6XDRqoRYd1mKeH0i0uvoaKGNlvfUsDwMtEJ9IwcDHyO7d
iml1RTVcS9U1aAR8OgPg5ahG7kKaafJzQHewZFYymGW9CfPadZKtQoncBl/tMguqp8RpYJQZxPHS
fgsz3x2G7aCaWpH67X0tznVUtX4AglP4hTyPSoxHb+gNsvL8fJQNYW3yLQloPIFWh2nQ4OBx4etl
lXvp0igS33QOD5OBUXqOvsVSRNJ+O8W03vbU1Kig4E5euuRH302L3zTerommDiF4LUAQ5fDtlU80
BiubD6aDgM38r6wuI4Lq3Hk020rIQsLH3SKGYK9lA+dzSDxpVriSSi1LSYqBkKmPABGKC/NgzRRc
ri2m4xpMaTuy9fhJmbHL6MqPHZzJ4P3o6GyA784SIBGps6aozEYACoN8LIvwfGjLVH7EMhe3Lviy
lspDYHeaXEMztD7LpN/3RPaoixmlc8/xiYInQexmbcNlQq53mQWQR6ZLsPjRxB4OFlFg11LJ1T2E
nlMQElUOJ37rSP++4EGJSwLyTb5fUmo65mWB1uaMtliP0ARjeM0ANZUyOyeE3Jk77eJEcW3c5AHe
3o+e3/JvdRTSTsDBrI74lnq/BvNx3mM6w4qCPRqspy040ZA7qiKaDbovYReaeJW8OKuNo1FVfJ2m
tqppZM9UdRXX2ci2qJvGxFJVo0zIQteBGSNdV1Lb3werX4Dj0rE/QnZnPyRvsAF0PzO2oeh8hp81
fDEh0nO6R/al2aV+7mAedbTxgYZyk7GQ4WTu3napPVhUwrwMvduSlhw6CqohBK4B+wp3MPQWoI3D
XyOxtnxCm6FxVyJSVSX8xrrUsvRgnuI6iPGbhTFIuk0FccBbv5wj/yO28+SefrxGNkzbfs/xb9AP
GK7PPLGbIfmEPtOPyu5uqhjmUEJjWiai8NNI91eWHxKaXum+8ghHx4cVGQFPhf2dST51HXWZ5NhQ
eeN3CZ2lhOCTs5iDfCBbJktJvs6et+kkOkWvA7IXAmcHkQ4rYN10nX8QAKnG4G6F/lOnV5KaLPez
rHg/9HsXZRuPCrOCYIs+LfOJ4JphEl7QX/kBjLxMoAZziPCwxcqhQtI3pK1z3joKAI8Rs5ndNRnH
mE1zwGmMv1FQJwoE4GLiTY0L37KNiiwjshaMQPY9WjHNWfBaWcxPE5V06x0kM8V2aSfcl7NNEmVC
w1wOsQnm3cbc7Y/PI9c+76UYJqwlz7ueha9EiOeO8ecxmOK0g4ymcsVXjfkK0zRdiAnoEO88M3eL
ygmra9goyJx2cUHNfrjgF5QuQe1UL7zbARgw16rWjkcQDcbCJCtsE1qHY82Rjzp12n0ZuyF1y02f
Dw30aM6WnnvlTbamXyDyHeZZKRxzCMwaat4Pwp7NC6EGSXjJwZP3rBd/XS5dmq2XS8Qgyzyez47b
5l/GxJ4ZlOhH5NPHYiTW6Oug42kp2OYEBj9PxHjehgQGcxwLTl9V3KIaBZhpkzheLMuaH91xaNc7
YY1CUPhqEo4jY9LFvXUIJDSMB7kW7mChlAPicEeTkDl0KxmYKKybbXPIV2FnAvm4qZkfUR8ZvLCG
NE+4PgeI37dpN/oVMUro1+t7Rt2suKvdcuY9tqoB4WDOD0wn6XN5UnvRapbKhjVZHmgXnHWyr9TM
1D/YAV2Pj0seEEf9+PSqsTChVWGVIc13EL4LSuJ6HHszMarJ5I+syMVFYuMqEUz0UXgzTBMGhH66
hBUfiLjcTrYynzin5bi5lhJt4c26TBkUkqSahzcwyNf+GEAnKg5B73CmYGOzPOIDd9YjS6cs8ppf
E3q6Y63K6D7kTTqA9Vlnph+nxhk7Qr7SNsNGq7wm4B8kkrGJ1XmPNZ45Bf44WBTRam66XucJOwa+
sgUOk0bZnV14Y4AjCwKHVDD7MY2qeKWpPZhbHypMlkpAzUOk9R7PLC+/VvSRmR9cF2bUAoSLuaZ5
jVhpzXmf0jYLI6tfqQwkbpV/QZRqTujLj5UjBDnAGILUMrPy9azR3+SMQFvSQ0xBR/m/URqCuQ4m
/PimrzMdoHxOEP7Ase1oLmjRvaG243n/cMnTrBppqoDjqWfSeQ5Nms7LrNrSVFUgtNRffTmZ6s2P
qVFgnczW9frT/X4pZQfEuK4pGFGaOsmsgiNuVrqJ6q+pF5n1qZaeiw/4zGLN2vX6tU6AF56ySR0r
2/UhAbjy96pUL2xQs0Xufp3dEsLh5ZCUDjPR1x4KDpwaS5u9EGk6iwZNq35PEmUs2qDYNtrh3E0W
wlQ2Qo68Zu35sTL/rH1UXWyOCJUCSpte0cky8bfXb/+3oXJJCxPYwg7jOO4I8++/lGjmLipNj63/
Raf2zH2wQZljIZsrR6jXL/XbnEMuh4sy7n/Gnzs4zXcTRqVORQD1JUwCd1jIQQfZ9N5elflEZBRP
f5xypyUUFPe2ko7jc00fjuvJPOja3g1i8vdfGi8xa5Se+djuBixB2CAcDDyXXRQS7xNMLPz9G54x
ortltSv94+vPfjrMVE1B0pGkpUzq27CzXw7zBC0O9kXsfiYnwdFxwc1lecR3xRznX7/S6SjDrRc8
LY7LXI3k2EnyOicwDFwbhvxQ1Sq/xnTHHM3TjJPaYUwcEzW+fsGXFAyKJvBASDtT5IVHQNB0MoN0
RutpMC3dZ3yCTD6ZblWzzLEoLrzXqGuLGUlvijYt3KrcT9gZX78Bo8F8UcEh1IJOKUAlQDDg0U9X
Fix3CrtR1ec2EUtc7allIeYh65GE2fmPsGXsEhMa4/1q1u+fSXHL1yblVUooJMkRv2wzOGXmmxQP
qf+Fr7iG6MBpYS2Cii2hz6c66HeBq60AvZqda1ZrNflms4R3V4/1LokEH/4GqrDJv2o1kDyyp26m
WR5hcpXtA4J5Rx9TSssBnsW5ZWKrfuxN2GV1wPpII9OByzvDWYrYRvWu2eKbpmu4LfUjQd8T2rNq
5jSXmhxOoJ8jPsc2wXKUlRkriejjifEP4qwjM+mMM3j3y6TKScu+Pvy/TTjlOSAtfDxKHPf3qT1w
skgssS6fAEegRz3EjTZHoBARHkvvz5T165c0X8uvNViz1IbPNZrAaHON4uDXRYtCGRBSZEr0MkqT
Yxzoy8NSGrxFDgsNDR0XxlNk4BA125EJCq2iNHfz+m2cPrnrwvJg5ZSAKvnmnsvfv6ydlWyriXeZ
fMpr0p8XQBN1+c7JJ6e7cnp98/rFTie5S3CmXDJFEipI4J060EtbxCkN4/3nsW2y9b2PqIhpkWXI
uas/PJdz8knz2wOk7QibFZU31xUnFaV4mkVRVKPzDoCkCHBDsaUGVEAalZNumk3sDpiVriV/KBI2
zMvZd8P3HNZ8kPkNaV1SMBx5TP2+mQBnkkdA4kaEncacUMD28VUkdZaYtNZsmTRAoGkCSY5jIE2a
OC+pjjyMlu3ycFbusxfFsWUqRXh+mfWaAwHk7CMkhXQpaGIWsfcDvf5DmX73Yzb9F5SKuxrbvv5/
/vtkvBmDkHVF8J0CYfq9Yur7sUbvO8zvhjIzO3NUU6rIAaqBNnr/+qs1pPFf57N5pyxeEsEFHBjW
0ZP5PNUNOVXbix4Cr36+Fl248ianvdtsTSz1LEE/au+ID81JsJorkyX9+bdupJ8h5YAgGFzfUyaf
yVmwYaVzyj4io2Dl2WCtV3jGJigx06bEZHNx6RRx93mFzdXHFNEmx5KfhT+qRaaIZBWZw7eD1dzK
v411aV44vidcxXqujqsfqYnRJgOqd5afmDdJ0yECTYTXLPz1TnepSSz/LKHxRTJ3M2oe7HtRRJYD
U3Qb6V79h/02ePn6QIAYB2JDsgl99kJfnEzhlicYA9FEj8Xoqo9ZV/nOmUN59CDzoPHI8Sf6LPbQ
VC9BWkS0VUbVAaZi8X6MUZBuKlAjFE1jDD+sJTAkTt2+izi/9nfF3AMuSYLROaSwPEtKbY9j42Hf
JzsrWbbUcuTtiOvqZYIE+podKQEjQ39XvqNdz/2wUkceL7CwyPxNU4T41ZA1zN9bq6U5HBT0Gm7p
Bbnz2JXyM6+wXFr9kTvrZsFlN+QOkdF5F0XhUCXIGk06r84nSnjaLj6jmvAvlzmGGjasrbB3btOp
B4f9+UuT1DamokAzSWHEhpmSVdXDBPXmfYoyFh2UsLxqZ5G3+wRGvccEtunupdf3hEXRcMjmIaP1
yluaLd8TzTjzFKbWZjDdxQXNrhoWMAmbJMs+DIGkOSeA973TU1c/0CpPSsyzLZzOLMvbCineeHoR
Xx28IT7bavXeJSjqt8mMVjdXfbr3gGRdvv6RvVysmRCUlVnMoJlQ0ydQOJkQNekf1foGtKvEfBei
dcz3sqg1XrudkO9ev9jLD/rHxRRCObPNE8OdRiTR6hHadWH1JIUq0QjNAm968qubssyvR8/FGm+O
6/INJUKV/yEe+23mPz8mWh1KNizip7KJwe/DOve68gk5NAdXnCQBq5UujtV/2Caef9O/t+Hnp/Qc
B+FBCPQPw6CTIZ2dMndgOCRP9lTzzUBGIi2H74qd7ma6Ht5WDrYjaR+BmgBJFOKPCJyiOMcYRO7m
QiP7QqwnbzvZhReV1ap37Ld0spJX1O/LkuDF0VWJK6a2YaeMWfW9HNzgqiI9+wbbFedDiJxZg5Cx
BajPPL51S9PzbqlSkr3JqcXZU0hirQuXp6zGaClrh+7Mjn3xRcza3a68vz/EQiciPIbEhAGEQYyL
yx59GhLYlupnD8eSJ28wg5+kbkKraVYc5nX+UgHD+uQi8N4NTkzRo+0seaB71a92r08/34z8izej
jFjT6EFoh2AbP9lQ7DwClEXC+CkeKByQTqNXeg58Fe56qiR6N3rlfFClBqKaWg0e32T0DzV5q+uR
thq9KbAMul3RbB/cdSFxRpvAZ6wGK6jMuXWdLhWem+5yDo7RfSAHWtziq0A/iaQwtmxXPVN2yWq8
Z1QTqreEjSNgIi/9vuDDeOMqMPI5meJDGtfNbenrQu/qqB++LvB03glAdm+sCsgNDei2aXDU07Bx
6Vl7mIDiZtukFTxAMqOwHwFEFtSvWxhEij3x3vOt4CpNFu+DTVYbKXKeI+N/fXDN2J2OLdRRYlDJ
aVY55vv7JeobSAnz3lX01Kaef2PBOnvfpO4Cf7itxI09cZb4wxXtl8JXZpXimIXqFj0SZE/kai8v
aQun6OjZz77RTeldkDbDwjuiH/mSRGV2RiGC5lTXj7unxhVwsuIZ2+M0FG+sMXTP/vD0v08tQk2W
T4hFGObap2LAbsJBBwJw9S2eKTBwbq+jz3W30o7blou/aYWTk+HA/hg7dZ9c4Q6+kX9IDBmVPEkY
gia3QI92tVQfUyyLTOqXFHpl9cl1LtP+0LrufCMHTHNpRIo93MBCZ9r0dNwAN29ESS+MHdTboFz9
5txiWM6yXFvXobQxziSVYV3hxr7gIDyxnWV+2pzRLAySEfhwfgU6gBK45QK2gAJRVEhKpowaLkXP
9/7I0ZRYpL/Xzlwdk7JwAbAp5DLMRMpFW0nW784N04qSK4o6Grpm6kpaFqDMe7QP11MDjIxGl0ai
qw2cGjvpQOEkJcAMfdBdnX4cqkl/955bB3qQE39KfP2+/jBTQkRzSNdMN+Ppkuw6VELzecq/BZL8
AGjOMPuKymOhasgr40ylnvCNoRmusr7iSzjRbydHeoRenyR/N2ENEBcKLLJfj9zAywmLUqov+1UV
36JSLsPu+YXIdUiKq7SQ+kysY/jQ0uwPLz3B5xSg/Kck6MaGebLaD3+4mb/5YE2/p0Bt6aC1PFXs
ruUAr2jOs290R8r7Vtr9W6ewcGkjsXvJvjjcDAW9641XlUdwK6BOKviheAfr+S5VSYAguZrGq9Qa
3O8o51sfQH+a3//hLn8LGZRE74qlkINmmkPlyZCNZbSUYesN38h6t/E7Igsf00kHUsXQi/HGkSON
YlO/ygDWgV9/T1ah6D+JnGY6d1Xdv/fxxr0SasrfOR1uZgAPciy0Mmz4xArubOuBkPs53/7TZ/Gw
NN/+57+/PJVptaNPsUsf9a8urix8Dov0/96HfIkU6Ev/N//JX53I3r98zFXRbQZG4802/VenBeJS
51/CR24jOefbnofD1F++VOZz/suHSv6LrzVArsVnRhet94+MXsF3vtjVfHoHqAUoMoPSdxFMyZNY
ro3wsMviWXJsbwLMW6XC+FTaGIZDMOxxKqDSiuPyMEGWcOvopq4WWh07X1hduENr6dn3Rd0i87vo
eyqK895a586LDpwCsGAc3NE37PZibW7yhE4PdVZ2I5SkG42ULZk3i6PowvR6yyQadA9o8woedP+Y
x9Mb7aUKH3XHYg4nUnHqDcPlrG9hcjjrcm8FCNeuqJum6FFCu8JlmTUgW88du4Pkgt9k4W+zXoDC
UeQA+wPJ96G9y6wov+9a6rt9sbrJtqO50fAsxqyB/dSxLNVL+NEiJK25BP4o+xkNSnreQJ+klLVU
CBrrNLhl15fwmtS0s8J6+pyyldytvlZn9YCDQUreUW8AwsN4rN3ECgxVrTnP17I4okRLPsvebz86
vevUhoUYPtZh8FjMy00gOlwqSBkuR/4nuh4H6d6mfioOYajsvc7ccDu7ouRn3LDlIFFxbhQIejly
xRgE0OxsaG4D2ifMR+QCfQLNKUjw8m7Adej9jEL36IDkPF/BDb4Je2e5oAERihuNbehtIhrjDphX
pk/MB/9NhlgH7Rd5rtukrILz2Zc4Z9WzfUVTevWQrIqCYjCAv15xrB9n/GoRLGnn2vNH54NFTdCD
Cem4t7UXD7uwoS25JOwxvmPrJRwPnMORNQ57TJSGvWW6ziZ8E8/cyV0PhZfNNcLJdv1s4ZRwxoHd
OkfZtB7BjK2PAubKMent5n7FOuhmsNr6qrbioTzHhnW5hX8nR9s+m0dEPpIw+OefOne8Mbm2fKdp
INcLGlFa6HlAZLuLrCF5Wl2UUT8VGAVD3ETD7XTW2wDOEJYJ41T0E0i/JLLF4/My8Z8V9Q8rqkPv
OWvg/76iXteV/nJi9ffjv/mrec0YZpvFkIommi7jzPcX4IHSI17adD1QoCN45XD27yX12Uubf0Lu
TxrxueXt5xLrYRBoaOeKChkVpH+4xGISeLLE0ughUSDALKWbxuRwXwZFDeQbRMNLcktPBQIrCuYA
hqg6+Fu/hdt9UHXuVqBsEB+meMbiLkWYssWOI3nqI4osGxWzOG8DkbTzMVlbKDZ1rxCQdpgxlFUa
eKDemuWKSmNXfEhXr72q+1U8ZWAMQuoxOac9mprUsoM+OOLcacn6ndJaQSpuw3G8QJzbTdddI6t9
ounkZVU2JKGF3Dpt997WprKNiMK6EsPSpBukkjGAl2p1dtBXPo+D0+0dmEhHDwXwsl2ywP4G6H4A
/OWC3QuDKHH2qCiB9ni47V4XYz0dh2JQB6sbuiP5xQw4SlrNb8bWIj2FNU/thB+mCq8QytMaJFtc
m7uCvfhh9jEKdwcXLiRk9CS0UZRkq93ZNtQMGzzBUBcZADfldj45AoQAcBSKrt+urPsrDQV0F6T0
HQw2vKHUx6Fq7e+QkmXyEimC/8iILJc5Uqqoe4CfsB51x+7kXaoO4eI+64w3+STn5ryjK6TY06gy
XdeZV6TGkaRYKBhUZ+A7S+SPk5ckmmb1FCpCOwNJbcZBXa7Av2DpbW20SHhkT0k+ZDCgwrijh+Ro
I9YNx0sOTBkQ281sE3jmR/xnlGrY9nzv00hT2NseR7M7wHPYt4aVUdeHMAi/LxGqFveGdIxf2vcw
DOwzqVNixE0D6+FjMxUAFNsyHK/AL+QIRAe86FSXRwnEtSE7plC53D0S+zf4JXV7QWEDuGA+3fYL
ME6RphnTEizZboFNv7UcjH1xesapKBbr2Zqm+Tmy5Vs7bbAtACGBsS5O1ZjtdkkFx0LHF0GgFbu9
y2ijTwtoz64EPKPCXfxjOSPiXPFa/FI7TfHo6NZ2z8K8l1DEWrhAOoANgUsuZa1N1Yf2RY9Lywa3
8uIiKwE3klAZPieZN+otSkn/jk0NXl/tNfHnuPPEZZx55RnZEet8BCiwU1zuupBuc26v9vymwjTP
UOhofvboKgDgE5B9yB2RXxoCrFF19XDc6OE/jmAXbvCjzeDfYYp+hX5qvaiiFQpTJsgGABThHqFb
I4c9G4r4RiY9GdHBk0Tpqv+YzHn0GQ+VEM3wOp4DFPP2eZtXFwi+m3dZv97QIe2/MTP7NrJ7sVPC
BVnd2ngJAWUi3NHbABIg+2HjgI9wG/G9thd8lP08/hg3KX7QrTdd1WNeHPqCjOySyvg8y0ajJO2j
DVDV/smZcqwtycDdx9g4big+OVdBrt6vjrit3AwgOKjPK1xK/CuEwtYhy/rpg9/igIcb1UxDfuo6
n0rfsEFokq1jrC6F+1Y6Zi+veve7pQLAjJrROMvXTB9xsX4k8A0hppv+CWtY2pDWe+ndNy7YEJii
Y/1IBi1+ABsZi02dd/5XOIjpecXZmt+BZKnAeHiLeA27NqQUmByBSKUaBC40yzK0cMYRtYqDA0FK
hNVoBQlv4AR/hreXzUQfdHpph8nwoBPDpGJ8Hvq5fcO0Bh/qLFdIjK2tn+P7bCnaUqEktOoi6Kw0
hGhdBE8zcIW7sAjSwxjV1ZNKRbgrBOqeTVMKIfd0f+CqJGxaTLK3Gr+f4+IaVS6z+962ak7bhNUO
zFk32k4aCpfIbEy3fNjcSrXpTVaMrOyDcD/XBQbdJb5Iu3myvWw3U4b95AdTuHPtZn1bz3BMPdVN
H8AxkqVzs/oaE+a834xqfkSBBCEY1fJ3ECOQtvx23ddF0p/PGOp8dEBhk+FLw9sR5ebdUvn1mV3E
+s4B6WZkrOIeJeSab5Ex5+0ZAt8YeVsrvtDf0+28eajfZp5Va2DACfB8yksbz9bxd6BC4lABMvpE
4m61ditTa4+VcrFN9DJS54uTCXIQK38wmYg8GOW1064xFUTLPfOwFXkXt2FzGUx+clGHXXPX2uSW
dCvgDSxhsnzDxEnfk6tps22Lt/yuR4bcwgyDfBnNLT6c9ugcAbgsw9Zz2m9lCb/anutwg4SnvgYo
nW2pJHZXa1VPbwpl7Qf0rNft6Pi4FS5pEh0h0OTXibBb2hba7HPRj/i24vaKnCtY7sVk92BYZRK+
9cJZH8ZAz8d6jlJSVZGHH3mSiltyGfmHMqzbD3FQdXeAAKP3TR6ll8PcgphG6vLOhlS0T0SdnVPe
WfYRJW3QJ1Wf7DyetgZr4Qh9rIp1hLqthndkfEHypF5PkYYm36304cW0IhF3bY+4fa+CqL6oJguy
KuU9ug2zpcw5gODyFtSeyzjq6aM3Q/Sjt1Oeg9imjAU1e72gwU4+Ovx+4EBRld7FmrOEzET4YVl9
ONfeykYfVMLofWmRPZNpLq9U2jQPkRoB5Vvo1zHljoLU2+EJeDW0dXfWN6TAt/8Jjv8vdth2SGfy
a8HxVT2kfXoSHv/8r36Gx0HwL9IEtPRDMnumlRED/2A7WCGBM1VhgYSD6BQtz7/DY9clpqakYQrT
JKaoZv3/DITDLzSJRuqsZKYRE/6jDAQoiF/T6miibJd1BwkphTo0Uqdpdb7qacAMoDv6VQSLM8ss
+y2R7nodjKRw6xaRy8ZvlPjaWyp6wFSxOy5lFUECTKOLvoOhqgplX9V8Que5t45bZ7ThUQdo9h+C
puwhMTd+uq+FDmlIzOZbOrmGb1nn2FdzEhfvWSv0vikDWgI5GkNY8pJ5V7Ed7boWVpMdi24616W1
HrCFkPdDNcx/UHicpGAYAQ+nEo/Uj+lC/00FkMEBw8WtaY5zZ893YMjoQViGkCqYNs/Fff8yRf5G
4fCyImpGnMyTi+4P9Q49kqcZR8e0ORP/NcfJIpaCpfjVgJW2Kd/xH670Uk/yfCUOUZzWbNxqqGGY
J/+lZLJCpln7RLJVw8gxPb8LNltEYAH9yPejU3jnS5JFb//x4xkRAIlwJlNA3/LLi2bC6SccUIvj
IJMF4cbQgQ+FvOfvhtnvls0/v5pBkyBuRc5Bz/rLq8VhMIHWyIqjLSaayyrsgs9mCZHudijCP2W0
X9ZgnseTnnMugp7wb9LrCJmLpMxFemyTuYDilUSQddq2NBhcmwbnJZlvh24gOYN58mEtlG72aS/7
f/zM6CpQ8v4/9s5ju24kW9Pv0nPUCpiAGfTkAMfyHFKk6CdYpCTCext4+v7AqttdSVWn1p3fSa7M
KomECUTs/e/fWAI/ZQYPX15rrneOYiSbHhs8YuMAv44usKMwvPfsGuPqv3/Av68hsHGdkaqLZ7kF
PPrXB9w2BAn1RBwca31ZbiHadzie8gXXcZ3FR9UlOHI5JZ4Bf/i9v38laOthkcFtxM/E/kpvzKJ0
Iq+oTkkZIVsBtbt3P5nDhMQ6GdL/3u+yPCACwEsk/LxeXXwSHf/tO7ESOP5jTE5JQu5swCwVhL8W
rbqKiBH/A0Xhy377+bskRGzLch1hya880bToba3VWEOLWiadAaxTnHJYiXrw9+8NEOffxqV4EnBP
q5uHZ7PJrHTzv763wcblAr19cgyFHClhp5SbslSJwdZoyu9xkhT0t21fJRu0lmm4FUUU/4HL9WXt
rNfAHJyNDqeEdQT0Ze2MCgp9I3uugQCAoNZH3FhRH0QXdAnFqYpcGQBaqz/s55+P8P9Nij9vnSkx
N87QljP0K+AzRvZYLaGTHGM3NJ/w1C1ORP6pa0wKYgRvdYlru7YiGhOUHccPp0GNx8ku55+4Zjbt
jxqDy1MWEsIVrcB6mIT8Y0m1279/Q//pOhkAUBo4VAdkkX15PJnE/ntxNO0gsH95p3C2Wh/2FhnB
IRFaNqhxWuNhmQI+bLVqyi4C+kW+MWGOHQdkF1de74XHmdzQa0+zO8QYI+S+oIo9Z9z//bX+vmqR
LayMflRWsIi+XqrwsDJmjJwcC0+ozM8i6LR+2XX99u9/z5evnhUDkZlXhkzB5Z9fz8ZEg2aNWCDB
b7Zabr1kgVFVZpCrALLl97//XV+Gtus6cen44WqAQHouhI2/fiLwy2RnzSnbedVmQeSG4xpQP/g5
nwp61jry65mCXh9m5wXv6mg/V7L/w4PVGYb+9qXi0wVtHOSUFw1E+dfLyCEYG3wZ4cEZplYdndxg
M+292axJtqqXW2Yh4l2SsugnCR4PG1XHacS/Z3A+Ef3Kqy4aw5M3DOpbj90lGb5NWrdEHPRMIw1y
By50n/jKIku7Q9IUfozzkD+6Kl8u2MrOeLeSMv7daWYyTgpXXo2tYMPF2M+4k0NmfyesQRx6BEjn
uLSYKos60e4J315uVRSawyYv4/GmwKf5LQ8hly3ERl6YXCl0iXMZfhSuJutTWTRYJZYYzx6WTre6
XerEA3xth3BfPCVXh6WyMcgV8kL9B/RR82ECaWjIXxoLze/m0PrIx96aAsgzJrxGN40vkcmXjbIj
CvR2TN6HmM2bfll+oLUjyKYsKBvxDBB0UVPiRcNOxLa1n2BydgGyqu6n6wzGFiWf84LEsXXvcLNk
vfH1Rxnhux6/Hvq3dusaHXunwNTqZbFCGcx4I1yc9e+i/OQylARCapIJr3GHGcm9V5nqwjmTPxIq
PN18Pt7QnvqtUcbitjabODtVTOkxO9Ij2zwZooCDEXnFgEd+nNZb53O3GhAstP3CDuXqs/ZKYhAr
Ej2zLjCd15fDkNQ8OyVRwPqtEPG9NSfW09Ci6/ONSJTfzMxwVvtIfs4UJ/HF7uso6BoneW+FBwUh
bFsV7b2FrPsN41D5PY1M88FFJ25sNINnW5hG8k6KirHTsRN9S1ft64aPBpP5ELedWzlpM86FWTt/
E2Mz3ySK0U4AuTl5hW7A1oSM/RFozMq35roOi6kKT6QLkH+sCERPgmXWKWAw51/waENtt4EbtZBD
iMAZok3SqU3fjcttITU0ektBnTPEHe6XKTcAqS+dlhDLc1fbii6u3+IJDAS1O6tXEtv3rQ0xTz4M
MR2DLSvt3kYYxHuMLHWJ4NieMhcF2qJlARPTGSpV3pBX4hDHNS10+CTf+kqr2lva8uQo3La8miKG
pXj7JoFtdOKCq8NyGhphH3C9Du+j3kF7O2RvjV1mFxgWmQ/F17kpFmefJWS4wYya9yJJyX3GiR4g
u8C3WGEHnA1mIJDIg8IRxKUzBt15c1X4JHjAIuOpGo/kuNzgPaBOyIp3MYz/Hc7J1QkiCGw3bagZ
D08e4DK3lWdu66OMy0n06YeN0VkhlCDrpUXScImK5Kade3fDJGIORkU6HQeOuZNN8mCHdrFVXW1c
5TL3xZBJtFLltM+8QviA96sZsUAUX5NJkXjxHXSfd6823uAk4x6jFSY+LtjTGgtAEMmBzw0phRB9
zDr31exyqg218VqYMKkQkJHkkVzHdjIFmWXfj2N4RSxe9NwzW0Z4ruZTjI2KD9hPjVQY6tqGLUve
fNfc6knenbRRZkTlAZE6jSIP0CpSB1uGdROJul9YENcHpVcpQTfhGDYbFZnpSa+sSt+EWuScB5lz
QVVumUwVlbE8yMUySXvJw2Hbj4Z31et6c0OhZJH5ZrNfZI7IH9paRQ+DIabvqloz9aqOUQzO94u6
ZM5ibmHdODsr692fQOLtcc5tBkaNV/BLqaIvbSTuXDlNd86k1NZchmG7nj+4FVY1mFBSN8W3rncW
3+FLY5yjQWDYGBlZCIQpHKLMnTkLS7vD8sRJ2IpKMkeskBPBwfjoUKe0PsxyM9INVLnzFmHtYeBY
td/WRnHTif4RswSwtSkZ14REN/WjvHIRy6D6RGmfGhj21l22K9NMflvdTXY2MpqnPo2mK3OYgz4J
p1M6DVhjEH7gvZrMeYg4L40OHSP75LFk0nDCLZY4D2Nyu8OCVLgmc6LsaRFy7TZXrbMtVPtcVhjX
iqIfXwZsmD56a8Zz2S51494opPM0T8wh9kKukWcDHkikjVGPwbw/1MviXc9aY99i4oYRUVXVPvRt
50AH7R28WTcIL9KH9ldtuO6WqZI6NT1E7sISFw/qd+6jyDszeywpYUoHVX/u3eZhgx1laIYmzX8a
M2+LWx0bKQ30gfSlEy/V+z5LfNM5hGFblkiHfsyL6G6dXgM1aEqkSbhcBq7NEsCXeU1RiuQeSly+
s91+3E4gdA+Z6iogvg5bt1BPj2HaGBeeYBJAivObMdT3o5QsbATY8LuEj+eb8S1qcnmQjWOe1/gw
Rn+L/B7KRg8Kd6r2OX6cu3zp3Leh55bYaBqfxIvE9N2euKRNFuKI+WkYR0YcEHyERPmxFLN5PQi3
uhFLSNmP0Aqfp07DwUtlRPuhWRvzfZ4BJcvMBsSpmugK11+3CsKQuByFQ8Cvnnb8jAf9AEtEIwrW
rIkyI0Wq5EwnZK/1y2qU13TscC4gHNAA6NUp11XP19VD2EuL/Ftty/7GJVnkYDYdIrXEc8mZXdrj
hPUSvjwh8YbNHF7SAeKDFY3Fe1Y2jr3Naq95siLZ7LByyj48WSShX2O3cdSGEiwpzdtHp6tfC370
tm0qK/c9uRi53yGvfhO1lU5sAp12xCSIWtbVRe83cSkDZpHDlR6qxAcd3vLGk21WGD8mDQp1MtSw
BskERvseRerieEP17ujleFrmVAtcjzOwIStzrySu35ab9d90MXbvaZuxZzc5pwabQJtBhx4tp8nk
Qy8G+G4/bItecSMswo4+Yg3roj7BDoQPuy9pk3rto7Hj8jLL2rhOJjk8aFE4vltt4r5Eg4dKpyxx
iWFCsbiSY48EAYeQ6rIoD5ptqZNBSFOE0m58Uj3uzCIrmkBz16A3yLvVBoGz7lNFRddon50A2yZQ
DaMJMdmHkcdV9TNzvVRcUF7n2KBPnBmVoVTh58NgM0RcfZI2etrMBz1cje7boh6C3jKIQUxIF/ru
mqmh/Fka+PZ7M8eIDjrEusw9dp9u0e4TlBiMGSveG4fC3kRDdqqXZPiBg8lChxHnQcnA/qNp3eQ1
RFier4iSuKymHCXUqHY+kPAcPippmG+aUWsfhj1M5/BzklWSiKJX/NgZxcmDjvnUxiCr5DXEEZVy
Ung+jqgPFMbhtg9tgVF4c2ebjxHmZAQNsr0SQcOiKh6FJGyP6L47Z5wzDCNJHobURTArKX1tiVs0
VurFZqY4CRyI+cy9geddemxMnK3K9+bkPcsNxrAaffJmiHtmuHZ0gPBj7AZ7+tUvprenlycqFlLB
LkN8hxbLPhldIX09GfVNIYedG3mRD8cBCmXIchbprF8pSQ7Mor8tNT84rgZ3b6gGe9dCkW7XJzO8
S9xqMGGKLmk5fmi1MDfNAoXBJgz5lADsItiM51PSKrwV8avbGPNInkDdDns8CcR71kP4psfn1KEQ
OllDZZGQlDS7Yupx7O/n9Jzp8z6zI6p5Ci6fppqwvmm+mSCF4E012weJRZEvCuaB6K0CbAvwRKcU
/DYzXkV6Qyi023e/+lYj3pIYmL1uJxUjYO+1xc9k16raJvwY7IAZ1zGdutvB1N4S29pVIbofMXjX
ZMSeCq15mYrlZsjCE2baD3UbXthyAYywAL+y2+UDfuej7nl3jlHucbpFUJPmb55I4GJlgJRO773r
UkBVICkm8DRdPlR5why+Mt5nT6ew0iI2+dg45jYuN54hdulQX82xM+EGb/8oRg/RRAGqvWGmZm2j
aRieFnP5MY/J0YZWsWucnLwk5anoSUB1IpqqdbOT1dYj5ApmTFViMg7f4k/4PI9zdxj6+CybB+GO
w33j4o8Vd8l3x4zigzN5md824/CsGa27naeRgRg9zHkYWu3Qzun6mStxkmbiPNudVe4TfCbcADvD
9pg0NvDolK7thOPF877C/h66QZuR70jyxbkfpdbu4mK+g9nr/RS2o7STVucAOpsMI0CxN0aYDle9
W3Rdim/kCBvCwAKMkIsmS98wWrYngAv4IMcII3tvBz22bjegmlbaY5uT6zu9g6tGepqcDmihHO26
H3oHrjrZjsQpeoCmdjfRcmbMWtvBCF/cKAs/ME/kA+S3MmKQEBJaShEaqQCzRNqiiGU/IMsKiSeK
1pmGqobwZYC+sQ21hh6DuMgrTGLma8woaIGbUF00S9IlJ8wjMW+yxTUqu2Tc9p6i7RgctqUJ8Zhf
6mt3oifz+CtdjOkmtZV+Jv90QdfSZidIGuEL7l6A3BHOBXc6rk9bWzKNBO8aBSl0ky0vfTyuLa/X
V/gTyLp7asqR0iHXbAIbdbM9UtvzozVI4nj60aAHUkWkL+sO/dVk9692Toxy0lL+bay4/ibbxc/I
vDiWdZQi/6jaowF1hrRRMzyZsQQUgGN5cQcHjGCd1Hz+PjRzGrNyu2VObjKzyXLiUxyreP78I55b
GHfCpu2vnNTbO1IuB8PM6reu6OnB5tYAJXDN6YYs8S7QaDaZ9Syl/d3LeJjQLuVGwPrffQLFdT4z
RsHzAucrcOO8SGpBUljs7TWPSywgfJzspS/3NuKGpyrpuYEk5Seyjyy3HcDLN5nk+nMxCN56iXjl
GGJddGxRdn3LZupdHD3EYcmG5TLXSvU+k/r2iNd4eF9L2r5mjOvKlypt9pRqqzpvyJ02GLNwyjbJ
AioCeMlmQEjdJhQwaitrlM0xC0VRsP7Fop29KqrfAP+SvchSEEV3ufLatiOVJPd6IBkYvMjroqXC
K3GarDNEG3Et9UmSzbwwIVsk4BW5e6fPdacl5bIbmeBT/vf5Y97my22MrI82adbW64tJ5kGFw+1q
tFm3+bA+k5wkZ0QHyy3var6usLU82YCUvgUb4WKUermvViiuG8oF0WKIc1w+IU+sErwcLVZAz4g5
IWx2/YF5an/Hc0HD+WJ0Awih4PnM14MZfd5zIfgrJPm1Rwf2RlBXPU9Lt2cWLJ4PCgmdYO0srSeD
ZtLEc6xL6BFZj21X0rHuY43yWnfAWYNP4EknAOhj0S1ApZTVZC780HTWqjegxNIkSNcYHxB96GdP
n8LTGIfVWxgjE1RhzKejxXzCiPaYTU59eAprvXrLkAgcvWbWELB2I/bkmzYP9TuaA+6wNGzgrzCK
SKl2YbztvTIxzvQt7VPvrY+3EPmaYMhjIqDQuJsyZIifH6zRZfHPAmX1Gyax/OoZR6oTRnjhsQdy
LTaDq3VvC7Y0ERaYt33D3/PaBHJS676j/COYVk9oPfr6Bwm/HgFAIeFFYxuesJ0o9/hG8bHDL/NR
DxHqXpTYerUwr6LKVhcTCPxSF2P40k4S7vJiL/pVHhk6RCA7PMnc5Mp7Oh8ZlGyHe2FKwA/Gom4g
11UwQRw/y1oCKcB5H/3MhfyymbyBVeIs4j0Saf3GKFKrfGaxfNNVK8OgojvdDdgqvngWTyqyI+1+
oSH4cMKaG/b6dQ22QrHyZB2ekghRIXWAWmDnDG6AIwRtn2vHI5IX+mSfBmN+xi5lfp1HlylUR0GO
AT+HDGSL0uBkrNOGfM+xvI6nfrhPxOT+rEcr/Ejg05xGGcN5jCZOJiuZmp2Sjoo2HgE9x9FrwpcU
b1FC7FuScwKnAuAO8hpP5X/Cz//DAv4TC1gwjfo39HxNkPtXMtwaUfe//9fljfrvrfz578oK459/
6V88B0euZAYHK18yImAlCKaS/+I5ON4/GG9IE0k4VTF5n/+XBWx6/wDRcvEnstA/wPeFbfFfQgvn
H+ucFR8Z6Vhopvi//ivf7l8zdqLx/r+uAl9m/CsH2WYWDWtCePgLfJ3wwaFJ2wJn9YMT6XJhBGZh
ujdH6qHQ59GPIin/MHr/bWAihAOYD9rPldPnfgH1wQ3iXltsdZjntL3FZGz0bXtK/jA9+G3Ixy2t
nAXUKtCkf5O99hKJUiPj+QCJKdlPBnS6rGrhEjhWvcV0Nd/oXTsFVpNqd93k/CloAhLB19kFY36k
XdT/rsFD/m3KOCDjH5XTH6qcACYAtHjZYeMvDhgluqQGxe2JBKe22yvmnHB3QVlWFIO8Y79jH/sO
EKRH8LdcdenAqCmXdHw53WXKdhD7+LOY6BUFSSDaMpL5lHJQypB8Eb93lfpoepXdmakLEgiZjgBr
yQ7r2A2QDeqOkGC0/To+SDZ1pCtUGc3qZAHfZjmIZtbvbdOor1ta4Ht6nvlbbxLLPdld/eZCXhNI
C0f1QboyB3aZj4/5UKp9l84lqZE4b7Rhgl5nqozyjPdM9YohRv0CW4W/OM2Jd+7Y77fMtsM7bwTV
xkeiFtWRR1UWfgQpRPdDZsTmntwhblM4nbEl4N24V5Vid50h8kIcLM8Y4ZB2xWmQQyJO2tsKX4UI
nuGErLonPamzY8Y45pwcqFmmAGJHe8JAtLmlXgtPy+DMe6ir+bHpFy4Hr4nHlEbssUkX+ztvx9gu
cDO2pQHgC1ez+aEwwvJxyWMNTaUiaCWsXgZs4utNU5fiYE8e3xDeotgClt7Z1lGrkCylPqahVg+4
4agHJdruySap6kyYi3Vsol6/HwCpntJ+Ks9zVXnngkB7Gqi0sVKA2wlVrY1v7ybL83rb1WGOc9xo
bIHUsrsavt9mYEzip0bV/rBC/jPKIDWRgGUs0QHwqduU1tD8mPGLfnC1Xu3tZMiPlcvLVU49BRgo
0CF0ZtmWW2FDTKk70tn7BQDZAbzaa3qY3UXkMgHWxc01rAsJJh6NvzKhmEr1fbYrciHYNPTqNZmb
8TH0quXiNXBgazNW+7oI3Y0+c8fepJEXjWbHt7VG3miRGEEcuRdY7x4zPSi5Y5axFMe4HH8xHVf4
bhoW2ca8iXD0CI0v61UnYFqkzgFPfUwElb2BUkp8H8IUsHamhGTEG4Z3tgibH9ITy6WcYvVgTAVk
Xexjg7xtsh1YXP+TfGj9PuFADaBa0atoPNsu4j2ubtw0/izRvKSnUS13v2QKtn6z8CYsu1J7gqXU
R5uN9UseOeEp77KXSesGBoktwZHuB4035VeiFVibdGFhIAaSrwL44Rm5xfAYGazNjaGRhWwIWgDL
yl8xRB/BDp2aWbxkUa4l0RzzomxH63dhY9U3+NhaN14/yZsBv9n7Munql0Ha1St2haxWh5arNcLq
1YT8fJWamvw+u+sAQEupu9xyqt4iSpPSRxqOe3HrZcHnzbkxH0FH9vrdjCMeybuk712I8u6egD6z
OwX/nJlIxPPRSQE8zXla+PYkkkOPIbGOEfyc7OWcQA4gN4zXVJBdtg6xmmfkzd4Z5rljbgkZba57
m9Rw48nNPD2zX8YK5fGPpB2sl0Qviyw6jOZSWocEkm65xQJoIrW5mUJ5miJzsO7MDCCgsWb1oBMn
4RMKFuPUurq1N+Te7liHEsgEZiDTh7lnaxrKa6zOjU3PCjtZWvatFx05kyK/0+RwjTCl2LkxfPaF
pmkjHbDfVkZgyOE1gAljJ4ePCLfe+IgLy0MH1WoLZ3bYDpZ6T4jW3lrj8DOLjeKoldEPKAoxEhg7
IrdoqM9VMU7bnEQGoNWo/4n6uNlGSXc19024y6dWP80LnrU6uL+fOzIixDlKrq2FARyY6kjsEx2S
nbonLSO+ksDfEsMtL2yOUATywNBm8DARyU2RZCOAUJ5/YDDI7MqEob8fOkvhO1ne4YqQbI1C867I
jqgvnZ1OOzvmg21SsocTFc7bwXMjCDe8SEMfxVEA4R8Kh66m7k13W00acXFraOBIasg+Fk7tYywl
ribM8Q9DpH83C/IabcvpziREm8hOePY/UK1M+A2iAlk2xDSuCWxEuB+MOoGJoU8MbEPwGAKNfSyI
h2M0eToIK45ZHGFrqFvY/TCradhHMuLM4wB3d2PMMUdkab9Ncbm6g6uob3BN7XYRyAH85QzlkufO
ry6Ung2Jc/NVSWDWGqWVvXhaWDm+Pdtqz7AQnMmxaevgQODRgPUJFaLZ3FKdAVsO0nSONfurCBSb
SLxpshqTlJrv6mLlXX3FXBXSOo4bR2OuuwCbGr6qDqFJhgdSxQoETZYn5AvzwzKZqd+mzDDcrjxM
eWCOWgUQbC9vNelTR0MVy32d1hWapc7Dj0N6x2II1bckM5dgDIfmlBU4A9mYNbPcs3GDvzQucpZp
3TqdlVEcKH3YRBggbETt7hoMaLfaOrKepIklqGemz44dJfjoKJLaQzVu8H7Xdk2cV8ByxW2ua5zl
tBvHJMFIaGONYxBpkfeYu5G+Rzikb22zio/uOIdbbwqtC865FsOTSbuDbOBe682iTitJFLt06cWM
+u22+GVFzXWMU+8ZLrqBf/40Afnm0pCM32KEWwjqj3VcMJFJYru9yslMexkQkFgbR05OCgCad1ex
Yqrnp3oqftVFUeQBMQz2HIhUjMelaTxcvbV2P6CkfUE8lDAwz5L0bPVR96MwU5sRdGeNSwQ0naXy
xYg5nBE04eUiqhJgDilCtnNiOb5XqV75fT6tdUHd3M4oZwK7GfEPcsciudLmnMiyUDkpiYJGER/x
rmvPXtNVlt/OoG24jMvkMJdu2BH1WckbhYnyYYnL+t2o6Y2ZMapsfTc0fmuJRLwM59DKUkhlV56x
/ZFsznX/02WIiGvMZFTZTmQdBw424uqjzHPgBqWFdwSRrd8A9IuzE2IkFURybTfjhHxWmMQ36Jy0
O9Qc9Ys34vKyRtBnOMii9/YLijxY/KjD3ud6WOptLHlJ+sLpjOdsc/pn8dUkhn5P5Hj3s06d1A0M
ibHTBpseOAezUsaWMtT+PmdEzG7WgrHcGqOVYadh5Ed4WuU5b5flYIkOLko1sRm3aZSSTcnYJIhl
x+HuFZV2V0YeDk+GGd1EBZVGKe36Olo+r8Jrnk0NA1qUQM26KUNs+MDO0WWo7lCeeE2jf2MbLH+a
NfEBBJnYBLGvHB87YiPaFAS3Bozp1T4m7vUR2QPvTm80twRjb9U+wvvhCt8e7n8YpyDCbnNfUWy9
ADmTzqfW8tezqxenn/Mj4xixQSao37vFrD5cBIZ7IoIqaDHobnRILQqKCcK2DckU+TEzvOZPNLj/
1EOsBEH6JYTw7EB/5T8x8MgqXOb6Q6QZzSlE67OWw07pN8iibxlRU96bzWrOnNSvnWrdoJxKHvbQ
yz81NPralv2FOkg/s14JhA0ALcf7Qq0dKrMqwCn6g5VQ+ft4Z8gbxyYMOOoBqJRFQYi5Zb3tI1Aq
ByspsqKleQB7fY3IFrzTSrNBGTeqK2x2m+dhsKybEWH3w0TFvfu3Dvw/8Mh1muPfLtZFOADLEy9Q
7+vF4smZOaNmdgctWWkMHSgsKT/SF3oa32ikiAQcRSwwhDn6fdYj+xKcU+skvXpLa+pmh4nnHyif
n5zOvz5BLPUgfq8X5UCs/9L4RkPDGkmi7oBrONNErJDDoHOHhtRVbdzj2B4HbM3LVpnwoKCEUEGl
Nc2rE6+fqTVmd+lkNSczt2E4hbL6iXWVc+vaUb31+mYhF6atEIz3UvsDYRY692/PE7a8C3hBU41n
7lfyIUG6UFXURMwS5kK+QmmTbpFrql0FfYVnWU4BuUHOByzM8QDrMtppuvHmpjVaWYRAiaRc0uQU
BUNdVJexNVCL1nV5SRYzuxKiMF8Ni8zLSx2hjbtq49gFgtezQFigrgkA9r5gKzlEXiJvhB7X23Yu
qFfzwjtTQDK+mE11ZcVU820zTEG17jAI/rQ7wuDs7xqIGWS7SEj8ty1L25gde6xtQf/vME88DkRA
H0FYqdlplulLoow/hG0AK4RkEnbiz1p9LpfmtsSjhz3FW8v2jILeA5/fWCKxv1vMArbGHOIngWnm
OR0Yq4zQ7/xojMfHldwbbzxp5K+tCXfw1OeLM57JcIl4SAnEEG3u+nkroywW/lCbYa4dTHJ5UHpI
o9c6K+CGSuMRRZfOsNCss6ODD3t0zChpAkKV+R9CCvowEB2yGz9MbN0dN5KK+wpLv+6nk5tEu1sT
NX0r4rSEsxBzx1HpVduZTZhMwZlS3oFFt9EURT7ttDjQfbPFulb3JFJaTSB16XcS8pdfYPV0mVsa
Nze26neVDtmuTfpkP4xUVyKbWJFMMPqAyLLhsU/yV6elf4TYVr+4U24mQatWvs367LwMIshpWVaR
jIy1uzY1zKPOwXGbEQi9D7OYTc/Fl+vYw7Z4m2GfvVmEpVPv5wZ5wDPv0+zd9hudqHtWjSBxYaLp
t/Oyeyphxz3Ns24eMVmrXvu1t8OIF/0fPJuJMPqcICSVT8NOX6Li2HYpXUvpmOSuJM5tYbbDo9Ch
NILJV2+ya5l3WHRYtU73HLTlwgnQV3r3ZKQASk2T19eM6xy+YIvdhHwTNzDdns4otKze8Svs+8dD
B8VB3xDU4ga9WJofVTnzVIpl1bNRb0qS5w9lzJnY1A2onAFLc0PiEkcoQSLLTirSlRl5Nc8kx7tn
fQJm6erYO0d63Z4SRXCGjefGvuUA3ZcCQX/lluMjKlfa+0kle3dFgPASq6+LDHyIyFMQgqlcPpg6
Rss2cRc8F+3i2zg79TvzR9ptIUmoLi3IhVNs+zqZCn6JbPH286pna+VykUjFwqjy9R2YE8qT9VOd
1/1dkMUWwF6oX2UzD7u5LVJ8OcVkbMmpABlZm9dkFjTw8Ww1t6JseTNVSinyeRbXZYR3GlgPCngi
zCCBtBO4jsksFGCVu8sddbVEjAzmEXTtcxkyPKGQiMiXP8yDpi5WBOJhkuB6+4n4EAtIIu20GoaR
Bgc/kC44L/UEcw8Kqty13fMQ2tL/hAc0UqHfe6uhswVw5NGvQN6SuGqXwd3Hdj/+wPtWXRY+t9Kf
VUQxQsAuUSkR6JWo5+yuqa25YDiZodl1KcmGitllM4yAcwTLLQD8IocWyh3h7msA4ix8gpU3AcGF
8IyBdgSkwwEiAGEqwBkAd9O2RKdNblEhb4zMXqULQrQAX2MHN60FEVysrHleTAugTPZT8yPC92UL
3009lGitSP9q8yOWbGvfaLGt0dEzGV2RmnVEvnEpNeArkYRYbgoDsKdZ2OJMnV//id98HpJzBnZb
VrEFsVH7JQTufpvQ0Xh9eUGx1HQiQ3m5Lk0oNTviPfJjWenhndDz8lxXRhY0OPSfoTk0z5VOmc74
G0xtWGvliSjEm9Gi02K61LO5a0b3s8q96nWOKHaIIPHOk8M+i/ibRxhLJAqiNHkhWTbo2472aYtM
H6iCGdt5Xc9Nu27DXVh18OZzEEkvcah5kXTDye4bIrQQBN7HK+pNXbKeAjRor7rLkrCWofs5NAzi
yHuKbhwI6JB/1/WTWTQA7EQEp3M74Yp+fZa3rgdCGmVldldMBF6ttMTAduDyfZ4NOmLvE+wT3DfY
8sGdAFFHTVo3OB1KjorJc8+NRxnSqMy4h/8++l7BEMtGboDPDC8+tlP9vrbNbpMMvEgsMeGg5aI8
L+ZQnqVBEVus7wBr9/ql66aWiKOlojifUOAa8MYe1USZTLKOexZVbtxD5WezZR97rjq3fkEfx5g2
ZNv/hATxNrSOrsHIK8Lah2kl5WfHboIBiAY5chU+7JpqpjjpaXYKPux9b5qgoBVe5b4SY/WaGxoA
9QRmTJYjrUJP4WzazRQYgMt4rK6L53ObnR2eBsgRPG/8eZ7o6hXcQaNY+wko76e5NWExA9o81A5V
u0bCloLgN/IwBdtbPPIdZVDSnoQ91vR4JmtNE+HdPIGXGflcJEeSD5rTVOeAiOtWaeKDtm0zM7tZ
XITzuY1HwxhB3zUbj/MhBjLhm2xBp8ueeS+Wafo9Mvzhl7Nyl3suHYZtxoebeDQhTI/r965oKTma
bsFZqeQjS+okvoF4/jqOkqeGwMU8Gm7Mp0KOzgQCIuiGxql5pipJrc0wM+zd5KLyqFsGmVwzV2aT
nSCVPFZVSAWpRhWMAy9c/R/2zmw5bubMtq9yXgAKJIYEcIsaWSUWKZKiRN0gqIGYZySmp++F0q+w
SKnJts+tI9rdtvuXUAASOXzf3mu76XyZGpTUz//x/GESV8cSQ7Je882GH3CD19S6KOZuvB4Nbdrm
MF2Qt5R80DG7ytCxmWSABIdXVuXMNlTleL4kepwT2eBM27FNn5Q1lxKlDQfYc6F4kRJaBifTYdkF
TGPNkQyRstpRSOCOBwwbybBXrvWAbiiCycVmtqOgslE27VY/RZN16IKu/OlZ+2+r8s1WJSnrvx2U
/tKqbNvHb5FCMNa1z/uV5z/5T79Seu88wp8FUBmqXfCq6eD96lea72xdmraN55FWob0QhYqy6SJo
5ca5KwkgDoQckSqLWecXtki8M6AugnLk7MMsRAP0RYPytYblSyOUyxVwI5rQk7nYH401z5yAIVRa
RZRh9hSx1d9pbhn4sau/lcP9tysZuo7S3aHhxXHy+fE7K6zCWrare5cEPxQS1ZeqgLE5BJF6oyf6
tytxDcTLYFXxPy7//99slmGnBXNToczvhlQhhdCv2j6HA13P97+98Oufp83fGfJ/uRCFBMPCWQ9K
nms9v1DvZBxdmhkLAN9zmqVPQNWeEv7vf3IZG+uxwxv/4x11tN7ayB4rzqSDt/FcmouL23pFUv1/
8OgYq9j+oYzSQj9bCX9/dPBXQdRzRz16//cj3gxU8QZ7QMJnX78p+eIQzMADOQCpj/cE3vCledLp
sdN03gASdEAjJdV0M4XjEpB5X/Wod16/2Mtyy/liJn5CbG8UMF4C+JFYlnybZbWn1EiRj6Vkn6DK
80stfsS2hZLZwiIvJsI5Xr/w30aItKCSLwZqDMYvBr1sSk7DVC/3lB7KWwVqAG23Bg0+4d+9fqll
sP1eEDnfIyURZoWFj+a8cBnOKlFTTFVpr6m62eOIIKja0IPb16/y1xv67SpLbeO3AbIoLHpY0FzF
G21kSeN9n4PSK5r/7NH9dqUXj27Acl7SEGeAZGpaw/d5nLFOrf4Pn9cZFfD80Xnw2lxGhuNZkJ+X
sfrbTZVBbhO5WeX7qicSs9J7QKpTxdo+W/m08Wi7r4XXiG2N8mSvN8QeJJnpsZexigO6CATqA+cP
ol9CtWpoxH07l5GdJDAvFoDBVjnpEw4o8yKcRX9ZOdhZcFi00jcgyFDw5B+ZoiDfcMw3aI+b9t4B
d/RhajzjU+oY5YUdJMGXPmeDMoC22gfOTL9iQt01JIzn1BklhOJJ0eCm6EYFs2Zv2XURWelpVmw6
dkm3nQZaWvfm4VsdMMuLTvLbpeAqiVUesdH0oLeBOZWbycr0r0kaaQg8+T0aCRqPOcmv6xRLxbYk
r/mKRh7RDzZqEeoaQZD4AgrCSBm7Q14esDOudbph8NghQGE7XeU6dzeTaIiXzulWiBNIDnKYXKIw
hnklWQIwShJMiYwS44InzAO5A/EuYYd9xDcB+CBnu+N6GC2dTDc+hVFvH8dQJF9Ct8zuwcHHu7o1
q4da5sangHuvfGegNlLllpr5TT28arT8XgdYauJbH6XFeVbjLHffDphR2XTnH5DudV8CHs0xSurq
SqrkSRe8U5VI4xPokKexHYLbTs4lUKrl17dteSTYlnpJw3YTPbbnZdE1SLfxJsEkecGM3q2QhsS7
PsxMn20A8PDMUAU6N2zQPoHK8SnE1ILQNyyeJLLGE24yHqLKoMYb2kC1/jzsszbEz6YH7nu8bMUm
jXkIgQKXPlto06Fkh3fubCxHdMK6v3hk2yFsJ6YnsKOEFn+HU31Vzo3MdjFdwupSUFfy1tCZ+89R
UGnehoZl62KnwUHoSyoG7zVknZ9crbDv6O7kT4aDDZB7JPeQrusisa73FkLi+9Kg92/iw0lWNjt0
VNTIY1IfVD9UeDVSVGzGipwNejNUmIIxxYeG57n0tTDVMBdI776tGz47CxksphWWuHnyXE47Va98
Oxuq6L4rtLDfKbdIHr3B0Lbo9fpL6RD6QC8DF1HbByP7Zq//PMO02tkVGLIt2BMj3iaVac+bGfFO
7TdgP0kNHlPxdfYWONrMt2VpNP7W2WC3H3tAGg8A5OyjM2XMoRTCoNJRrj0gRovPuYDaSqS8CWKu
0i91aBSHMSCRit6VsULb/8QBxEO3g9mWH4L4PMwnIjdaziMR8oVTmHo0icOMBEONN6RMlj5MBhTP
XE7gNqbk24RMy3QdVWP0o6iINyhSST1NRsjlLaE+V+3U78y8RHnpKQbCjInpsLD3W2RIfq119CBF
tvOa8EenGmcdteMtXkXkBT3G5Sk+5IWkTBRgdWApdD5Eio+SZvO4oYTQX/YdOK8w5TuH7hqgpXTS
Ty7q36PujVt8XxmnthEwXQ5WjnyqGMai2WUMambF8TrKEJUUKvGuTDaVtOn46lOVcazCj02dGBL7
3DC7Yenod2JZdyuL+zby5JF0XffKJTPlkfwV94PZd+JUIpa5S6zAPIyKEZUyoX5RHtIJPZvKdV9w
+3ZLsI1P4Ld31RVq+NZqDVr9sGXOiazU/SBkU1NQzh6xvFHiaJg/ZES+BOHcnI3xJa8DZwkSsE3l
fgiA0VH9U8xk550Wvqca71uu1glwBGDdxJxIsmyA25fNPm7djja/GL5FdnFRFVnhh16rM4IROjVx
dmVWXbmNBtPlJeTVVVsv++rSKI+EmTGYOHkqlMLCWqXE6/px4FFLkBRazrMuIrWHLnXFD31gtuqX
MWLrszilQQdBzh7DbQ9ThzmOnYSvaZ19SkJ729JoWfVlY6xsc2ZG7Mpx1ZNN+BE5kXc1O0GBg8tp
VpbWDivFG044ETdkerEa3PVVGKC0LQogFCr/0CrmHi1k9hg8Pvq0Bz/Te6UiS9euqQT2RD0Ehv7V
E6o7UmphP1qqKzdtoRFKvd8lEXnruRdql+C3r0zQI5816IJX0xh1l0Eyf4p1c0C+ggzNneD/WTPx
ozMoBsrJdX5VaU1wnaUPTt3kaxqwT2UYhCusRh/5nu+bXsfW5JYYGMIcL5tuVlcWeXQZyyL8BGl9
1ewST7LDooeLnnJaHGGTL5h5m4IZR89dBEu6QLU/80qrn5Ms8STVduYdbDl7YR+TI9ob1ypW/ZSN
ivwg22p2FLt9g1Ls4HfgQzFwEQ9Q+gmHvJohknj5wpJKF5yMjqEJMR2GgiZvMEnXM7DmyoxzGqGo
95FnDHUOVND42OZGfhiIVzuUTkfaSUkji9ZUq9ZK5FBaKYONpSOP02DgRmDxyRrmv9wZgpuaavZA
g4CwrZ0V93l0GBIPHiEOoaB3D8hqShz4UpmEwbMXb5T0Z69xntopiWAfAp/+UdkIbUQcOhcjNWzE
hpPXLJUaIq7rdmRen1wnxa3YNV13XUgn9JvEUp6ikxEmm66KGovOqSK6i7mn/eKmeoqiaMxuh8Qc
0RMKSaGJzTViB9LS+0ORJekai8ZXy1XYiRMEBBMpvoR7RFtD8n0xcfQfbIKoFuu7tsTs5RD5LGPa
8Z0aRLcmdItV5nZ7o1YdNfHgMY3slKg+I90YiwisdGrsHJ0xnhRrNL2BsNHXhWUoAr0zcz7xuYbf
QoBiwD9Fq1GCxkGSkBpwEY+27m5B8TK/WZLpm/RBhbHTsYCDWl5mrytueJ/SEaFXM9lvEVDObehn
m1E0xCiSdd2zabkKwO/PNqPtPIeWavVsT2WK+cYY+ssuVFhx3IZ9QsfW8jSZGuY/Y2ZfkXpNeeSD
t4+dmaNOEd5bBzX02c/PFcvvoUIgHCoUHHZfHHKdkCwblyl0T/DPvdKpIabMqYMDri5TN8HEMvf6
EeOPk6EHxJmjITifhVjzsj2K0sTOQ0qJGM3YhBWBCligWI6LIiqPJNi+lSUm/jjTLBd0QLMg2zZJ
tHhxcioaNjiWhKLKJzwAHS2Y5+MWhsgaMfcjCB9vk8J9uJKgOa/Pyw7QGCF3kTGILXo/bRWkmf1Y
zjXp0S3r+uvPw/zb7wPlhApr0b3/cSivxhjOCIb7fZTn1kH1bf5UmjXf1NANLX5QzPnjJsNxk/hR
IrpTL9lripRfXAFGBhGZP7KVKQ6ugbphMjh5tnGFPDiblH20DETERZM0VPRbD9t0Tb+goyO+DwNm
ZXPk4LqxgAzfmpZuPcJVRjbj8b92wNKdD2gnWYCDaczuF3Dwl/OqWBS655KKnBLp8vqzEMu7ePF1
AAmTILSktBGV/dH2R53K6pXuO5ks/se29LGGAl4xrc817ro9vXWEaqhotjb2oVXYdG9kQP1xziZK
gRQoBK8L6Q5XwfPvs5tAJlUxrS2P8/bO1sLyCD3irWngj4oFV6FQQUQhOHPHeVmIIcO2D2RRxntp
sXmWIRNXUUkM5KhYQl+mJb6khMMDHbD+8+vP2PjzGbNFQV3hAkWD2vjyOAxNy+qbbIj2VjuEAS08
NFJasEREKbbGWF3t6crTbO8eTM996k01dl97wNfY2+GqK4soXuZbchFqLLgmkpaK7aSVNnv23zSD
kYx9r4PFs6kFLQfX86//b736jXo11a2lhva/A/Y/xS2N7zYufq9V//OnfjFE5TuXmZdasEFCqPu7
t8ZbCtLid77ov2rVzjtisZHiCAwojNUF/fmrVm3gyCGah4obUlrQV9a/U6t+vjBY1LyBh5q6QQ63
ZXCGelGmMYQORN2O5JFkZwYTlpprGwf8fp6mdGZ30tqPvz2gv9R3/3bBBSjnWfixqYu+WPpS7roy
qtw+muzu1qKnNzt7mEVlxuE3nFrxBlHu+UT/8wYpE/K8kCtR9H+xEHmJnFvSD6DQl5F8TDwuYCZ0
JVubWsjrt/Z8fjlfilfNuyb5ANPTy1W9iYYoVKmwjvB87MfYSZo9aclM/ajKxWlxAd47aSJOTWCP
N69f+i93yUgiHof1lhX+5dQ21Gk/6VpjHVsjoYfmVphiNRvtBqFdrEqvX+yF2Op8o4xAWLlomJEZ
vKwzj0ST5A61mONQEvrjOxXUMX9I9AyYTOewhkBBr6JDPnLsXE1N1LefLQFHmwRDuDC6gfvk9V/0
5+1LNlTY1+i8SCb3F+tHIqIAWnxggcAmkYouNIUtfXEv/IfXWjpPJiV9gqesFwOKRF89i6bJOpp4
3E+KhRMFCHZ7lRjVw+u39XxZXJ4zmAXK+Lbt6PDuXuYXxx1kHlkq69gH0VNrsJVQaOXfeJt/e3ZM
QsATuBiz1IsPErGp5SANsI5zSuUtcbFd+67ksC/mlNrX63f0Yq/x85ZMXBcswktz7uVeA6ij6GdN
mMfEiNMcwTnXFBBdpE/QBAIj6CqPFgb9kxl7480UdRR4e2q+b/yMZcP/ry3Pz59B18zQl0+V8vSL
ARMYAp8Lsojj6HbGwUwLwR41QM9QAZdZodrIqbKkRiNhiShKWeePF9s/5VOvbfav/5q/vQHsYnAk
lzfNKeX57ifFVzDmacXHu5TcdHwl/sB++WhVFI7+/UstbE0iSxb16csRNVZuUzZObR5jkC43nhfy
yWrkUswUKXgTr1/s+VTP9G1ZeDYp/7OynO2Uz+8LBEmZcdzQDqAFk5mKSlM9FGSrPlBgG9n0T8wO
r1/xpQaYS1JFwLVJW4j3yu7+xSXT2WKj63gHPUADZAEjQq/WtOONBHe35KryXql1UFZzE+MOqau3
yZHcHR2tQHvlxrLezzXL33kG6ay0ahkABuXbINJmsY5F+dZDguv6bCza7AWJu6WTTRuSdHSWxue/
GWBAgvAKtFpLXYzgOSQ5ZSy1bSjaVPmlnkM6hRqYNMDEyqSa5Ebwl31oGgLaN1OS8RsDFPDxKiB/
+/ts5t330UgZuoh7ln4I4L9oTTSWQGsp8KT5IqT7UEfueJNJ2lrIJrvvDU31CwffZrNuF2njYCA6
73qnPLqhZR4AsXKKm9Jkug7BJDbYLgzvvpsjjQ4Hrh+BKIoIDZzjERJDMmUlKRFQxk0/VLEpd1lR
cw2XJ33ONaxrpLy4OSwOM6AQxakFfop/CCjCw0S5Zt7RbvYk4hezPLZduJR6GlFEh5QM6u9pktUP
ToUx/UBu7nQD3nK81pCg9oih0jD+IiZKXj5UN5mm/uAOwX2N2uWh6FL5mMYGo91KDPtxEkQ2txQO
WaERvDzmyJi+VcQDckp26ptGdvkOvwd5HnFogR9qvd7Gm2+zwgjSau7QFvKRLt5BK6Dsbo4WTxTi
7D3QP1RKptl+b9qOdk2JhhsPJ88Hj4pz04KPuTdId/teeRbvKceZeS9w2n5P8xCxqKTlswFwgVHS
pV91T9uRf4qSOq0vIphDGj6TuJs7npul9Lb+uaIWrNTbql3OqVgpGrTIFk4RfyL9BhdxBFHKz4tp
dg7RsjHREsR9IQrp93pijDdpOUnOu7qmybVdZOJEVhijJiUm/NGRS/9iShJq1D1oE0p3Ok7dQ7XM
l1rv1O2O+kKd7YzR4MdwCErzTdOxLsqSDCJGcDjBsZpdcYq0PONV2nnnroKSysAaUw3rTZcGNDJE
YTKW+0Sje4G1qd25Hc0ucBHjdSVc1qKuc8hlnjLWZZ9gXaRMlRlioYWNh0Mpzu3HvqztR1pfmOpa
ooIWCotobkNzNvbzPITO2gil9aXo+4LWTjxdZkjh1hTkKGclGqrQrYh15KkEnFyEJBLxtyA5xtI6
l7BTAdjcZdkcDwgg3SLFDJQsoXOufsQ2VFZ+nhLVGtutCTRLs1ZTMU93Keb6jSqjqjqk6L7YGck0
8me9LT50SJQKPwlU/qO0m+7JRbx0YRuOOnnSJgdiGpNgXKmUmWk1Z0xcg14Bhuu0qfosM6As29ae
JDQ7R6ByK/AbE9gXbrG0AzXyVBWvBefCXU+g3clLejEglGyjLyG+S98pu2rBXMpdXUzBEbibU+/c
dpAPFWzp7VRU8xcZDiWMlTyc/HGw5i8Iy9MNwpuZimTPa3QDG2BFOhRfyAdxOoRhILTgvEDMZDOK
Q2GsW+PcH9jU7AF9wq5IEXLB/DExBXjRULupFJZbkdbVRdJELeQINf0IwnLYRDD8PkxemX/GPwjn
cipAdBQxAK8ai5STNo9OZ/F9QBleB7ieVqqnmZwDkksaVztZY6Qz/ZtBCaeoMSOBrDEz6YOm9SLc
8RtUDSFF0XashvfsdF1AOWIC0hH3BCMFAReyMg8YnApxl5VVu8o6UkbmctKwK5bqY5XKulr1RbvF
qzGtgMN+y5y2/OxlsUH/TIzbVgvMNXGF+s4LuvwDqxIN5pnp/b20CEWqQp03SiUweQ/IqbjWO1Vd
Z23HoIb+5nSPCCfESTMSPokWnum4KavOSI5yDNhgGyY+zRWzbfedKiwTUjl74m6im2H4etd7942j
xnDjKiqvNDYjgJddWeu9nztBBqsUffxDICzQT8BXVufOHJV31mNX2UFMO5X+ddlky98mxqqFgdox
BTEbszGrSmbbkXMU/Ci2cLKfBX0Oi09foW/dWyPZg3tbpDSKoZHw05y+ROuYFdmDAY+Q/VxEJKYw
advwzcOEzb/Y1M2rpwmkiN/SMAw24PeB9SXW8ANYYg05LdXsT54MvAvCn4ijpCMBuWcMYxDGOGa+
tn2HLcY2N7YVh+EqIPmw/ZzNmtJuobeWJgKpyD315EOuZBanGwQy9R5a07ydsLZ9nL0wd3yPevTH
3m7yGxwrT0Y2fx4NS1ylndHRfslo1BnU+jeWqozv8NTC7/jZhttQIbS95ovHcNJDAvatEL4yLvEY
MGadtc4BfW9bQnHPKor5knl8lSq6pns40frRqsvpsm4780bOY6z5De5k4UveQkJOkevda0U/FpsR
nCVehsbCRDdnV7Ww1E0e0x5pEPZ/Qz+SbUpIdF9LT/bHjvA1g1aIEUu/dc14lZKZ5Q9qBjOb1xnT
hQcKOcld6zAN/Vd61cPt0IXpB6GUfklsuP0lHSQ5ZU0WQSpCpRn7NYF0J8+a4stmtE1Ql4MHtK4P
20cjHqpj7iDeKGIbCKPUtcC3OgRBO8GUt9XYzPbrEQQGHTlc5OM2ygrzTqYVkqjCnG8RnQbv9UkB
5yHbB9ZRODwQjV6rjd62VnwY43HEgljqEPtAA7npSY76UO3Io8I/ZRfa+8SZy49A0AwPjqWCkEfw
qZ7uFYPnNLDCP4m+bi9VVVFMZiE8FkmLYbPyCIHwkXqbFxGTGxEogYhX0CgLDUuM038IjX4gMS0J
wDMCLGoe0rEzfWgrNhleCIV9U59QP9RVj27ayBsVEBtfGpfIb9GnTl4t3I2bORYTohh+0NRXwdZb
YGZ4qREyWLWxOXuloFPHN20u6o8Kb+M92dPWpsd+vZpRPNCjlaQU6lFEy4UYs7VZ0ShYiWCOvsNh
ZR3qFtJPoPVgHi0e1XU/c04hBImmpF0G8ZWho0LWm0G7tOMOAkWMuWvrambj+EVV2FuykGy8DBSt
251i7D4FWTR+qlyz+zbYgfMdfJmMt3olVbtqM0FXMsHOAEfaNcunuZtrjDLRPKk9rf4niCbhdZug
i/dnUoIPJgllpV+WRY1xAk+HT/hWs0pZna+0bEhoLUmSB72QPXs4T0Si6VGJNcVWVuceU3ojNKkc
BBX0sNTKwXNwRY68gzOAdtNV4WUL1BUW44eIhHeguBSQrH1OdtaoyGsFQWr9PMH+txb6Ri2U9U9y
iv7fa6GnH8P/ewC2/3sp9J8/9AszJN5x8ATqt6guqfc7HIR/yXaBCQGjsQC44D0kUxRazi/ZLnAi
YbvEpuA8wDrjGP8qheqUQj2QWQLbH/xW/sL/H9muTU2Cug6B4vStKCY9P4eJHlO1roflRe9SOlql
RWhfmc1Qnc5Ett8ezZtVUGTBXMsltGSpCFvijzJI3+raXLuiuHBMikgzcMYTRjrvfuIJvIcW8da5
/3lp8nw9OknI8JYkV+qgL+6t0ajJVK7O9XK0Nj47Sfw/CYz3UzeioStAqJobc6SBP0hANq/f7B/d
TpvIUiYpipNsqyhoPX+wtaazwW6bgoS5rvueZ/lS7RE9FiwxjzcjJ717RA9v3fLLYzWPGB8wdCO5
9JYIpXh+1a7FYDS4Dna5pah9Pjj2Rc5Jxovh/YbM3G/UVv64IGH0aLEZRMtJniP48wsmUOAhMTTe
PoLmcHRcPIbUrygwuKb2xQx6+UZ1UPzxXNGxY9WlbebxcKl9PL8gUx0p9cHY71U5wo1VxF8ZV/O8
bPN+1kEnFYuTi0qck30qbureLu6LqnIGjDkpnNzQaZ2bbjIM5Te9rXqfNnz7Xoze+Hky3DdGAZUs
fs+/im4MQscWgh0TQ5C60B9d7yKH5EGGjtrbcFAtvDyGHRCAken1Nixpo+Y1jrGDKKMpo5LQ2Rif
i3C6ARjR7A3yH+SBTqh5kU+V/RiaLRtSFNuMpTZAAHQ+X45xhFij1+FRbDDoiVNuLJtjiooUb5TR
0t/VGjboZEnOHJbtkR1241DOUI5Oy1GbxhuUiuN1ECOJIlunL+2vLhB8tLLNPPYbBG9swZFb0a9g
lpDrGLGHtwf5oH0CVOQhHWmMhiEHIdwEcdxOtDIRFURC/GCUjphoBR3dEaojRMcPYzEN7ws9onYj
7WQgvYJSmn+eCBqCCEOCt1v22gOqWS+FogzKpoaosxSa50Y3L2SfcgoYUYLhzDT7a7ZLJA94mOBi
aJqJt0lEYz+6jT7e/NzMAyqsHsyoG2+0WhN39nK+jufYfqQtbMAinbzxQZadoVaSgj0Hj6VTQbQN
d1qliDVyDij1CjJjcG8kKbUiRebkY6Z4jtiSeW4N3jTl8dJm5GP3Qz1zGtdQbp4rbbU52OYWXRKn
f2/UOPefC54/xyq5KKZaRWYMVCdOCfjIEpTkCFi4WTzbnEHaoefoohE6Eh08hxCLi7TWapKQ6LC5
oP8pJn2KekopLngaSrZQfkaQ9UuFpS+k9fjTMRZW/9Q9vKW0wgGF05RVxIyMEc8GzuqxPDaEopPV
sxx0lJoon/TY5tgZGlSoYcJxpgnLdK4B+AAF5zSLcRfZKGWkoVrudZG0ENpJP+38/CnD2MQuu9Ym
Sh1n7bla1IJz9fTT+Z/pggD8OxVS5o052mvc64fI6fr1EHreVtUtAzhaPg8JpLTac+gKOLC3PZKm
vh3UOq1H17vBSiEa0+9cU1dgmV09OXU1ljXbd/PUGG8rWVAcwHhAKMs2A3kENH+JsAOwLPSLQXQO
8iYouNTY2raLtd0Edg+zcKhNcD3YJSL1LW32wUWkuuC9MXvTA9L84Xs/aTV2RrJ34+th0ozhU8vj
j3ZtUfS7Fm72wKE3RZnq9hoJKCkCYbu3ec7tHRbyaDPGE0bkAqc+cB4wIeR0D4jAt5WbmCes1GrV
98M+8Kbx2BFlfSdzVa4grca8dm06WXDul3Ow+NzqRr2uokn63TSKK8JGu5shqtsQgWxvf6GYC6I7
ommDc9WLx2OPBXRvuWUIIVRfjqJ6OZ/cRoXfqTCIk8xj51DEkTxVeuEFvoJ8BEFoyHnh4yKRmJEK
7KiTdN+9OKKS1WoIj9cMblBOQTcWa1T9LRgOxwnuzYICzVpo1keOjWjAm/qxALVKbK1uW/t6MJmy
Maow6OikMaSmlOIgBFX+a+bl8YZljrFsBMgA9hwgWaVnyttT21UPtui8+3yKCFZzQjdfkkr78WYe
o4D9L3uLnzXVNkU01qfD41i64X0Ck+uY42y9SzQ9+YQinA+LdEGTwDGODrFjmhdu5el4PCk4rllG
yztpozaPMeW33Ea4FSZxQ/BNZxJP57YSX/JG0+aLObKUe2HmzWwOK1G1pAo3AsgydC3z6xz2ttw0
RXrIvCp4j4s3vMbLHpHR7ZFOGdX3Wdc8Tvm4zP6xuG9zD5mo4jmNXsI8b1ciPnglQSRKCxT23WjQ
LytvcG4Jqk+dNbWbC8RsWr82h1qs+C6doxWUjYu22SiuRmVg7KZBcJ9TbQCi2pKFgriP6igCHsfX
MsumQGIGxalwNOtrJkz+eaI5uuYjMmIj+LoEFjY+LY2g3M5uGWe+EaYKsWmbau+JllE8ujxA+Ehq
8mds7+U+tgr3yolMfZ1wSzsH83u6gr/TPpB1w16kghbw3hzoigKD5rXWntdsyEixmCysLGxOjdtO
ZCEn7kkbJ8o6eYl4VMtk+13PcAzbgc30lsqZQVMrRkob6hB1RmBxiKxxwa4hdVOzARrMEV4azOmJ
x9/TG/wa2SGsxo5gmrQXPObBXAE6Jl94GnCCWvwXUUrIuD+aSEwkzNZ8HRr05xBKNvsp6pkHUae0
7Q6pAvy8KtNWCUa3bBFuMmmB2KRwu5SMpD1QHj5XmbDqIYAKZutxnhIm/PMU6EQqaDYO4nWGPkLM
6BrcILVRVQFlhsSu75zMRiJ1LioXJiosykcNI8KYKfc6GetjG9vM0znIaerL+Hkj9Pk4zCANcK7Z
/fxZorCbbFdHCTuJQNNYvhx8J8c6Q63bT2gQOnAvd9QMvI2YM/J6jMGQBM6pKbfGSxSX1Ob0xisf
BqOu8MnaPb86zivudehnLlk0gA1urLrK4OuiLLLK3M+isE5hMLl67zg44S15oOiZgJaq7ek20Er7
QYJixjvcaMn7oWqWEz+J8i1LhgjvBiobE/NmJt9bs+m2zIuOuM1KTT9UKtKeOkIed9TT0Ffzm5cW
leZ498Y4MCxArLOS116Hl6BZJGjhosrbNo5FByQc4+WJ1jgSQF9NLOuqcqky5rQsChhzvFFAULwm
lS9mBwSfJ03UnBo6Y9YRftroweNN5sIXWhxmlo0deGJreSvNWFO3vRyJTwdEGYWRe0OskSdZqioP
CghLY01ZaEpjLRQfE5fdMvLioaMqDSzvBjuxvYl1WiqrAOo4cQTAnQY5GTswcexBHCPSD6nVRCc6
XaAutWja8K96PVq2d8iSubrk9dc3xONEF2kfaZ9HzYsPWhcGcHYilp7JzcHmgWebRkfbZmqwuY9a
rgsdNzP9zCOq52BV5+aH0GVKN4kU2Ao9FGvsB7mPKL++KLGa+2GXQa+2mGKAM3SNj80AsWjKjqST
efqkxZa9dfsy2HtzmVO4r9Ge8gUOOOOKp6JB4pUh+hqt4YJmCRsDVevQEyv9ys6nft3rUAzhacCG
sOsNe+PgdsTSt01YRNdJHQ2bEUCRpXfW5Yj75QNvm3W5GLMDK1++g3JIVLhmEnify03oZZcqBY2B
ynW60qcq/FhpUj00pWGeSpyc5QqWChvIEXW+lxVUda/NXNyw84OhpQ36ky3hHJpmbxGMkRteohNf
4gxW4NJKmn/YteSFwLMhfQ3P7hCt4b4DcWNH0C8xP4RIwvHqlxkk0pkhWK+YDbukPKra0C6gaNfQ
/9KMQZpHzDaxbBiRMw4jwsRGMvCup3SgeNuz7V6/fjpdTknPTiUIgzlwIARF/6T/0X4l8CoBsWBi
J7TPm/5+BJfyf5Do/HH6cRF7UagQNsd+i4Pb89OaF0SdSmi77LNCMhkrBIp3dUsT17dGQV/UWo4u
5+nw9fv74+jPddEU4JjjZEqy5otTIkfyjJB7nK5jkkmUt/g0ARQA/B3ANjWbkqbgDW4x5uK6X3a5
r1+dus3Lp+uSpgFLioa8/kdk6tQmVE+ELPdUEukmzG5j3LnLrJs4LbN9F9Kw9elrcSxZdt4o4pjc
zz/hvxW7tyt2iyH89Yrd5Y8x/la+qNktf+yfmp3QSTPn9dlYitG2Lc74XzU7nO3vdOQMOu1Wm5jf
peDxT83ORL6ImMHxCOh0FvUig+4XG1y8Y7chpIt+ytGNpRr079TsXny9qPq4PNVBlDNCevZLNRYE
lIy+bpG8Z6mLp0erXOA3Bf0za6NHnlZ4vjk0ZIntY7Nsc+2iNAARNov3oNiXQ6zvpNZO3xszVPlK
0ytQvcnUz8cRS8aPusnYVEqHs3+9L7pQpmw50myYrFsNtLSrgDkrw8D0loGh4QAxhUw1m3Sek8i7
0mOtcz7Qfe2FuWEzAGXxFo4xnl459J3+kMEfiicAOBqLdBOVFCoOsasNq9F1NN/oYeTSMAxBHY+0
DPuirtzbCP51OSQrtKMYokRuddhfCC3L2zsqI1Js3MQyM/1TXKOhUJxOeteg56TnhX5EXp2qzazX
3yKtbbZOXU3XwL4KZzVPQ8IflZM2fwEU7cQ/uXL//QDf+gCpB776AV7Gbbv8T1XFz77An3/ul4DY
fUesNZ4V5OMLUkLyV/5TNffEu5+MC4NK+q9Pj3/761PT31Fnp3vtGZQHpWP/W58aWcEv5nKc2ARt
4z2QJmK1P+WIDltWFFHpBdsFwkpCiFjgjhi9ZG/gtKR5t+9qG/+oIbrFnQQWyPL7hbJOeOP0cYYX
W/tluIBDy1TywXhigsaVBgaknBgmjTNpVLaqtKF72Saxmo9B7ExqU5BruTEF8aKeA/FtcQQHbCGI
HjydYdygQJflKwbF10QmARt8BfKm1iYHui3sG3cY8J0vBK8z8xukbnAo7ZFVmODo4j0/E44emSPV
o+mR8YKlBcwNFtWLSRGE5MvIQh62z9g1qeaWxpvSDu5yuPYnojKd7334P+ydx5LlyNWkX2Vs9qBB
i8VsAFydWmdtYFkKWgREAIGnnw/J7jFWkX/TOGvuuq0q6+ZVQBw/7v5ZqbufA08zX3SZpPmuntIF
KhV5b+c90wMkr60tacwu7WjhgA5nwsXzncDrkW1T+5zerIGW+fu2VEb6AArV3VMMWguAfmlNdMpk
v63H8HIs52TY299MqQTz3pa+7CDwCN0NU3YWTuiqjAEzMQYPsO7sMzGQrXUNPFu4jBJEepI46dca
Gsqt9FS7a2nDynFtcfzCFib8t3VaRm3XGPOyo6iTpmZ3jUf+DxePpKanEPLG8wt9iEo9tY6Vaxnk
Pgn4zwmp5766h9VcHeq+3upt/ergB/uul+AqJVazS1/Pe8F4BG2vNPnAdOzxAB23kaaC5F66anku
O6d80zNYrx5sYsxEqD1jXjo/tGYpHnwKCEPajkQMOQ+WKovp00gh5DtNtTi9soyQkceiIQ+aERWG
9JFhVA8Z2bh7uWCR4UCceuBOBMXxs3se2ua0BOqJq7fsAVcFw1dna/6qafOLF5qhTmXqUiEwj/XF
06thN8B9jbI1r55bSeUYGmp24NgSfHNpV2biTvriTmqu+Eglx8CIWkj9JlD+moVjYWhn+vL4KaU3
+j1mV3WY2fS8WGaFDNOZ7y6ugzSiZvJbznDy4m4LBJsMzp5DsH1Ky1pSt7IgLlvzjyQBHLkSut4F
XYuYJ7N0/OhXUK5r3h+NbLbDspsv0s6c24r46N6SGAPJvCTtsU/t8tRyi76mdNp4Z3igJ9lr6MA2
Z/g8RUn/mQ3qZrJbbitTm96i27bH0qotWMRquan8aj3Waefcsy/AAi274k00WfHOO1odlmWyLlO7
VsepaaiaXO3qW0cYNomSPvWA1VnrHWB5eVWPm+aP+0+yzPW9B1WMgBY1zeKyAhThGu+bdQ8K1SWU
tdGBq6VPtLDz8/zc0KZ7O/nTcCV7K39dBp0CLAvp4LorZQ6sqxRPE3HCxzx3O+y9xMk1wA7vra0K
cq7ueBmdFo7Sgrh01ldvhZJcZ/WdowNl7wj6H8ZVT2MkdH/fszb56Uhiyzg51etS0KCWBptrqasp
e0yuGVipqpwyffMGLjujSU9m0F2Uo6soCawQ5Xz6PjWzGeIzro56ypK7cTr6L1BxD33eeHtG2iVe
F1d8pQN2uuhwWPcVXovIbez5vmgd+qpLXx3bfrLuEzWrt4m5/RtHannPC5LcLm0Hr85Txhb2r2O+
JyPo3aU4zpVdHNByXGoiprZ87nIkEN52vi0aqJ7AK7vvFBqPh9WvlwFkt27tFnexmWj78Q6WBGE3
WasN4SCzEOq6+XOlq1oLWdtPfJRJlga4G+kPlNfUbdx1cgxuzNZM30DHVIfVCcSe6lOsmVhB9Gs3
L6G5wpy60dravFeLRLc0BhVcte0Wsa+W20pMHb4gvqjnaUpJwVLcWEcQKpdTXhrpuWsRIVPf3dBy
VnM9CfxknsWlhrT4RWOPcjaFbTy6qnbMSKe3KBqEq75lxbxAVtJ8ZvRpKIrjQIXA19L1dmxKAPkt
ZbBLRGt+KRhTT9XgoBQx6z4ZfTE8pN7o3ZjoygAsBT1qsEfF89BAL1wcbwVI1WkfXTvp3NGM+aHK
sTmFfHu8q2ae1Xe6QAs8P6mgeaBx5rOW1vKQYKK7kWMPQrwymz11l+JlJlGPkwgIKWW668HKl+ye
O1uH0j61X/2x8X6qvMTU6Y7I2ri3v8/lUmytdEGY0C8wk3G+qGVwYs8AjKq1GyM1wNF+8o2S/ZI+
VPKjI6ZdRRIGIMWAqwYaMbPFS7LhV9sNxOp/MlmdDc/a2IbY43oVr37auO7ORiz/aqWpf2g2uOu0
YV4lHmt6Wdf+lOGiA1xFXlyZ3N/Cyh6rmxGL+G3h18N1uRFkJ39oz6LVSKuPLJUKu3Ru5sqToSab
6ZUkBJpeF4CjHaB7QEix5um+Swf/at3Itbo1VdPW0cDtmpaX9FLNo/aUZY77TqKSS88nAxdQBDxc
LtodsewNkzvqAHO9srFucj1puCzR+QI/XOH53CC73idvd/pk76KTkjg3sjYiG+5/lBukV8+tD9LD
7bWWNs6jv7F8DX2xruYxwGqSKvNOiRWAYdJcb2/gWVSWcVhHFheqyTdSinlNLUBxSk0Chn3WtHct
SuKz50MXRoCq9kK0zkH7hA8HrOF9l5tjVeYg+lqrOynMovcenIFv1DHidjHGbo2BQwePhgN9s8Fk
udeznm3eJwC5hj13V35ikU25QEjeWMk0H7TRrFtX/idI2d2YykI3WEO6yzkYTX9n5Jr4gSiDO1NT
8JiTETKzpxUdjh9ozU2ihrturbq7UnU45zLTPC6gHKLVQbueP6HPCV2Tr5wFzKfFCgrC5HS3/fRr
bXqvN2Z0UnZvoLG9nVYE95aJ8M/z00fOHRTlEDrf0NPFWJC1J/Vycj/R1AS7+oSbtli/5V1f09G1
caxNgNZOy+1NlX7KR9Me9vXGvU44m2Lg5WY9Ee0o9rPfe0VsfeKyFy7CN0x5IqYY5YVdWH0rZwlg
O9lY29zvmr3c+NsV9tq9lhvekZUQ0r2BTRpzA8juQHOhJBeAvAVE76krkiglKUr8yYDAcnKq1Ij4
ZFd3NBZCBO/tjQ7OWpnjqxzUrtTK+cHtNx8eu5GTq6vmdizFzPfEgnuYmoH3nYNvtiPVaR5K2B7X
PooVO2BOqrg3TX1+lHqVPrNMq57ZdcKCgMJrRw5N9LddOQYEeFxOK6mTnHSvm8gw62SVKDHkDhb6
MjmRf+3XeNlw6sUYBCLMpYGBMk+D9lh/stctqoQGSOzlqAy/Cy0BCEjSRb7QXMyyJxP3jMvWtW33
6iYQvREHZU48NRUg35t53aUc/N9W178UtvuUboD4CVI8tkCDZ2mf69IzvsC3Ql+j4SESiQsKxavd
N2PDzivNA6U4Z1YsNih9Z60ffQbJxNPu/Q1bD/TQjZG4aUcV9KK2I3h73cJoXeJIWxgRLvAm611V
pM+8LdYevpUdBQM7JKvicKNVOU2tuXUNKOUd9gLEADkCpwCiGZel38NrqHhhajySFRaD0LeQqluP
Oqo0wy/XTP4+S1kKAM26zRRbJKtvKhDUCyt33W36vQEuLVq1ZSW6PlmbV3gMW7s+sAZhB5oX1jvr
0eXAiqWjmtrHFux4t4ublawKmvIaEFL5gQ68Mz0neaoBSx47vKJnxxxAJrNdivFF2hEKGre5IctP
eQfGmB3gGnXs6SNl46rt2jG9IfTCnZ2sxq2j8+QKv9rlK5IwjuUe9aGjmfkfZKN/4Wb6XWJkv2Pi
myKpZmHfYj78VdrMElux/PLzU1EPjHXaAnKoB2oNH4Ei8Udbb8S3jrNUwy0b8fqvH5z59heFcXtw
dFsTXztilBH89uBr3vSuWrv8ZCxAptaip0g1rzJaU4Ly4a8f6jexyeahLAKPW/KPPJ73u8MnF3nh
LhnNrEZnwpbgO6LoVFVp++OvH+ef+iq2B7I98mAGCV9AY785pkhjYFsovfQEuVztKTKyT+70CXzK
RxqCS6hFMsj0nDe9/ui2OgmuKvT0akm2DddJxm/317/SP7/FHr4xvDueQaLhn9xUkz762ciUcRKU
zF9/siqsYmaCxiaP2UJPs/4bjUK8zwaAsc/H/q9+9G/0I8JgW1HH/yzgvv4Yxv/1kvcUuuXEsH80
Yz6q0/f/87//+Mk/fZcepEbkf0ohyXdatsU/+oeC5Jt/cx3sMTZfnK329B+EJFv/m8u2Qvd8vJq/
+i6Rd4lEoOd7ON3wE+LW/A80XAyev32FuWLwsbJxjBkG2fbf08upsueqKUhaECueLhTBOxhT0FUv
FpvXmHMka2t6pusHy9MiVadIrfmSx5VuzEes7TjvgZZ5+34M+sfAJ8qJlSR4yf2xOjCqpKGVTwF5
hsUR+8mtxzJaqLY5Dcnq9XsqHpM1Iq8zE5jzncoJOZO6sQxUGTtdvRxFYp8bv8Qd16uUHiwwDc9G
g4Mea0afRIFbvAXz/GIMVeISHRkQukZJwmyu1D6Xmh5D95ruydIYoM0xlIRLM1DskGiV5G6RiAdH
iRxs92p0ca97Ery5dp8nXTFgmKaduCdldr3OqgmXwdJf176XsNN09ZR0CjdVP2R3ZjAw3wXr9syr
phyIqLh5nBtFtUcVlE2Yzap+TDPH2RMc6aJi4I89XRiXwMif27J1wpTT6LVvKxaWFZODoJ4xla3E
iZHb42NJwOcuaQ2GT9vSEYNcjF6gNSg+sitfW9ldJhQzIaztzE6imClRxfzOJXX2ox1RdlFvlnyP
XZ71OpXUyBp5duXhuzgYUwaQbpVjbCrdrmJPZmZkOwgY1Amt9tWo9TIhzOWOpJLXkajjeAzmZny2
aVsqwi5fjZ0mTfq3iq3wqB8ah/fDma5Wn4a2Qn/PifrFE89lR8/XS9JAVg/m/lmVitMBWsyXbT1w
pnzKC2vlZzFxnu0c48QcJNIH8OtWE5ODrK79ohY3iFIcQ4OqzrwQUoh7m06De1daWoI858n3pE8Y
a0VbwMlwlytuTD9G0yJCRfTOZcDM07sVs9R5wSJGqNKKgOosV5VbAg8wXMA4jZbcG9b4liJORQ6B
t1PGGTi9zKNeyfuFmgbx0TODfNFnMf3MyXXdu3UHGj0V1mMJqzAmETFdOQNTbzTKmpds7ur+ejL1
L/PCIRipiQzTrP8gKf/Fm+d2iGqnESdy4IRpcku/VXQ4DTE4Ih9wezY9EaNpo4Jd7M4VSbXJvdNU
H3VQZMU+cdumIvUwz18yQNp6bGA6pdNeI1oVlkVvsOCAy+QQkd/lzSB1NiIrtWZ6pl91WxYrWgyF
9teZd7NjvNPV8K732FF14iS9p1O9Grh5RwjFy0R/4CBtHnR2968A5J/SpPuhm/DIwsIDidjbPtpw
RdPtbVbZONUCP4+KzDWhsljGA/9CGnrWkN1wfLxQXDqfoFvUBEBYvZKzS3HCXJOBWtODnyx9Gk0s
Jetc66aHflQev9KwL7QpuQPb12KcKAnQSUvGA1aH/aQHB2VbGA7KVYp7ShDxGEyJUcM1REOGCYHI
QAsdoYVwweDAIdRKdt7GLsvqxNiJbpxD19O02Ohc/9Xua+WAubywjdFokhuyAwMr9j08b3tn46QF
GzGtsekKTJeqfCOSA3qyEPPFh2BnNyMdaJ/sNX/DsNGi6NxnbV2yhwLS5s4bEkWWdlSIWpyLDebW
TlN3kDa+FWnU6fUsoWzQ0bmuT2IjwTkMANcLasoLiJxsqi6c49IYOyhSTZ62/o6UZk0v5AUNF4Tk
4sYtnHVoEbDoHP7WpXL09tqoLJEDutZQYkS7IeycT5wddYw+V6pe3FOmZj35G/fOdZE/MwcpM1Ld
qg4JNhEvCjZa3loEE0tzb76APNwcvfILBhOKmj5Be44X9PutuYK0jLwhGap+TrAI+FPP20MVA1EF
HWg6LDD87A3m53oZI0/mNkbcbrC/pFZVRH19f5VX0xduLGj7YyWPwHUYI6qkhRk4dvPsRqBmx2+0
WUAVhIM8XAGvD/YyNR5TjslHa8MQ5oxiUd/4xaHyqJLN1v44YMQPDW6wu8bD22NsQEOzb/STroAc
JkGZndzZXnZ46fWLO85wTDcPGwxa82pi28NyEmjiYlYPibuqyBtSBvyO8F5I5v0nW9CpJfXr22Hd
ce2dyWrGgWWKkwiMeg0LlOoY+eKuhyqntYupIoev6HW24R1zffGjssIHy+4xiB0zN85Yg5L9PInL
Utdip69Yc522X6KUlM2uAPt6BUMhDdcNL9mvwVc/GOtT6vTfRZDCoiznrzRsEeUiMr2bJm43Rk+k
ktqi4wRjJ4a/eiPR3McBfcaqzSb0J+ncU79Z73ttuElV8UDIWbufs+Ju4XU9J4vDAKlXN6lXr/vF
LRkicVZDNgQr4u6ddehjzJ4p04ecxm0QV8+QkBQBOF7XBzHlqXtei1FB7xzIe+xM7px9aOYLA9+o
W1u00IbWoO/cxl/1XZYE3fpY53qgvc2DuSh2DJ6/xrlDQSl2zcZb8Q4bVWXvvNEw1FEY6WNZtmgP
q1w5yuBrsW9kafR8rIgshCb1fC3BSkiEqjUWJ9SnVdwinGhZ3GHGfLW6aXmtW305Y5ExsMg0w0Eo
fOBIsd4C2kaV8qy75cylv2JhtchsPKpaX1kJc8X0S839UIVfxCwKC+zwwURFtunVD/465edar8FC
Ws7O84J5j9EfxyslfgdIGc7doHyBcCIMjJsjTYw1yk9YCpAqYakIX2d6mr7YKuliD2MklcsEeIHm
WVBR+9WWsb46E8DByZhD7m7rzATcWZceOSLbjWbfGUNoqmlDTRRS3zvDpu/4sFgLTLxUd67kNM4E
G5o0XqlPnk6sgqZLlZXaSRPC5eCXbCXBumUHt4aDbo0MQP5sXzoi2LV+sPYxThY3RmzV3wdipUa8
FHpx72e9eCiCYuYg6aKrw3FxDohJy76n0ueIqMACQZQLWBAd4inh5V6NrxWdQnEyBMZVjYTpEItd
FLCa3N67g3OwRhaaIZP1pEK/ISgoyhyxubXkMc21GU0zH1JCNVp9Y6utWY0TkKii2jX9k53b+it4
qyJKO1xnUTpZPuwZZTeSjwuFszlRmTcu3it1FYN7YV3z1fZoM1BkQoBpct4SYUWifAmDvsx2M94i
heMTyXukSxmKlpvVt2iD0EAInOOOd7JrCsW6fTDXI55Kzzm5uGBR9hir74eKgtzdQPL/YDduvwt4
086sV4SMSY+o70viZ18wTefPpnK9S2JDzIpyJb2rgSS7GycpnRLXNW6RyFTe21hbw6tKcPa4qWPv
AYCz1yKJfOpNtfYR6rv7bnU2WBEgLrS+0qPJvcQMrqtCqR/wOtCURG58cD3Nz/msGTslbPdNyhIp
suzJMO81kWefZCoTG17dk1gnQTsZLQlgd4avC69pB/UmOAQLZDeHjMQFmtl8owjePgzkx7FNzEtU
OCV0xLLLPgD5LiI029ZGQmxHws54dXfClBTztngyLRTRHaZyd29K3ftuEjq86oYcy7hYu8duNoA8
cT0vfkIjHp6CRq/eUgO9LnZUEZzJKyfn3Kv0M1hMsff4vLLlSd17ax1nlFl0d2yVPMDqaDjBIcBD
xjU4++sukftkIkTNUotLc93sqcpzDvRqsrvUOYt3QTU/Ee+w9pre78ZOFLd5isxYwHW9KZjkL1wk
ZMwXkC+LJ00OLFz5rLLPo0wT3a4EdEU/uVG3Ebl9EbZoOJwY7OLS5ZxRqlqnlysYq29Z6TqAuHBd
73IxuT/l2M7f3XrJ/KijqfxamuZi7efebvf/nf8/R/V/N/9jH/lL/8jLD/zezfjL5P/3n/lz8jf+
ZmPWZ36nWBF71EZD+TNxaf0NDC95QJI8FD992kr+sJDYn4lLSpHoafrU9JjX/7CUwFBBB+Jsgt8K
tIlje//J5P+bnmZiKMGcgj8MTQLepL79+T8wAnxDTmvObuDos7DE+El57jbG/IfqpO9SuGhs8UOL
9j3r9+7TBFXKtGg6Pk5FA2+I2yEdvQsY8mYkslS7nnWqVoEbvF3JU/yDHvMvlNHt/fpFndwenIop
LCO8bB4v9q9PkYBatWD5CGhjCai093rQs3IhkFijzT4UBsC+NKi7gAk3t+JhVfmPRcOpsHN714IG
b9C8giv/MEq/iizyTrjH2+x28AtC6kWF7juqnnkrTdfrafDwLrjVHP9/PAlU+cCgoJMA7+9ypN5z
O6jHNTiKFRFysdt1X2u1fcq9WT0Lwis4TkoY6hq+5YjdWPc+ByTLnDZV/H4Ued2xzlnuCGD5oS4p
0Q427pj0cRosAdwxX1JKXufTVjyyjpzoN8rXXz+Hf5KYeB985CqitnREIaz9+j4MtkWSy2OxlVvk
BHpsL8j/vTpsV+y/fqRNb/7FT7w9ko8Th5AvoeTfG84cadBMbvBIn3RKTs+8ea4vzv0IihBE4b9r
4/vtS2RvnzBatqiJ3EKgnOR/fWamQdKq1ioeL837e64oA2dxLNR//az+xetn6waNWvRr+WiIv71+
Qc/lomJ7fuzpxj74vGqdFeTHcvh3MdHP6rXfXj+H2kkuTNt14Z8uCkVqmPAImJ/MFeDh6oEnhI1N
2mkL4ilgl1tpiMvY3o7lg5LkZzrkkxhuQvKQTc16qR1H3PcwmLB3SdygpIYIsUjDWo9pBRuuJdpx
yPlsPsvUa1RksQHUwrQgU0V3Bw+ydDbmSt/Mj4PpDq+zu+bHv341/x64/uVZUnCFGxwWi7cxUpzN
Lf4Pl74EcANTab8c6fM2wprKm5OXJgOn3L7EBjZsLVDtz6XqNQQp6vf58BZHworTXhrdCNSx72+6
Mp+JFTQszEj3vRq4t2+cQNmoOnX9iiV/1xuz+WhQZobYNFdG1LtJ9WTqJdYp9iYxgv7yzFLLjJs0
V4eSWFch0y9czsqjOzoO4pbpHCXMzAt3l+xYdwk+PPZ6R4y1pFKcvN5lBH4Pg9X6T3jmi1OhkRZp
DJHRVJsm3zJuPBG13+nJ7lZ521XGLEK5evYVfIHqQB+vs+ukCULe7gidTm5bRaOR4jbq2/KFmTCq
BJIJgFTt1gk6vBRKDQRbsnEjKlgHJ7EL7H4umiHkRzfWvNW+d8hbPXXTUL96bGh/dqzz0aKw4ako
YP9OmqTVKTxvsuXN8xtsh7VJUyemwhNMguVqFYF7S8ESx0s/3wzEdT7fTmMjvjYFldS6GDATBfSe
JeUPrdT8a62pNCrN83Snef25rl1+a9cQu9IMTovUmps2AUZgLs08EsHptZBF50Hviqvt9YzbiiW7
RSo0pAUYa0FtvdPHSgsRFUab66umXaxTz1pVjiZ/qq83BvE3TBYIpTud+0vEztI6mG3gn6bVtj76
xB3uOEgPzWnUpyAS3mA9lfa+yTo+ERKA4SQs66MFELIvM1OLrW7x6xCfZv9MJx9nzRIDFFWERUhu
Pz3OatpnmXVvJpykubbJ00j/Dt5HtsL4GczvVs973rtGB12nus7Bo0SMPyX7yoqy/YSzNhxbPM46
mSWTOUhPbZsY2pI+IvpfQ2/8ki1KP2bjqD8kxgpjqXdf1Vh+mHXTxDNOAfbuLnVziH6Mpb1x5S3T
fG4cSKWtXBdQOAgQUyG0cKSaLPTwUnKJIiFo1A0tOqQfLpqfBodyWKjV0vzkXesyxS+zJPvMRAfL
SouiKGidxFS4GXkxt6Fyn+MyauIC9nE8pa556IdBuzhr2yJKt3rU49T5YKLU76d88HwUXsenL4nG
pluEUN4hYzDERSnDpl5mqY6GlUMrbvm6uJoixBMGwlyxZJMyy+DoZILcYJZswe3mWy/t9K1IjOm7
S4j8zZL9fK59X55KGYxQHzv7qte17iBoTsMBoMvTxA79VlMlYNJKqdQKdVb5xqmBS7+K2BA4A2qd
rOuircuzLfVmj4U8OyHjgbWsWrRARSl8YJHLMVzRXOVUNoQNBTOh0/K/RTOVHWb4RZyDjh2ui7cI
zwogcrHxU5NCKgaCfm5vcMHDVug4FFBroYf9BlDtzJqgecqdw1hBhaOydTtdwtblGfdnzwXSPpPr
jvHBQckd9eF1DWb71uSLeoNtTBAdS0C2ERRp5Q+DXoc4qPT1yAKg/5Z5gDvcNvdesnxsrhqHXI2m
c76g8i+7pZ+M08kGkG1blDQ3DUAiJ7ReiXAy8NAvyCgPVWpDMi+gRmL4mYnQcS7UHAyaVUm0G6Q5
o/kG7G5HwKYC3ef7ihf3WBUEqoqeJwkqaL12qzY5r9S4H5WyuhuLkrOzt8GY1UyZbgSCitxW28BC
72HcktHPbgMdBLQzWeZO0A+4I0SX3q6QS6jLsld+xgyq4TWltR0xmkwu6L1AP0hJ7C3RcPWGo+Ux
Wo9l4eysAKunwYUhWimsPtAVth4BAVVR4E3JmbMKbF78FiHnyP4s0RaJUGbqJ2dg+ZLLnut6a6IF
q0qSfHdsFjN6LQ5Jo0FB6FvtQfEA2WfyNFwTj7yzozLny0z+dJOlyVojdPJfZYpcrpPE7rdMtg4F
aiiN4uBJ0R4olkQQ4rxoXZxFP4yCi4KBie9Gfga+t+g3WXXwV1WR7dstHN420xPtsGY0jyPCcUlS
z8v1uz5pAom7Gn5R321hc15+r/zGAkBkV/1QE0gvlEMMb2nQZpAH9LjHcZRcBVDJOq6sqABh45t2
drP8nf7xeXv/78L63w2soDU4OP7PC+unH8vH8Mu4+vef+GNcDTZ4J9YcBkz3z9jQH+Oqobuso7cC
G5/zHz3e7LD/TDy4tAABDWDHvR0XMUr9v3HVdP7m08TCEEs9NFU7pJf+g0U1x93fxjnqS/joQ+7g
UMMoyWP9emxjAaLxSW5pTBBm/yqppqIhUn3zUeNvWL8KegtROJe6LR+82b8e6EJ4c2UhHlnqPgq9
H84TrYuh8LF32e2knVRiuclBtkV2NzVC+yAWSAOa2yK62H6yFWE5ZjrcNZ6jrHvbzkuzDjlvGN4J
zdo3aWRb9fZ5qFBwmZvKtbUOeMG67hphTfdICsl5xW8M0WCs7TBJysLeQ0Nhzxx2c9+LZ8jHo7OE
XlNXxjkLFtcMhZkE4w6AOMY6NmnUrI6cbiqaSZpy621lZ0B5Tg7m3TizwTDRg9OBApq1NVrmPcgZ
/gFtQTknvP0ON2RAN17xlChNY4tueKWkC6x12o+iSfzvKdKoF6/msAxit+WgpBv5A1/zx2Xtiy4e
+RUoIFxa88LUtQ7RxFH0khTc77gseM6wl3pRyN2KyRbsUVvgyaTsdWlylmAUzY30/C0+5Zm+8864
YGPsSjNIU/ljyvKCN2sqroXZtMfCnF+KNrcOxThjSq6D9FjOabZihU6zV8TPOd0pvMH4ua5bu79k
JNNfh7Ruoqka7iyEMC4qMoBRnLrfxiWZ0WNnllXOEJkigCxqndKlfMF1RgYgMIozk+rXNG/7nYVh
7HFFbw2bVasPEy+pBv0tdLxuPlBu4e19szmYQfDA8PziVubPtsrHy8qBMQRdcbNmwovqaXxHuzvX
sm2O5Zij0KMoLGtNlkaBJus6kIi9WO+gO1GKaZYvna5xsukBtpMt+AECz72u3TW5m4OWUh19Qdif
OBMMVhKXaioP9PV+LtVuzcLCIUHPRJQa3HDsWWZXFLD31/7IPd0jpXfy2jzfNws1eGSCs2gdhP81
n0x5qKWTf/W51kPIVmrXCUd7SBG+qdlLfyQUdt462vjojDmMNRZxnJNrWlMBUx8b7I20BZN1sVqF
TNo4034kGXjiupDt+94M9mntYIjMtOAgXQr3nBKHPi3UAMlMkntUETdRsuRfW8tuqS5oMEum3L64
Cw9x2+IeGJpxW4fRM+jostoZGl2jvrk8GU7DSaaCMVolp3Wl06QeOhE6o/aKW1vH2L8U50w41A92
cOOsyem/TKsXFcYYFuXMCnaQgha/SenlVS3L6eJSvkC5TO+L2LJXDdXYbWCSESF2MB36hA/6QrLd
ow1DO5qlPj0og4PpY0Un9Z2rczKmr7zPbzrgrHurzf1dQi3eEBlUBzwNmFzgdxmssvOiNc/NlPbg
r62RR+ODVVJnPY/fpkrQZ5BIeVfMJcEByccihfxnoI4t6rsAHqjvUkwa52nMm6M5zhiDDyMfrYXA
jqsvEQ1mDtDMYR5/GgIDb5jOSbd3l2nKfqpiCPiuzbQRUV5I3OkGYvPAToZPixlm4OH3hmRBmjVB
fZhzv4syobHcN0FriZJpWBXuAT4iVwnu0TQgpNrOsaAXWt26JYaFtUuCFZN+ShWM6dPVibXohc0u
+ZRC++Ar9WquObvTqmxJz4/nURP2TaFzGu0rSpwaLf9OiKaPc7PLX+q+IK2OsJ5fm73CwVJPKxZO
ozbu6Dx4FpVZ+hjureCq47B8NoJxz9JCXknMDg+2FWiPhOs9BhYnjwESEl2vAwJgtMfyNZ4X09wl
bbNVFysyEAnBK6jiQ5yO43hT0X29499p9pQ6qEO/fWtponTv61Va+0QQKdHoYqYCQ95h1c93uRqO
M9wOE88/ySLhr36oANvcz5Z6pzfeOdqyDr71Jrbxxc5mFkqspCx/fHNVUYe5ruP/sOTJpu84pmzU
ojYITeFn0tI6UmijdoFhlCHKTQaVCFTR0YOUhyr1031iG1wPfHWT08J5u2q6vFZ5UDD6TCRlm8XE
o0SVgPTMzz6mFPuVTaPjbFL4VBRTiDnwQCVWzzV4vKbvgOypxWJ2k7UindPaaSSKhz+hx5BEkGIC
vxmWflvu8NGWIc8NCXJZDpoSFMEStWOPt+ghsl/9TTEa7PSt72AysFFgBRc0nLYEBQkps5DJiyBm
x6ZigWORvmRxIkEGdU3rfi7Ce6btp90xdEx7fejyDddG1ZRttztGt2yP32U5a6X4LqHYV+z9LsZS
URA2OyKqIMHempxMrtgOtrtGVzjP81E/rVTEUU/qBYwHtHTKpsmpO6ELRPN5zhMt5vDkSq53wv2y
roS4Gqo96Igav5htWV6cLgHSpVA/EmtWYUcS8YrPAD1YuZ1Fcwnt3q2C/UJTc9rxr5Yg6HDQKxJJ
OLUSkyJtLv3swb9ucmSk061zl5RmEmUolDfz/2XvTLbjNtJt/Sp3nTm8gEA/OJNE9kz2FBtNsChR
Qg8EAkCgefr7QbZOWVX3uk7NPfHANplJMhHxN3t/2wk0l7sAfW4mb43lfpdh+40owHJfuhQMenJe
AJqmUVV0cHkCvtWiHLVhM91/V4MjEJGROIdxsgJzNqZ3jVvm96Fo5MkMxHKBTMavwS8+D1VsbjlM
G07tTL8QS8iF0durMwuQeDINYAgDznUvK7+Iuhfk/c3NaXAqb59jUYww+tV7KALVhcyGNRAJybu2
5y9dymJaC8/HdcV7GNOi2JlhGzx3plgQZHWMKOoFoS2t9UDbPxaSt6/pld547Iv+ekXMPLW+y9ei
pnsE3nryymkkDiFM7oeuHO9cshzf/Nx7hK0AH7VMbhzwHUdQXgmypTSXO7eL+UWnWep8CulO4H57
ajP3wc5ZkOpELTZM/tJ6nLdLW82bzCOGF3aY+HDxnbrbmb8zfherudXW0h/RVuC5mNzgM0mg5ttg
Tl9zGfe3Cyr3fKd1qo+57G3wIJ6GUJNjC3BM2YP1J642FDoEpIXEb5Jm9dAGofswzibhmZyaBiUG
sTuR63Tl906RObQ+qAl/U8gRq1pEeQcpLZdHBqEdFsEuXIjoFVzzjBIA9M6wV3vzwtw7f+0QhX6p
k/ZMnFW80NKmSdQm9gdQIvexBh/51UpyoyJF10NXY2TDdJIjJoRNVqT5sGVqMn018RBucUx1j8uo
2lPM4XkNqgUHWO3dLV59hdin97ea62A6WsaS83H2tP8Ro/mIUtH5gFLc7MWVyiF2N3O3WEvLnctw
P5INPpWtav0KIrLdPCjbYdU586u4mQqyZJEQoHcEVTugMSCSoGIf0823dZCVhwS31z72xx4xvyV2
kvd16JVnHHI3j6tD65fZC6dZ8cIVN7yW42Q+Fnkf02j72cl0RyreuPXOba2NfJMZXczC3hvL50Rk
+Uyg51yh0mTiERqCByI1RxRZWRniWFM6SqsJW97k1BL6SmJi1e/Ufb9M/YuJbuMDvpE+Yp8Kr5o8
72+JUFSfGttVOGW7Ju/xuSB7qFzwGVRXy3OoelhRtA/d+JQQ5RNG9ElDuF1Caa+qTTnrHRqMvrhi
2QdcPohL79MYB4v3SoZwtmw1OzKqn8EJeRDV1AMo8kCKO8T63XgwmN60P3oGxcrwWC41GvAurY3r
sp6yN7rseq/iAPFutUzlaRhqAFhBngQb3C0Gvq5qrF6Is0b4x/96RFk0nVUVPqJNqCnC2uFLXdXN
qqjM916/JFeqpiQta43Zr6909YQsLN3AvBOHEb4d+Wddu5+rPt02CRILaSxlt3GVdPcjyLZ7wF5K
bd0lrmD0QP/WuTVcqnpBRSZyDGFMkO4ENLr5ISAbobmdknRyYRJPZkuOBWslQqA/KpmGMyKr4Xfk
A+VmthIgCmYhziO2ix90iGFuAnZ8xzxMq5BIpJUlUU4OCbkdiIVykbVCEptyjk5BiY628+xjn3ru
iwgyMnFBWUj/iKlbWl+AmsZb08jj5JJpTRAxH2EFLzlIxq0nMN1GhUE45yZlPHPRvSGPA0qVh6nt
6QWs1jgsrpdudT8b53ZU8qT4TG6H3s4uMidROhaD/71SjfPVJKlx2SgUJ/lhquRTV4Rx9oZSe4gq
Jxyve55HnJ/L4m49NnjfmkAmR2+oVqVCT6J5myn/eclHc5dhxHB2YVcWe9KKlneTwvpqBNeJcqa8
wV1oHhq+7XkRbY93OJOv6eRUD+NouWccHGMkKkcS2WwhxLLSipi7gr0ws1Sqg7bo8Pdpdhgqb25g
ZxMexHv8hI2y2vXTFDL3svJdwl1Hcd7OCOQUfsPSPxmy1tuGxv2hT7JwrwpTvLtQ6o9VoSQTK04m
RoUBqsAmPZAhrskiXqlsWUWEKyGV45cyNPQBJv6tPaXhB0Het5p3slG9KSIpxIziq2wppYbkUtDS
guIKnXHH56bdy3Bydz9ACDUfSnR/eYZaJ0YNFZZc4/FkFJ+RaOI0Cv3qaJCYsjVGbpJ6RHzGoqPH
c2YaM0Ns2943sVMha/WN295e5gdJnOAwFXDhC+Ii3KS2kaePkODLOU2/Sek51yQZQAWXbXJEtsiz
23HwY12L5jJlUKjApKqi11w643yf9mZ4o6ek2OV15h0LL3N3ogQCaHZNc85M6y4IKuRJHVsBYGHJ
e+fX+bbG5lRQ2LXBTcHyKpoqs9hZONY3eYkxP2ErDoJlhVhWWVoxeO/eWttHb6mDgwOA1dxgl/sw
mTYfg8xcTnO1LvhoPDP09fizpjopo7mwmT74ibf1FnKnQzvdsZUirrWeXlFTXqUJrN2l/WBB89rl
pLSQB282O5Y2kCcx8u+8AKhTCdX1nGdE2rEIiFm6mR4Zl7NlRitcoNyBkEEG7EztpcGMyael85mC
Fn4klJNdyiQp7pg/mOZ2cKYh2Glm3DddT70N/1Vs23X8MwWdPIVtW+4WkHDHJA/Mb2NNi4azUR/h
tQzb0WjFfd77TASkwtM59We/yvINSzcfIsGwTdNZgl/0ILIJozij29P3C8POfZK1X+jXKMUwlhKi
u+TVqR6kLqDVd/OL7pkbM++5tu0qfqaUesLTSXiN6v2r1IPH2E4LhSOS43hc2m6TDoYitGP4HFrt
9WjNNkmn4rk2OPJy7UDg9CDOQmwNXtIJ7pndKpiWZqAjJNfu07LmuLvEkV7Vc3rJjPqtx1h2nLv0
kVXQd5bx1H8z1VGdyPoxbQTcWfa5tq6dD8zVCsuQsrfSqJ4nVs7fpawMuPiE2PTkyY0U3xN8u83i
IVqcexNTU5LDdJVB/FmjAARKqDWbtHAeH1rLWppNGcQxY6d+HFEVYp2n+K8sepzJPeDGCx9qDiwi
RGy3wcuuY38g+zftEbryDHhmoc6ippRcsmSi1Ym3/Kmkf81gXd5qz6GwtvAWwxssMtwNAjrgjkG6
1e0GM5U3AtwRSkXJfyrq4LtIxANLJw6PIANVy7rkPLtcrpY9fsUFO5A0YBTJbvIGZ+Mjo9y65XRe
Mr/gUbeeFVdSVOLy3QxinQXKOonmcPDxmZJazzNBlZdZ7kEg242AqXAkeJPS4zFvIPDr9jNuivPE
Bz6CpmZCsDCu47Cj1inByOWtfwa40O9Hu/B3fuGVZ+ky/mtDkB44R9qIylREsdNeVKLvwW6SMZDx
iY9ndxdO9X3ryHrLYMaHEYF0zjf69EDvwgBxqYzbUTgvmeV0V9hbJJs7TPpJadeH1JTJLmsq6zjl
NGfKHTqY44nJ5KJHCVu4H3KMw/vBMBnDxSPKtGb+XCQWk7MekwtyvQxvsP2FxBnrcQxYpHjTPKoo
H5rxm9v5+pGzj5W5B9oJX8twVi3DKNPKiUkwnOuSSBjmLFlGiLxZFFgK6mvM6R3mX9sZtiJDrrLz
E4sMkJw8zHPL/WgB7dsX2SzfO0K/3ly8j9W2MJblayFScnnQ4BrvjVepW8ggxjHnwlMb2/cn5LcE
//oFLRJ8rJzQwyw5K5ipO7ua5y/UWTxaiazes9wKbpvRjq/Zgg1fjcz7nigL52kIoOncMoa+XyaH
9R4ymzqSmTl+CiZ3uBMidZYbNQVEDo1+1RyYglagWntbbsmY9PZWg395S2rTtJUCe2SULbPcZ5I1
o2PGxo2VKZJ7XC6DYxbrpzlxP1EhuI8tyTv7pJ37I8/BvPNUZ9FcBc8jjvSNTGvxmJglhvDUvg2s
LiYAedUgIeCOVusrfqyVOXg1CoqaS1kzWm0RGJCNFPbTPvFUA4wn84azU3P+gDBgA35IYtAyDIlK
bNHMwqhpKoT7Nc0N5R1GajfyvUY9K+m0V23LAhQKsR+am8FkxjevHuyZcwFm9RTaN2Pmmk+ab+Bt
g3ZYMBqBSuAxBlRhM6BON9h3u2t4CsPF59NDbpYceyAsdXZZpJRqy4UVbnq4qVRMM8t6S/Srxrlf
KyFOmbcKXMRnyJMBj/aQ90cZEG3RGlNL0RoQNgeEB1MXsUPToztI0uhrE1ECEESYrFIQa1WCIP9w
0yRPUFzEybRlpjY/oOaeisjmQdst7URIlN/ReE+CK5oStJJbCOTfR8rrHSuC+5UmsVk6j2V64fV4
1IbxkGRxez8lWrzkORX4Fl9ERb/uWndd2xDeQsxV8NARMkXFq5LmjmQc/WI42XC205a5TLWEwbWa
jf6lkIZ5w1ZyPghJljHNa2ffd5hhH0LMyPirrDi8MoxUfMHyW5z7LtCPQtgMQ+HI8JQ2NcfqpnKD
WlAzsjFkW5rzUI4ON9YwMhXc2CpM8hsm/CCRwd3a5RUyuNnd997o8peucPP1Ksm3U9HdLUnn5NjJ
Vv4TY6gnWC3JOUcJHdWEcH4nUccix4jEY24KktaYdKibNAxBCSR51r4MntvsR4NbN2kcLjM+Ulua
nWxnJh1YFGPEicFo9ErFk3/So9nvZOcVFyK+wb5iVjcvDby1Twjh4Q6Bb6+2qYEHG/dbzHHSG/ey
aOWNO4/BsUqtZNfpRR5QBDiRLWETYE0Z++ugrOxXprcYEZtRPpnUdxfVtON+6Kn+GWf6TGmM9GFO
cx0FYUJWDrsMhOFddT304VdDWxaOtCo+eqnbb415sa5DzaNh5yJFimufmtQK7mqwLadxdvXZQwWD
mygmDgb7AB+a0MdO06tzl4bDNcD74oIm6QvBg9ZOk824z4P5PSE0LgI+RGcQ5IwVLWww21bNzwYq
YHSLVrqTYkHjxwf9kGrZRcjnxInMUGY2TVHPgkHbgvp+ImsLV+kGwg61rLmotwyUTUSrwGJcTR6A
Yasb7gK/YQ5sEeCyJclNlw+Tm2bbOeWyQZTdYFpadHFBMb8dXdY3zFgtKo0m3VtFAAsAVrdbLPx7
M77v7Gm+HfuaObAunsNOvNoJh7Vr1LvMwdvEpOQ9xCW+CRMWHuOYJsC6S3ML5bnZC5K5jyM2fSfJ
odZLWgW0r1E4mMsGUeWtnWb2pszbF9m1+R2h4Uf20UcKq/6gMTx8NibWIMI2XpHgmqQ3UiFPrcEC
XnNRT8HwXkEAucc/cz80opw3ZhOszIu1EUxL4xbNKpSgVYnR1vh7CHL6cAx/uF7VOBvF+b/JWIMx
6AmdV/wZ8Aqq6aKlnE6qbF/+Xlv/b3TWSBdxMP/F2vrm2xf13hW/WKz/+KKfm2v3NzbZDgINJorI
otfv9z+bawdMJnM0kJe/Z9T8XFw7K1rTFqu32g99onGQkv7UWZv/yaIapfavIlQAs4TYsL8GsWl7
Lm/s1z11aVNKzXGqLzZHu06vlwIBJ7e47bT5XF+0nzkz+KqMYGGoL0bQboqsGJ/cQHmnbunjx7IK
4oX7yxbXysq9W6E67zLlkAZJFzBkJLoyJRLTVsa+XrLh1emqCli53+ZbLcJhH6KduxFTYEPnUAmF
t0bfghKvi9zZtW+I9HQjYpzavamD6q4ozPqO0n14YP4nGJ3NSfGs5nE8O4YKaAKVV7+a2O+eqbcN
NtRBEz6UaVA9KNFDSiuWE06X6eBbfnLnte7yYFqlegB1Eu/tkLe/QOTfGaPdn1cGdTRR/sIStqad
k2LcYzLZlk9Dxjnh+1XLcriJATgt3nTXtrK7AwGavrQEs82RSQLr1uam3Yepbz36bps+uJPHeNZ0
cEsbZj1ROY/iErTdJ6AdYKIRFRCW5Wgbtxin/VPdD0VkWtOXYpoU1yGulqNJetelzeqcLYd0u89Z
vTDgavkbfiqLvLoJWLHuqbUXxmRAIzbpbCfbUgesGNnJI5uPjWy1gedHo0xuxyLP934+FdsldXFW
IUA9mmMzXqYUa3BtWNlNalVewCxtnB+RKA/7YgqLqIc8dAudlzYOvsW135rjxenq+Qijwn4Hqtic
89DqH71AlKju6GJ22PRp/1EBBqdKOsP1YrXmvrV8Y1vHZX1v9Kb92M9O/2aHovw+i858Eiy7qE6n
+rbqXIOgZ3+Pea9/5XeFHwm+RHiHb6l6tVWm92Bo6Dd6YYIjLJbDaLrGjuSy6aMdu+6WLqm55FM/
RaG9jshyPjjscyH5fbXtfFARjBrqPmOxMSmDkS52jlen96sPudh4Ydvv5hhPZGU2ek+1smxIa3rX
QgdXRNZlB+TQ8sZRFk5YlHCRIRiKp10y7SfLCKedNsL8IhfHOZaJDI4IF8pveZ3kd6bEkpgV3B4F
iCYJDz82vgaNjcoyTjqqqnZk1bCBMDJcMWrxkd2k6TkrmHzQuudbokjd1wyt54uaEKQyRseF6HTD
deZLmrVGtvpeGcny1pZSuJBt5HTF6jJ5CmEX3AZgIxUzOoRifn2XmV3/ALtN7ArX7tdtxFJUfCbp
dhH2DQvzQ2adXofTfNONtQH6P/Dik53n8QlHgDrhX+qIM2kthoTx1LKwwbNXPXOMyDu2U8uRVYDJ
ArOC2m5I8xrdF2Ae5pMy8lv20go2+22VVMmtSh2x9VrP/lwy9CZh01DTSxenPpAjXNKPnlfYSYRF
2tgtuZUeQY5X52FhcbapGHXGkTZaV+9rqIq3OUHiVoTVvahuDEqtZ9+CkMsqEK1t5LRtzEmSAcpa
quajRG3O3Bar0rW9+OsepnAztHizNp6ZnJABnVuwv6PSoCK3wSY0BO/VrdhDel8wUgdyumcQZr2o
Lq4HCjN8jO2+9NC2EAvgBsEEXtNOKggte6Vlguk7GWcvoMU3h858hAmBbe4TqwvZP/R2Ouhjg/E6
qxl6is5Yoh60wCS3Dvzt8VHlUxJ8dZIiTusoxTI2up8qnY+tvwukaxR7Yxj6/GP2GRIXADYtpbi4
0GT9LV/7N/I1YePa+Os6QL9//FoF/P4lf1QBzJt/w3rKtWtSUaw8lX9UAavj5Ke/SnDv+8wCPOGQ
iOVbFAt/3Ps21ivTZTjDDU6FsZYE/4lgTdj/VAd4K34bbVxoYwIT/0IsSntn0rWS9rUfd/7zPDou
YSKWoZjcUQDPsCzITZDNGTxMa20aq2WHTs+1Gz3gjQNxziSMmIN4ddOlYIBfqvSqnbTtREK2HBuD
cuZnWzv6tS/I6O6TmfNEzoLzWAdch7JnMQXiiiggej/rYWAt+1brWN8uKmSIEhj1OFDpKyzUyFnG
fVY5xdFHT47gtUDs4cu5P3ghb5EBBBdalNDIgbiY7enOmWes+ekEPvcISWlhtVjk5pccNda8Keei
+Gghx2GGdDU73rGabuO4QfiJYoSfvZLEfbN7zgr/1MzKWfaLNUzywLPKf7U7V4ozi94ZVq3bzqfE
qN18W5HFDvuXN0jwd4xWa8ODTE6ECGRzH5KY8rDkhb5tS0hcMCn6LaSFgDjartGHfFT+sYLP0kY5
DqrkmHFv3VHdFPXWcFiwSUyZ4hPavd5fGJ7FZtO3x9hyiZWpYpHY/gGiFh4NXzEnN/E1V0ADiCkM
phtkwFVtYQXTxslhXoVFWiZtyqTTYyxRQ54ISqPksJVo6ewHPOvc2cC02BW6jICmm6LVThjvKFhU
CESMnpigEUkHO2Dd88jfNdI8vo2t2dhr1AVkWLhdb4s1dIa8XlzAhiZqpiXCsTma3WjFV0KlZYzY
otPrB8dfjgs8PMiuIG3o7Yg8L/W574dBmjfWXDHco93pOtSK1aYYxdhZrwkwK7G8cbjOtfrox7av
KjTAy1LG938feP+rxsc2V7Hs/1+vu2Z6Ht8rCU5Offuzbpejcv3KP849H1SUZVEEcuKtBKmfFlPx
m4vBSQAMC+zf1bf/cwTSL5ket2ror33TD2Pqz9YHJBV+KKjNqOJxTJj2f3IE/os7jtbKJiQR9gvv
gh7s10bIIXwOrDUfv6LGlmIvHkYcL3n+0y/l/+Hy5Ef81fK3vghALPys/JzEnv36In2jDRky/ThC
P2UQ5nfMQXztR5B/+91fv9QqMP7FN8ZLrYEHq4jSN90fAuU/+caaihKMpLzlOOms32TM4K4YvyEU
aiRq1yTrj5WljAPCS4d5DHqkv375f/l1or5GTg1UHpSYjXnr15+UTOzAHT0BAbQen0TlvwRgSv/6
JdZv8ctPuL6EGwrGuGu45T/HsCplzIMZW+3RtcYnuDbPbLXZNwr2iObSfvvrF2Pt9K8v5wi0vw6h
6oETmtavP5GdQBaYwq47OsTOnfFbWTICDV2dC5fqs9TOJyce2wpnYMtA17XJ3yLVG9DEhvUxdx6t
IgNbgcSC9VlQnIbRD8nFajQiQDRixD9SYALSEK0l2Uyn4UbRRZ8ECclfRM7oVnf999oJcCuu++Tn
uQsJzGHhs24bQKKkLaING4PSdmDN8jznK5fGS0aoZrSV6dZpw+rJgz76QvYU66JKAelKGvfWZfn5
4BFLvtHghJAiQoYcNAZo6tN4CykY/aoJEQ0P9nKigr4eckPv7ar67vjlQ5M5X70luEdcQLqVE1Rn
aU6fE+2gOF6BAQYx6ZvKzhdCnRYWWuvKREHQYdo7fiOjvT35eXorcWFusxCJsyMwj9GCejcTfugI
mGp85k579g2LnSzOnVUsJSGS6m+2Z4RPQNKYBlp5Dhm/TZ56zymjIaBvJh186+Pm3kxjrI+g2ONd
bk7pdd1hkklj1D3BDBiI3W6Bp8hAz0stnoRg4vNh2mdsD55anxChlOIrQnXhXyTycfOqllZsoVhW
yvvkMBl8SQutbuvG4vughxVPjVXoq1Jlw5EqkpGBUujLReuiRa/YNjVgknaixioEQZSPSMW0EKfA
HOVjzZh1HsSegG7z2WkwFs66RUObZmJ4Q9AMLyYyZ+tiMNx+yhDvEKTeWLhq0M+krbeS7TMrPC0G
DhaYIepeLrW6I6jrQiyi/Qbftn9yBrs4tkZqXVuT7R0rUBSbdiG2mx34dKgxFaaFckG5ZEOyz317
OsJ6Cu9NL8kPhi3V9ZIYzR3Wsa3ohvkaqL0k6FOW5h48WvvWeC6NNTB1xhmTmx1U6AxXsHiLDTHk
3l3md/s4tok7i3vf2oRWAkYbjhFf9jLp5AzIY60zx3s5F59yiyLM0LlxcKpaXwE6LTZZivNOD8l4
b8SjdRCrVc4yZQnVpndOLrPXKyxzeOrMxG1ugWPhtBsSwQgDWIh5b8ft/N6tprySh+ai0Z+RFoll
z57CdOuV9Insg8k+A4zsb1tz9fklPzx/Ibz5qFmNgPFqCZxWcyDqQHTiq2EwiePxagLXE/mrndBb
jYXMDtAOFBUZLQ57aSceGIWsVkQb5z3SltS6sIwKsMR54XPTMMmvCry2UKYQJdsv4WpwRPhrPmSr
6VFo+7PP39UA7/VYNKazYYS1EgsXTBdr+OVqn1wco9/Gq6USxTVorCW/NrpW3ufg2LZ1u3zgVESZ
lJoFJJo40afYAL1kGeb9hHezX02ckMtyNCb4CZaCb5sAvvqkLMNH896NyGVXM+ggGvudnHsk3atV
lPBGfG32E6mfYVRbBbkKta+7u8GQ9jvndnDKVuOpabGngkCETZsYv3Lj4vS9iX+4Ve0Y42pjBeWF
A2kB0BpSFwuX1DGMrrh8jM0YxE2EKRsqiZlekoBVMRfAptKmxiubEDdXVlZ901XBqdTiU1FB2Rex
VUdJoM4Oa102nqD34tWGm+DHjVdjLuKGnT8I530wHUk/YOtbyXwy3LirqZcjwbvNVqNv6CFI8Fbz
rx0wD2jGZXxtGA0i6FS8sgnEesbJywOE5WbKv4fMZV4wMJtP8WoztpfcAy2MotPCmI0h3S1tVNpY
kz2Izzwn3vRBw2DcFquFucPLXMCjfnZTFG9zCK+c6RQ0PQspEh0BpwchdDRdqzm6JAa3XZXumhlZ
YBxhsnpR2/pffctmmKoJKtu2q906yAP/qewm61CvZmwl2LT4es6wDKwedg/TNh6clX05uEd3tXR7
mVUcUyNJPgfurlpt36iFVigMVnCoBdVWANJg1DiXT3aQWJFrWjDejL4Qjw6Ocm+1lvckpnyetJfe
QKlYXiB3bZsfXvR8taUPiMn3UGX45K2mdWe1r5ceHzIuz+9oDNCtryZ3sii6E/fjCHnQ5sxoIa57
V71V0YBtRdkNv9cVf081/u1UgxHDn6qi7Xv//gcq9ua9+vbf/7UW+edvqvs2/1rh//iynxW+/RuJ
3R61pwMZLLR9SuCfVb5Llc+B5gsKUpva7R9zDus3ekhYaMSDCd9nMPKPOUfwW8i3Y9axhsNZ5n82
56Az+KcqDi6JSb4RYJpA+A6Pw69VnECbVK2um2Oo2VdGtbIZ7ZLAXFylAMyvJlO1+jFBrn1uzCwd
Tjqr+/tUGro6FDlSDlSFugTPV4RZhF7A3sQD9g0hp4SJQ+xk92QSkEJKhgAWmZYjZjLGm6SwgJWD
r4yfJgF2lMf+vbQoOPhWT5rn87EvmuW+U+FTI5McSiYNwabxSnRarsXaQVE/XQ8MZdBX5oH10Hkk
BPQIB15DTLMeWSiZeKjrsTh3ShPPUAG09CRfOHo+aj7Xn24qhHMEC1vWQ7zA9aw6I/zeCdWYdPE2
3HEAoMDlsQKwgZgKAo601aNN65BLOh3GjfUXRZR1sPp1v/D3zyKDcGOiTCzN6BcgPZoqS4TwP6vh
tOAejHyb+IxN546d2Apmsaznq7AKX3S+tAlr+cB89YHFXHtSozmGrXeszGk59mOnTtoYeHUrGEfs
XoD2O9KSozFr7IExdIjrg8QNQbnT0eCoPKAGFjIx3obBdh+JUKD/9wbbuqigwwcNL7R8novSDyAN
DNarqtYiuphMvht81uk2kKXxfUnHMJrsNj4X6ZR+GByWN5KZ7eHH++vWd8UnW8EQ5Z8nQWoswZZY
bxCekImzB0ZaH4YBrg2y14X6kV8yBph+Vy96DW/qM8G1ZQ2YOoces/nFE3GaHuPSKpYjU3Vlw5z0
CzJvlxUxkDM02tRGU5wXpzlp5cB0QBnIUZkl4hXtRYB8R86BiYsTI/nQV3wWAlmc86Hrtrx6BtG+
c7Od47vuY1Mt5bMy7PIxlWp+JZS2uwS1HT7lC0DN1BbK21KI2qAShuQqbp30JZ8l62yynq9oWfGj
EPOBMw4tPS0LP2S+sF9xMWPWB5y6hAi57QomDeGhTblc3rC+zYfA6cJDWQr7++jZIxEKqsI6Bl9l
YgYk8qzYEw/apzdF2fC9wqHEE9Z4YA4ih1kh+aFaAUfc9ah7H+IqnK+zZUT/whWyxfsfY0KssJhB
uw8OhFtjWixT+7mk+j9UwYQKr/DSsCSTIKuCQ2GZ3WPfOK9uX6Lpds0X5mEzAlfdskDLh8VYdhqJ
bJXESx91sNb3WbDE8GSFjAazgO4fM4rdgK9Xt4yWmrvOW6r7zrChfs4zkUCZY51JUibJW7TJrgLx
dFwgFuwE1ttzChsA6w1hKtFYuvanyfJoEuEIT8A4PR7UifmmA/8kIoE640M1xsV+5U7tRNNDIjXj
fImGsTMOrbS7a4SK+S1L0wJ72ujeESMtdtg+kDGZfkewe1KVcb4JyMG9lGGbISadTP9VL0Z2HVtW
8nVWeQ4lvDkpxPrbRYbkmHk2MJHcatJ8Q+IyphuTr3kHcsJDb+Rqqo9JU7WPKABlvhs1Oo8h1TYx
7UW9fMKsgREhb1M8+lKdF1M2z2TsoA5qfegJBPs0CKQSnKQ7AMfME3XZO2Ac6m5nDzWxDyMHhQWS
YjS32vPmKwyCzX06Ld1LyM9vn5iiTvkJkrLfoe1N1HkgxWS1F7KZKjCZgQWjsuHnbwfAw6nfWJFf
SxWpUqRPHmlwLHNLIs+EqvIr3efFjC4FyLaZCw9on4dORYV6QoGY4AGaq/dmxeypDOlKQy9wA8Pa
eCICgsN/EHgSw3HKbV6i7CVRC4tiQFsUZ7+mY2xGDnPhsenadt4Qv/04Wdqij7/DGCTTvOEJFdaC
nPjHUyQBPmBh5oxSI/QLD22jiWGpIUaJTDuSYBqvPkwJxzMbL+HwOIziwXLXFwKKMW0JQOGdlKvj
bDRHLYF4G2F9w9prvukUEQFYVpd+14E8ulYYMa9+1AB/l0v/rlxymG3+Vbl0S1bOL4XS71/wR6EU
mL+huwhNk2rIBSL6J+Je4PwWsOyxmG3aP7dDPzdC1m+h74qV0M+2ZgX1/blSWlUc4PFtUt98+GX/
yTjUohr7Zbrmk+BIPQYEBbC4AIzwa6EUj0ZCZKLrnvRkyngr8qUgHw8qFiISHdmzy4NJVUJqH2GK
5P7FZzwI8i3EDv7JrQP55nh592LaNVySiRPgT7/Ju9+nfP8HpfVdQ33V/fd/rdPYP8/+eHfC5Mfn
DQrb837kYvxpugk0TsU0Ic4JAXrz7pLweNea6Qp1WcMaWzYBB+TUOupkQyX116+N8OafXj2gtA0s
hyBbcGqes8Yk/MLkSkUpvSHDjpbEr1WL62QYhyy8LkKe1a0nXf/CJBHyqb1CUCcnzD7Bosk+T0u9
fPg/aKlyme1zUrJBK7yhPPQ/uKqErHv3/g/a6jT4LvJ7EKyWtOXeMaWDThOTfT5VNJKO7qrbFBA+
u3MLr4sZtC3cYmrs7TAsbK4DMt9pDHsPh2buiTc65tWAjVp26YLmyl+BsaophwdOYAzFP3iyRr+y
ZZMW6F5ECnUeAbA1Xwz67B2Wg6cBfRmWTAiI4NE9Wd8oB5uXgdCRxIMVZjsbVYzXaLE3+Q/W7eKP
ut0wQUgjRME4RFcqbv1/2TuTJrmRM9v+lba3RxkccMfQZr2JOTIiI+ckkxtYFsnCPE8O/Pp3EKxS
k5RUrdqXNpJKyiEiEYB/97v33Csg10CrPasxCTbOws/1RiLpBI65+6+QCTQdfcpzDjzfpt0YZc5e
+xxoDGmNBBdQlR/93kgezDaOxQYQJB25pQlJvHDNZuNF2t+OPaaQ3WBrjyU+H6VHwLQY9mlAAg08
y6h7Fn0ZbYvOHfvjUkWJz5ZQ6aPm8R6tBTmUABELn14uUjhERdClRI2UUwmO0+Fsn9D/zBHhIbZG
+DJgxsExQzWuEkMeFIBTqs4kEc9RqY8uuIltpJziPi0avWtDiCArgtPE3a/k5NDUYoe02NBLwbN8
yiwiWaS3vtSRNexSM8YjNQwbPqn+kdVt/jhb8ORX3YJsngnLbTzo/++RS2P4vKCd/awC8hw3wBc7
qwuxUSa4Cijtlhou9IKI5oQsToHhUenlieAVe2h/8MZoqZhyVfRVjuZwJ67AaToH868MUqRjrBng
JuotGVpkO/DsRNaUvXKIhCYbPntPUWgk9qVHOASdQwrSGZ8gV8e6WtVuUUIiQnwL14kOkJY9zECE
cKIgxlvUJHvLBBGbpkMOdjONch59FZ3E5m1b+038jh6awfcvBmndtS21MTOh+2Nm2gnQFFzz/nlS
8DFnQt09XPRe4yMWtdF9LoIeilPjdzViGIe/eNv1TWFsS7Tf22ESQP1a0+2wvg7GHD9N8CKmAydC
8j1GUCDtlEWTQ1joo7D6RMQN3w2y4VIqNyns8uGYmgeGmYhHAUSpJhqBadSmXb63pWsfBeVVmG7A
+B+ntE0fhctNM8RaJdhkx8VdMvfuxepLmB+G5fPTmuW1TRHzYBPMYtzWzKHEb6Dtf+hiJ8GtEw/8
9jpkTVWXzEoxPuE3Op3KtxEzHchqNeBLjUY+yFuOgdrA/677X82k6c3bBDc/LaPBSAVuZVXle9Nm
viJZk3GaWW7lPq88IkDWW9suuY5IRjdcdGzNr1lrGzTDpaM9L/G6hUo4Yx6XYnpXwCnM6sYbYpN/
S0MfJjRbdRHixy7FPA4fC5oH4pYhVRXv/dSB6ZiauT2Vzexc6lbwG7MFKY3dCD4iWcw+4Mowjt1N
RTTgpi5jSJWtSDT4tNC6kyWlIqs48LK7RmV1vi5CDDYbbxqGI8oQcxKSYJSfc/zLFILyG3DtYjk7
Fmwmh4ussUqtZhtW8qZoG/cThYKk5nlzUn9NkcgC9/ccUF19NHnNCmDKSOrdKC+RMyF6MQeVq8Az
6Vm1QJymY1v+2oruhRHaOQ6+n6hlFBkfiNzb2caAzzDsvWhxWgmCmxghS/xDkpDwTjBU3Eb2AJ/b
MLBaRtnYPFtpr52VG/XqM3UsFJoOtgBxRfw3sagTIO6j9FlmuArwbEZQ/meMgV3twUetMf2wgGjE
yTYy6llZiePcagNOrTxnZl6yTxTMr8kTizp3rbWj2iWlWlr4KKcOwOUeNvnE3W9wkmZJsLDNX6jc
euFztwup+++D43+0TFfOcqL498v0+6+kBiYaNn8qa6KLYvnCP5Q2yfrb4qDoeMSD4FyxkPxdabue
LWkQRTm7nhGX49EfB0jrF/7R4huybMHCW31nKfJ/cal9WhqWBCag5cj3FyxF3/av35/RPHfRAMk+
WJLDLJv1H09JhBla+r7N6aDcApwGzHWe1iob7Qu9H6W/9a1E2Es1Bh6SsXNqf0UyqjlKr+S5O9es
k9ZRRnyHhV+XqU2EoRr0JXAebuifcc0Hd+MyKObkMjckVDQNMjm7OiyALfXGYqIRFgJStTLslqe2
S7SpW5HIIq7fJNG8N0Aqvzbt1NxMy9jKudrcusS2XgLLYKqVmRttm+usSyFK/RSmywRsXqdhWCIM
xtcZOb3Oy+V1dsbNmW4w91HOExWH2J3jr+ht4edxGbs1X/NRTWXSb7CdynN0ndAR95jWXZsoNEcC
hvhyGed9L8xOwzLik13tbodl7BeLABCYAVpAucgCHJlS9nMhURC1yAZ6ERCMRUrI8tyH9l+BGxoW
qcFreJvZ4KA/MLmaSycyVZOLPGEtQoXl885TMyBuKOfM77tF0KAZIH8AfVzeJ4vcEV2VD6ywxQ02
DmqhFmEkHcFNWRzTac7w8lso9KAIMFqhppBLn5N1gcbCgbQ796gurQq7J8FuA5mwCVBlLCMJq1W+
iDVF09uvlNNYO1Yw3j5HAkXVoZAV8hlSz2SbKWh9plelhvYR56aXbB0nUDe2MZq/tYZTbGUuHt3h
fnFNbVo4jIQ0zHtJNrikZ8GyLwCa+jcic+FLk9v6bmgTkhs52+nW69YKgzL3XIoPbfCbN362AACr
pHjAbCxv2Y98iEcJMwEU5wa9YaJKNQyeYN/UW8dQ+WHE8muWolun2Kkf6Xow7+ildDeBluORhxPK
Mc/jXI7jOiJtvAnmkmegP5QB8f9A7TCcpr/54/iZyJSxA64TgHzoMvHIRc6dF3MpVvslp0XsbCvw
VWxIOcuNU6iHkquNUB2oB8ohVrkH2sGI2o9zTsU7kBBjFzErrtREyRC5MEV9BAtx0YsYw0JkfJQu
1YEVdZ2PKgMFN0nl37heC93DiKZtI/SwzoixXeyh5rrhsh1X2qFZqeKQsuoLcjiJKYOll7Ln2cOz
6ZE0nIJrFtMAvHdkPoXihSCjjncc+MflCC2gffSwUqMw8h5HR2dOBWnV93rSYakanyixIDaxUnUa
iVchuRa2pkrikwOl7oFuwSD6oOVM2q6ntYy2Tb9k4MscYohQ4uMLVhaLwbRCQskSASyjCewIV4Eo
DfWRdWuRHMfSgn2RlZAI0CrNWRZ7uJXN8DTEsRyR4q8H2PB6mqWOaUje0rRr5oKSlmuFS7TUuQBK
80FftIw0TFxxGL7lIiaATpEIZaZEgHMuz2s3jEbuColJXVtjvHFy8eMnhedt69zu0vAwdZ5860uY
v5/d1Bep88Z75MO/y/qOND3UZpzcRQDEWLPez2l58sM4XqAgfRc8F2nvEDao0QSIwDYWk7pBWuHv
J/V/8qTGcSb+VOJ5Kvsu+q/1O5NyXPzg9/39S/94Vnu/KL6V6zjfGhQQW/54VNu/2MpRJoxIFz3h
u6UYDl+LaA4GBWxp0kIM+l+pB18wPjWFdI81Dsj6X3pSs0n7Sc9AUmItJl2+p2ML2/xpKUaZM5Np
Epd4xVzGDh8TEWAJiMD7CK/8DiY/wVbyCt6DH9s0ZJEVji98dsvNQLaGlZDdi+ckiO0PThtN90j4
xRMNS8EnHGqaNmi0/4M7zupQNcQWwOghQsLOLTfsyUq9HnXq5JsOxyfDjo2D7owJla0An9mUMVrZ
ePvrrN7WxDXhj0zTKNZc9pHmE5kUv7U5bLWVC898lxqtvIsYFe5TumaX1iqIRmZt2DdNMC0AKkdB
ojDsiBgdMB9U6HJybi38MtW6swL72Oe2zXPQs4++js1iqwnEvpk5vxT7kaD7yk8RqB2yQIMJ+qK1
mWQpmOEbZ9OWodA+Mt46zZrALTAyyn3UITZxyW1hx+e/xfzBDypQmpoDatO2Yo6DL7OjalJVYmw/
VLMByxebbftBEu75UIxUP5Dp0PfACKO7sQ+K5wr55q5jzTedyFiEaiMp7CPpH3Hf5tGfiYDIUM3t
b44q7wHox7StnYo3Euw9WBvTpstoJRPtPszxXH0SoefdBxmSNS1ojSk2ge9K4rbZWO5c2tjxf7tH
XeXVXSpq/15hAI3OCeG2AxjOajcwvFJKGNf7OYrGc9T7hCGiIc/XVK+XTwLax4MhuVoSpnpaFD2F
7ZBmgzxoxHOANneMJ/46VC7LI5JXeZeyfzWeZp4c1Jol4ka2PDXrLO0lAWFLtQe81B2vWdg7uwBz
gQ24fmsYYj5w0pT22p9rQPLMLe0XYeTetgHr6BAcn/wHXXEbpi/Xf7KaOHzQrKFCUAUNJ0yFuYZD
absQ4w1lgRI1xndvTuk4awUov8p2wx1MRgxKGubJAa5xN0MrIq6xj4PeOFuBQUnRiDqztU3tFVRP
c3zrjpHimQZrpeofkW9Ueib26t9XniHslWgc56XgnHobtYZJi56dScNkwZuUs1o7opntfYj1hwJR
I0nGalqB90ubw6SoQnmrmZlxW/hjvcaDYwf8fRYhjtbUvl6QMp63AxIwo+wEJe62m86pevOYIRPG
H6yq9bsbxb8aWHkWe9ggNJ5IuoNRSINbN8+HUzx07Yeozi+Bb4fnrM9j/3OCSZAsrmXnpTRuwtx0
i42LC/5F2ahUwANYp8zdvA1AdO9Mh//a2SYg7DkcX+OO4L/hR+UtImS9bUm4JL0g9k0yiYk3sYSH
kBaNr5zsQufAx9t4Lojl7cumwUPZKzuvkDnpPqWnky6+FJi30V1j8gW/w2Gi6bXHGWb1mwnKDxx3
MzmWvQk8zS8ey9k7d0kboBfDivC9Ut+McQLLAdP4VnYREbpS70dDGl/UzJ0mC4iEBfNeezCpp9gS
K6YH99JO+qmbYWS44bioaOpVNMtGuO/71Uyd3h058Uc4iUDImpk/W4upDGR4yEE8wEJfOZARi5Ze
K1WczKJqvyaTezFnK3jD6DIe9FhngNHopUwG2jYxz6ARZu1wL/rA3tV0xnMCiKa9dOZLXHs4ciSn
7yhqs90kUpCrBl8lqF+jFawpqw0B6LcyoG+Kos67uWpA2UGBB+8wrPG0Nfs6oI08YeF02zTBeOe0
GXVrCBqIBPW+iIW3jYMp2JXIlOsiAE9bsto8wLWPWTcNBh3osTiBqhxWvRt+WnSaTSiieJ26U7Eh
3AlspSubD/gCx4OZh90LSbuOC2M09mGjf+sbJ9sTZp+2XTOK50FYwSc7VYQldBBRZJ3IHFQxxu8j
dQ9jerBzqU5FHdNN5jec+qqwJD7dp/LGoyR3rQ3DfeiBb+3jmUcTFeMUqiiZc1U4s0uhV00+jC1Z
nGy9Ou4e/bYOXv1a8ZFVebDFdR7hIfVob6DoFkgxiY+PlZvlKDVDA0rF8nZ52/n7ch6qNzAk5gc4
isa2G2AqlWMxXwCFlyfqwZpDbufeAwzS4rZ1tHHXLrGzsM7NNemZfhe2CF8c1YRe9bpLxY3SSXj2
09zzIU8spMgu7t11agFCXNUOiDU5IukrfH7rwRK0H2LuZNiNdLOCWRXTTQPRxq3c9MZoYOo3VdhD
m+iN164y2w9ccUW9ifuxOpl28+gESfmg2Z9f7IREiYdtkg0El4HExKCtdq1FtIyG9O0NrTSOTeAm
X+1W5l/7vMk3TkRSeM30PSqeg850U2BEt8Go14QDVSxeSmJrjxRlel/I6oXbivXxuQ6sT4ZPC21c
hB/RLPDJTURSWqleCqkMyGEtm1kbWs+AqYGPUh28hI3cazv5FDj9Z8+q1X4uZQdSHseFHU8fp2Hy
N/RLWBvXbd7rHDPiYEOxiXTK4GJVX8MAdHWaGOXG8uzkMFi0sa6teZJbvP3iPmupr0vbMX0ohHMp
QvRbHDD9Nu8sCJtWiGt+PUbNSGUSbZi0S3bBtsrbL30SPU/AIZAA19DvMKSN9pAdXIHDmQgUtn5/
ubnih1gOM7W37iQSneYpByE0iN+tNH02LKfc2PgDP0WWGx+A8rpfG9E89oP4DY8wwKEYT63hvsHv
Nje16uK9Tk33xp+CGRdyDw3IxmobztWOSeGGwCvo7KiqtgO24o0XDvYh0VMOQ6kilQnQKnHES0zL
8jnjmgeS7IidAN24t5KO3YyZ7Jshq27KTj/JOWp3Yo6KVTYsPulk/tJx/lx3dl8+QSwb1nE7814H
OT2y5G2GrXLY7E9Fm+90j6+3MbzPARYVwYz8ZtbKvmNrSZmhpx5q0XFdqc+5BXApnvt2W0VxdYK6
VlJdaX118xGLiPgCdbOOaGIGISOowD54FV6GVlYShgXmhMFzoj0nFvdRGBMls9mY7ExOj3eAmYL7
JiiB6JS0pTT7ODIv0dRCenYrLlHhhSTZtLUhqC4udpW8YHRyHgMd9fsKJgxCDHjvxz5aWoxbJIGB
Tj0nLIHhaO9MUbHDPn9+7WjZWg6btSju0JtDsNb+CT39N4K1h9rKs1VkmHfB2N7NGaNpBJmtaQEG
VfmnJiPvO7f6eWz7+0p0d51R3HJai4lew3AGGKsBUJL6DrA4r7Hwg3Wnw4bljx0rnOyuVGcWaN7Z
yWsyn+jgtCjiMTfSfL6nGjb9e7ePqyXupv9jt8/a3fpTK+SHCYmmCL9f7//+Nb9PfMKUwBxIVjjs
Iylwcpm5fh/5SMTwP6HZErVkWb84JP8QZ5c+PYRZdsqudEy8kv8Y+aT5Cx2iiKmmx3zmspL/K+Ls
Ir1+J83SMocbV9q+YrMvORLyK/ywwO5HwfVUj5c+/xK2GZ+hX78TrP/Ffv4nm+U//YCf4j+NtrO8
0vwAD3ci+IVV77/HwyX2gZd++fMfpX6aXjnzeR72CcZkxg5wFj9Nr5NoRaYyKW4TBTU7QVQ0cG44
0KI9i7jJp/aak454Rnbm3vwWpC4zNRGrNm26NfMvZQ2MM6TESkak2fZBE5r7ySv6rzGJtTg/k15t
DXkynWo+ZoR0gubZSyigcaRRBs9T3e0SK1Y3LWvV+4RKdxZcSVAX3ZryzxCEdQNQzhocg+31iKwL
iynL6yjFSsVzplk7lLm65YZfAlkLNKYF3r+3bhpRxS+Tzqi1DWrOA/MwZeMuZxlq5ye3I2WqgORc
PMGI8YlIA/Y8I0RY9DpK7jGdSPsOQkw1n5IOUNjTCMRfFlt7CFEZGXfThOoBbOhN3O7/lov+o7sG
chGf2H+/2PkmF23e07L7J7GIL/z91uFTUyLJSCqSjaB2naUY8I9bx3JXYTNjI8RiPEQw+v7e4eP8
+f6uwom1i/7n/1HFSWsPex0H9NFVf/ort46ryemHm8ciz1gm9zSy3otCtXz2v/feUOTbBUFtnFj/
Dg8E5vLtLBt1zLM53bpV39LtPFiPduaw+izxmQiOakc+xcxCaTk+T6g9J7u18rWoO++QUrqnVkEC
zJAQFQEawBvbtAspe7DJBECtDuTiO5HF69in96PFKZC6DW9twNdbCYddQdBKn7TZEp6QKVEbyO3W
U1cA9Kgqa0HHhzQrj0P7jOWVydzFeTj1TfbFNPrV5NkvCS2FdtXVKxzdD5M/MZoSSNrXo5LFCjxI
/hizq7+B/Uq6yMVmCbkpT/eDPSOAg1E7T/isj3mo822C9YW8CfXuXdtz5sDX7eB1Nc0LdGgLBZdK
7M2gUVRWrq5tBAkTbMpsNuYWiw/DmarV2Wy8A7bZx8pcmKg4W2/zFKhVoPNNovGahHzEt2lEiAfU
XbDrqL5Yc8GUW68QDbH1FDYHugDBJTqUiy6nKUtSKaoM9yanUnkdlChBvXSrnbZCtlq6IMHJGgk9
JM3mp1oxL4xT9IrYZb2MuXKOWrrDWyFKgDJYMjYmTonggpUY3EpWkoJhSUekzDwNRWDPT5jFU/rK
4rH0jM9ppoU7r/Aawe3swRszzBdlO69NVUokDNktrGaVTI+1XXgXP/TxiFIsjtxNwUI97nPWggeQ
BVB7qHmDlyKke6dz3DqG25mcPWODyuKVN7f2sILcq2AqNngrBQPclqYbtK9u8DmWJb1ML8YU25Wx
MXKNpXJfVogLZPKSLDYizB2lR6AW7WZowa5Wgy7m4sYNis5p3korUI/NzEGRQra2jA0QPA3jbTI+
4A7K98W3hwgJ+2EYd/inzH7eS6buZdK8cj1Gc4F8GMOV+AESJsv9tfWNBmL+DgdJv7FCxriYIIfU
V4yIWIgimMr1A8XTpN6nK3LEuuJHuOPrDZBPTAUGxm/Kdkj2v0ZXbAn7f6bGbqGZYH4GbFL4NepG
WM+bsraCR8B4PAc4n4BDSWi2fg2+QVKSyRLrfGGnzMPoDLRyL0iVvo4o3BA0zrIvhblSLvSVeHYB
sYwLk6W54lnshdSSXqEtauG31AvJJVuYLvVCd3EWzks3QHxxrvAXfgHzFnz5EjCCDaMXSky88GKc
tilefQROzuRXoIy8wmXEwpmxFuJMtLBnvMoFQwNgACRNuNBpyDd088pcmDXdFV+TXFE24ho6M+Hb
ACEo7nFKhHsXS0YkBnXn02T5HFzJOFdITr3wcv5+IP5HD0TF5uLPHoivcROyK/jxYfjti/7YnLAF
kQ7/aEmTLyaH/z1He/Yv8NA4KbO+WAp0l9Py7wdp2/9F8ujkqiYa7ljC/M7l4PzCd6NnlViGZ8Ey
+0vgFNywPx6lcUlAJnBdviW/xUJj+fFp6A0O0U3WnFRTAzkiR1N6FFj6Csr4VJ/j0eaqDj5NhadY
v3th9EKlISMjJrFTHIX9xS6xn/sNDS7KDUSwbUgv3UdTWJ1AmWXPZTHRQ0r79rEOuueAsk1vPfX1
O4AwWLcbYOzhS9sYxauF1fO+ykeClQMLjS8qKEjzRXjj5KTVe2HWGQ54C6a1XUF8BG5AC07nlMbX
VLv6BT0w1199fLduchO3crzAT902ebvGN5mcTG4QJGEGFhCjLUOql0Ojl5e+s4TAxV8az4ZU+CsQ
DoZtBcCfjy2FA20e1xKJ2NYX0ehsM9a98auTQeY/tRRV87bgPjoIPYbnpBJAtVOHhzYTUrkNvHFU
OyBhlJG16a8yn4tTiL+OgXiWG9XI9GOTtMVWiUBuDBY764z6k1fMTNNjXipBkWxLRSW0g+qe/h/T
xbWGqGiyEXqjnZE+KxbrL5HZRps0TjJJCHqo3deqRfjmDKINfzs37FBYEQfQ5wI/zEh8zeRw7mqW
YPXOYDf33NQe6dGKkqIVoV5Mz6FkOMea80w8dHmXiWeFoGh98eynNLKvJmsUz9AXSpY11dLB0NmZ
ufhnO3FpEY6X+owWIq6N15+uBTDG4FEjHyq60dTkkke6bU6CUAM5kuU/ZmzB8YWA4HZWdV/w/4PV
w9coe0rdc1Xo6o1kFfsY1cH6TqQHt1P1Dmr4IJfFeRTOYhNq5b/SnoMxkKOd/yp6A+NB4y0rBr+R
4tkSipeRL6izkYAzunjn20c76tR7xYqs3csOzWoFEG4++VQ88DpzQRdwSLiJyOrMC3KXN4X4nUxO
XTpn0Q3lNvwCo2CJBVKZB/A6H4LqLSM3GmAaHlLAnBPBt42n3UxuwIA61iUYsjHYtV1ghseuGmLQ
m1RafGFlYqxjpF30cqS2mHecyOw+o/+iXpcGKdthhczN/wDlhm+vmdwYlKgQxxdnceZZN+NiHJ9r
bJuSOP1R64g/y9x21Rt2GWMtjYoXEbAsuffiwTlff6Lj9qneDYZjHylN5tqsAXPFBPnD4HVs0s5b
c5Cns06O1jDv6aOV7+Y0td5aEps/OWZTvdUEQQZstbo5hHGi5EOY9P42tXnaHmM7btot+qdtr2sr
5vuHdsbLmnIUoIgajg9gWyfj9fpbehll3odsklSXcZrjl1WVw1XGLCwufpNh/87S1gZA7CwGUIrc
6vmJfUBJi3S2/Ek5oy7vSbL0n3STX558p0XOJiHYXvwpDokT+WFL1rCkYzstse9w5Kaz3B0z7lBu
UjcHmZti2sV1lf02z4orkt3Cck2JpcQkVIaX70tKbrCfi1xDyKtSvdZu2o2bzqeFFFl8fDRHT98P
pM/ebK40+hzKns1QFhVYg33pV+fOo3i4Uhi7lWXU1AxYHHv6nF3RekJnu+DZD06JP/mv/DEptlgs
ao9JNHEwyJq2eutk38KpTSz9NHAVg1vy8h06LtDFIVR4TLv2c2KwJocUz8ci8zP95DnU1LgWuvLK
asaGF8MbcHaoA+fVUc1kU2moWOx0OITtjfIL+Oi8ZYD9NQQbSrh893MN6An7TlF69hZSCLscq2X/
GYaJPLLK5P2ddBS8NsRkz05fY5h2rXy8G4WSW4iRFlb7zh5XVh1AEMkbWR1tHdv7MvOiaA07L0TI
rorHbCAuxJoDj+jKpbX5BQKuuzNozf0q3dy+CZouPiSDJ75kyp1fvbDX7s7kFniuobB/tWs9PvdK
TUStqL2bkozurNh4aRKjeaXCuwUjkIJiz3wv3k8CaIiljews6Kzmn+liZ3qsbgviVl8XNiefgDFr
T3iW8OIOiTtJENKB/TalSXvqcP2jc1uuoI+6SW9zZamNGkcg+oHuMLTEweyeVVgzOzX5V8LFEeK9
h1aNnl6zeei0d6Fr/lGg+GhsQoJ5J/WGVpwzoMD1AyXX7PlNuugGR+/mgcYO6ier25EBBLGkD+6L
oeFuMrlo4gY7WnDOIIFHMBud31KKN/Sxfa7SwrRegsouX8kiNE/ZKO8jNdSPk4UxdgxbIrUIgE+F
C8g3Y6Pj3dWsBzAAZpQXh5H5MbRGDQbMe55Dy/nQMw3sS61YwKmxKBdkQoW9neqc5YPPFrCCC9NX
1n3boj071MmQ+Dcj80ysjIaLALzMA1Vw5VZTgrrNkkasCIA1GqN4F1VbMhSU6OCTGj8Flc4zuAG9
QiHP6SY7THUGScAQMtsOdl2uPW12zxZk0LfYguzPo9DGvJZISN+mUR0Hh/zOemQLo3m8n8as7y/s
Rz4tCPbbqp0n0OejrhxycAFwL3gTm0H61tPkI5dNOhEPqXC630geNJ8mPyzrd92Z2fAQQ4YMT5iq
0mOYpTDr6+ajNc3BQxQJOiQd9hkcBfV56LAuZngjB9ch8dfaxh00FWfbWjZ9WRPZhKwb9blednqB
mqjLiLvhzYudYBPm4Eb8yld3VICHkLMLGHYrdNnq4hpBemsGtVVs8OMZD6Qb1MaV/bjl7XKh4Dj6
pmrz4lPcd+wOyuol6CvzJjWb145H4pb2C7VpE/NNWOExGZP2bExKfhxHYNJ85qaGMoFWbAMjik5t
SFOzTcf4be82B68fES9cq8O9xU535ZaVlucx6iSv0AMzE0lc43AjezTCybg4kkuFHPo5H73yYGXi
QwDTfBVmDosWiy5uXGNLxQFsbFENXAcWS5JI094c2j6VW+yenRV+FCl2iEemXllWZT94oXTuPXqf
nspG0kzUsIDh9UQYGGe9Y6gebgnEqxXFVy8O0JlTwbZ1I2xdrQHjK+Ioef5EX+RQYCpJsp1ViHij
rSxhoWMumYMOS8uKgo/oPtfkmjHRTc8mwfnT1NpLoIgvHNir3HIHGqDbtaChutx/sDtz2FdFH/Ff
LVmdWDTWj5HKQeWzXxq3mOSw2kRjSc6WlMIDzXD0NQfOkU28dy7TcHox2yygkzPvX6M+ohedQJJS
wuNAAV3mZWAZCTNfoynVrX3jVLk+aJN2M+lH3s7pHf4OpFFGZ5XnJvRfz+2dZjelESk4J+/wOWo4
SHiNeTpmEaWAdIdlrI6k90p9j7EaKt08sV51d62ug4QedcH2KgFQBAgKB05orDUFN49R4ICNx4WM
RZlG3FMpsa6szGjqT7qRgOgtS7Pv536KF0NH3trlfvMlqXvnN7ZB4zZOHTUfIr/LPleuWx98GInb
bDlasaGEoTFMVMRD9oeYsiCYaHepqOoZSHH3Xn87VsLaBFPWLdnnYZO6rnUCHTxcSIZV9gvPt/S2
KzIblwBG4vw+6QAltKliM5br0Hmk5MieAf35S0tewrGgGOWvqbDMcEdfBqP3YHIWTB2R3pGReAJy
oM/QPNotiy1fs1nzILFzDLglRVdx553sEBDAQI3XbOMAC6T/Rkq/fJyDcRHzw2hXA1Q+q1apS11E
dQMCpDY29FfSSlBm3UmLmqx5Eet7obr2ORpzahnqU+XNeoPEDlS2LdvPRKeoRO/q5oapP9g3offK
QW3cuW2zGdxGPiTo61BphjTFWK3zMAODP49iF/vzTLZONtQhlVlBqUJuOfNjb5vVrzrNM9A+vpVR
k0wz8sou6IspbPa0KYW5tE1i5ro3/Gm+M6K5iamdYs/4K2T356qfitQl0tPLwNpjWreNY6CdfY0F
7rEU2YfKznR0KrLaDc52Yb53o1/dajQawLtcC8d0pMxhNScT3Kk0iShegCJqfohz/lMzYsIugvsS
INJuiUU3GCQohvswR5gIpN14oXsfwua85+l37HKeoOPhu0n+X6yAfsazQWVTQOmFDe1PSGTsHwfj
0B+xR4Wca92mkcfRZhJVcWQ9z5PbfvEbEX/bOnzW/x1+Lf/Fz1PL0uq7pRZZWmnjfrZYqZmSo8Ky
J/pOl2ZNOmG0bMtDkTf+Gd8X0ShuzO+p0eXRxir7z8QJpLyEg9fbx6bBNEX8SxhRzuYoybjz8cHe
OnUhm7u8GcQlN5y5umks4b8OUeeDB8D/Au27CDi25Q6NN6Fp+wz0spufLMcImm2tMWjFwCopOUrU
e6mGsXvCQkb59NwJPH7rwsEK+glQU8WW19MMbGGAbTC2Q2aRlDvGc+7a1duYTe0XLpniNw+u8ZPt
h5zou3qpx2LfWOFJlFoDlMDjvdw7TQYsYQQPMz73FqoCg8PeA2uCLSrn5ciyEs6+iYSjsTN45dt1
Fs6dWlz+/I/+02KRvwHoWLYXbOSkiTjz0x895YQcOC3lPGpa5mUV09yNUztjXPvzH7R8ox//2Pwg
QiocA1iHWD9fXeDnJW44fhD9ZPyJK49mQhR//j589uR7G3vM1mEJD34185T9Juj922vtn3+6Z9qe
T45GsqUlePLjpVYZk3CB7NF/mVTWszOO3iau44nzY9YcSk0MY+V0LkOAMeaMbX/+0gXBnp9eO+YS
AsQ+KENo6D+/9hEbHgp+Ux7IzvHdh5HF5a2b1tZzkbSMzVI4vPhBTiVss4ozqtkU/VKXGLrZIZRa
PF9/ob8JAP+XS0BiVfrub/dPwKSX7j36wSLw7Qv+YRHw8QEAG8V1/buL+x97voUP7ZgWC3oTihbW
7H9Im2zzFjuBYA/xD3OA7QKDRupclnH4xBe00l9Ibl0ly+8+W2iYBMPAU2MGl5ZPdOnHq5tteEyt
FglZn5b5mV5LvKfT7v+zd2bNbStJFv4rjn6nAvvyMB0x1EpZuxddPzEoiSZArMRCLL9+vgJAmaQW
ty4ccxETg6fuK7mEKlRlZmWecxI+r/09CDR1QjsC0jrrBTnKVNcA2lYVACWX/GO1CpOzZMUNHzxM
CXkIgwpGsLxzqkq/oelOKqlUgkrYm7SYoB7CDTkIDK7D1HKqEsXjHD1oW/tG4yw7oFFlADcRDUt4
qWPJn46u7UBbB+cUXRKEicg9RhaFO7NCa7HA9pfrycKE3DKdTM1ytDy3TQs1JwJjSfsyCiOTxhIa
d9jjxbJI6s+sJSVyywNzI/Fn6foUU0NfBMoC0rrG3eaOFgrcxArfvZoGgXO6MpVapN0MaBcBqiJ1
FqlnTCo6IvcyekDC2QUXoNEvKg6c5W0Z6VdZSdPaGmDQCfiDfDZ14zkZH2JBNPyRaJIQ7rAj4g7z
0C5r0EfnS4BnOjr3tVdALy0Kab36rJiNaDOkkfLKWXhIN5cIZFZHHtWf6gu2KEflWVp4S9F3O9YV
81RxBaZp3SpDy9JiKhMCBN565ZV3hi+5yWVcpnRg8mjApCjBujXO/28QfmMQZFqovGsQzmbFzHW3
TUL3TzYmQUf6Q6ijmaquwv0wflU7qNyLSgihFExEXQioPZsEBU4neiBYCwnKpUG/t2fLICOfRrHB
ImUumTI/kT9iGfRdv4clUvHruDvInpaFm9/DDaHI4ddLaIpf0jSO6dJeBym9tclpJYc11Ux63i+S
W8f1E+4lnvLVcbzRnWITnYfaqIrpM2iRpk9LElRIdBZHIwMpcsAox3oJpDaVJMYxRqS6UP2M3Bs0
h2L6QseERxGwzpMcJXxawyztC2UEJ4KseAEY3KtOI6XyEFRHC8xeoCPhyKN8LkwX9G2t0K5HgjxB
bZEz4KRZMSOWqmam6tD7kewMjAtngRgcAXNSn9BGYXXO1Tt+gCu5nKG1U92MPJoWK2RGf8BbTxA7
XdDqU63qbL5OFvJYQSsdNrgk3y4c41bORghXRX6qfMvVsvaOthzIK1Fuo9v8yzg3n8AQjF8J6RjU
GQTrdzvKDWpNW46mqfGlTlR7oqNldxwrIsyxiTswqsoqM8euEtg3tNFVLsJCYWqxYUU6CXLu17UD
3to09Whi1/n6sp7qzpWSa9GT7Hqj+3ClpxjrUUmL7OXyMtcz2aH+kPnffR+M8cJJ4hPSMNG1ZSXf
Ml+FzhIXF6Dhla+Ko5yadL1drozVw/uTForhWxEPkyaYFBsYV0mETiVwd9KxRY+MqRSHXzR0rX+g
V1reLKJI/gt4W3kzQvVjkpMBmwTLIqNRD8YZDFhWn6SoGlyWeSk9xLAjKLPpRXm9oB/leUFD7C/T
iv8Fc06Z463kz4uRUlw7uSFfoPVc3ujW9DvBknJqu67/3QuL9aHh+aT1wgLx0RHa2d5atD0HHU8H
7oA9LfIXn6VafQqN/KLg3nCW0QD1DBmBNEP+VT1CyNU7LvVCAethO9zLfvixvTzXtKh4xOWScSbD
+xhDWZyYFZFkkkE2QiVuDRRBKL8V5R2H0rsykRHnHHnumac+SfSETWjiBvX3yENQ6rOlQbDBw5b5
keumqzESavYp7dWUQwV1kyMzDMs7XK2xGtMJbXkZgFK+qCxfua+yMJ5bSCrACoELQh5Ft1dn+CXk
jh2Er+mu4H72UaS9nDpVeQPYZH2pe7CzYYTkVKtWTr2kc5uzFJqBC+Vu5Gbldcq150JV8IAuMlln
hS7OJqiM22AN40kDTvJgL7zFhaYBIpEWZfmbG8mezRIlWWIYWVLJ2Nt8S1sUcLeuhSDspijdmqM7
J5Pq28xGpm8kp/73qiRqT8zcPiQcYu+gl/JYKFZ9mFKAo48yAJinJVHMVYxS3zlJ19U9mIH4iAuH
dAqEADaphs4u5N1vwYpRUIGmxLtc08XU59tfRAKkL6G/cgz3uTyugki5K6UEOSKzYqrIiVWXGgIo
h5ir6mTNjVYYVAT/Egqp8rGejZRjV8pXjFnSeAEhr/q22bbxEsEQcl/VZbLSZfSBoulPqgDSX9Yo
QJQJ1eR7WkivrtzURZqS9DG3X5UKwwNNJk9XkIGIaUAR0Tczz41Trapp8OqhUXFtSauoOn7/6CoC
ffnLXonlp3RimegRUsJHjn4PLVas5BRARTK9U5IYje+M0Bb5j9Xoy7JG0A8ktiIdGqt09HVZucRg
OtlvshxJ6JSnluTiXlTOYD5WfIQZLW8dz7w1kkGkgArK6LGcTH8kWsVkJLKjE5TuRicfnwDCXbwW
92rVVITi1vb+CRE8oafhwrzzDVTUyGmXV6gdL05WVNETLlXYGZC02AsyAO44dNBFNKwwnklTSf8s
F8b0J2dPxTBX0UwtTfnCgO947ihxPiXFZ02/+ibUwrFD+2rrNzfFxh/vLT74CNQXFMUU2Z+9dy8C
8AG1Vuh3ESWdcFyk6fQnu3lqnSVp4n+Hf1hfLsu0vPbNdXiaNbqYShiSUY3d9XkjI1rYSjLx9SKZ
ROZqhL56YJ/ahZah4k69+bq2UvfCpL5xU0C+R6MyLdKfa9wEn8jVHtIp+kpSXVswjlZ1eZNrhRee
muTbDsmP1ONSoal6lufTe+Sw6Ulmjazz1F0plP9p2YLqzOIEenr5AywEBdRiPYUvCJ27Ds0QZgVp
0rm8SLFXSqCNhNqXIh/XamyfoBH5IAfJWeqo4WqsenE88bX19EdoctSJCWgKI44eSNjFU0Kifn1s
ePzHHCbFeV0myh0NWKv8KFiqawpUK+dJotpxQs/f6Q923nquwbTEgoilWZrT85w2bJeahM7DWAuw
fLGbSJT6A++rRC9MEoSweMhxLh9BWUQTBINKsndQbZJEWSNr5SsXTlmkSDz55dVSrvEl729igsT9
Y2irJGeQdMNmi3BwL2zAVgd5ygUADTc5Mw9BHTrluLHNPqiyU6pKDllmmsONnZoO4oRi8cxQsvq2
pme2d7wI0gmCYiZI8aV/jr5aWlDil1ya442WboAQVniSrTxxXMmMPFSF5H/D/GcPSqGt57lraqMj
29AD8yh1LFhbIeHY5TrMAH6RSGEfaKHqj5HMmfonUFihrwJaQJRqMSrp1x5DQdWCb9x6KAeZDtop
CCZBwlgZo1swE1VxlOZS/rSi58st+8s5omtqdFbKNcAETu2Z6bsi5BTfFfhedp+W3hkNstYVVQsX
wSy1updj2sep1GbHvI+D2PmSA2Ev0AagUgyDBJSu+aiaWnCUrNfeOUBVlJ9svxqNDcAgp/UKEMwl
6vAasEEE7b/jB9zv6WhJRhnIoGqNIzdY3tP816YM7a2MBdLapoQgvIo1GKdOjOIs8P87aKQiwEnK
6FwiO3g6SgPjKEF5AKl3B03crHQCiel6mDyEJFmotECeCjl92FljBLpR5rCMVNO4k8rh18UiSydT
ScPr1PJSfXDUqYvusGzE3udRlonwx65uF5kb0UoNCN5D4KNAfJitEKIEGdt0vK/li4WOtHDFRrDg
sqISPtIqJzqk3qr+JQMHAJIE2PF2Gdp0UJbNZQlOkt5lkFuokaRpXf+kpaQ1sRBZPYZJipAs6D1Z
5KXqgto28r9WarhIdME1G9OLgV3oUqCBkrygVxS02dFYR87kCNyN/9M0i7ssWonsImHrdFx4Jm3Q
C9q7mWbg3NBrpDjEGdD7OSXtftscpP8zN9tuIiIThXgdRJfbfJ5Ud/M097N0kxMSP22EFb9Gf++X
3h+o0wz/zV0ZRJ9EGL8Dlm9eqnnj98bwZ0wsf0KQXLUOyAA3GS/IMYIf869PfhQCn2p+DMWXdkPc
pUGsi/wYGbLtr/3eMrw/w3Y93/+d92bQcpAmT8ygBTv2WwUTJVGq8+TFnme5vQomq2SDGtHIGTcP
t3b+4NZWeWszvD/DD6/CY5SHmdiNCzcKt5MgkJD+s52wN8LWTrAPdOpNNDoi/7I9eZscqwxfQkZA
frNF/pHJz54gjB25CHm7j9n25EGrC1Bpry2gaQeUIyRT0eR2lpys7VWQyScbQo2fusE/9PHfnD+0
lP2c2d+wA3TNAn672eFENzvTl2g9QNcmQLpDm71CqNZ+krb49GyUPmAGNeOA4E7w+UiPiGdv+rZ2
QL8DMvrK4D4+76XtK+x89OtrtIjTDIPbza8jvv31DftAgatECklrD0drbP737d+bRwDv1NcCqMoB
6kIaiVnyguJhwO1FsIwDVppgmKJS+wztJCAT0Dce0OQDNJFkHVnDdhH2DoLJIqkNieCfcoFvbgFw
En3PAdEQEAjKfyobfPvbm5QHyV5QyaNkLZ7BHQAupdQserlAaqBQRAyw9d0B2Pv2qGESDJqASTc+
cmgHQLa1dlv+fU+gagckOBUBimi/9F5ALKjnwlJy1TaaE8IiDSwaouTddydQQyMcoELW+YO9YMiG
DwsuSScb2VqJwRkD6BRS36BAOARuWCYY9e7ZNQoWx4FCHiFTdytog7AheUVA0r09gnRADUiGDCa1
q7C3F1gF8EMGSLXNMg3tQNARt/eB4A7ETkA8+Nckd/yDfgA8zxDouXaRBncgZOo3fQ+EggYjfXfR
icDVbE/fEvx4E6iLUNYQz+AuCUSvImHbzz9azBLNADIB7SwZcHsVbIsrJFdlbtHtJsB1DMw1YKja
yKWHg6RntEYEyHXp1VWAU4ogCnlcFEyaZ3h7QdBg++4F+4AwCTJnZxRF8LW9F7gsEEIASwNR0jyD
CxiJb0SD5l4nQiDpTLjFYGaev/X2KtgqOSUJbJ7U/Xx4HpK93PvWQPZQMdGLFjDS7elbMK8p14K3
MFqDMLxNgPx973szukoWtgAFod3p2zJRpGwRS3eHZHDTV15pQPXh3Il0QJN4nfRR5xX2VgHfaIJw
RoS4Syy217QBRYlEsL0tgbg5i0MgmiFsHwHTYPak1lWIpc0zOG+A/o7W9whgB7kX4/OAWDXPXmRg
cmcEp6yq3ToP6eNzq++bPCZ3TqcKEyzw67lz7CALI5QPup8Pzg0gMvdCZuPDhoCPrICUQnSqffa8
AZtAF/A7kTwY6FGQie17hgQYAtVAYEN0Gm4eBtw2CCJ10Gh9bJZpeHtBNgX8t19gRL6QFCqk9NcD
I+RUiKJZbfgBzZ8akkVQLKP3/Nnr5AlRdWmTZCIXs7MLbPozUmwTSabmGdx9GdEbwerotwsoGaq2
TYF6c0vYXQVSJ4SN3KjtoV6bwbyrvTOqtujPAOYYF9A8e3YRFTzyaDq+UWCTedp7+pBOBMDX3nZR
O9AQliZ33p2IvTBRlowDGaQnIIQBzh/n3fcsIDVloedDJNx85P3qmvCOWAtAGF3xoV3wIe0CmFx9
A0U6ksDo5T7YLcKLOjNXSTYB8rQES80zOO9A0+Pee4GUMhsdw/h6jGBiN8m6w/foFmF4PhJKdntM
/34ijUsD1yK41lSUm2fPIpg68aQEHGdTiRpepKQaglnby0eKEwGrwHz2Dmyu7UjBpLxAZgHse2c3
h7gKSu9IwSRpaqjYfuKF7txvrwLnhAKDqEtujsTQ7AJmvcPG9DgRUHZNITuwn0kCdQD3QTRd7JZn
cOEizID+BkHFIMDDAs31+iZQaHhO12z0IAb39YEEENb1sgRkETQMCszMzvftWQJxBohHqTt0V/Uh
xQbUgfvGBujTW7Yh2s93XnHfH5gHkEfpdEU6sXnaBR/QKrzW7O2jWRSVQ4DkB7Hy66sAIFmgdDkF
Q80lgaR7oWnw4VXgzkQ+kXi4CxT37s8NCmUjviqO3ZB2gSqhntDPFhAVWITbXIa6/MDe/CmvqUi1
o5Ay1NvCa/0vProLRISIQoqCtsXzid+NCrgu6CgDsUnaXxicX8Ak9N4LMqGPaqHn31kEvN/2KoBP
V4mhsYsdLnN4dlG3BJusn3ckQsTzw9R4wzs2wYGoZnaJ1w/ECP+B8XhmvhyiPfDUcF7cefoaNeat
X9gwIV7+vON5CDKHoDHs/KKgwLR/u2V8iP//7x0IaGP6tn64MYXN3+n+eTfBl396529tZrX5j2fu
PJklj7TpbXhA3WtezQJ4M//tzx5mwWyHhdDAXn69yX/9a+c9t77/bwZOvb1xBb6797iJW0e7DVZb
tGT/gb1ZmM7SzSuKz4gaF9uv78iHM9/9GSV74uYt0LX32CjyJrOnaPOW4q1bGkX/kcNw/pi5j3m2
M3iDze47+NHcR/8kmW+P3MLbeo/c8Wo+RT8/ocGXBw+7mvIturrvXzlh1d2n3e3dAtP6jnw6jxDC
3x25RTv1HfltxZm3BfyfTf17R33yNHN2NmDHY+r7whOfVsqRu3siWyRo76HDJ3e2Z0VaNFXvkaNi
9+O18KS+w35+aZtaJGDvgRkgf/Sq7ZPIxVSAifoOfRHlCEvsL3OL1Ok79uXMDXesR0cf6j9uUvmz
8Gkz+8aZt7iS/kOn6ezRydN5lu3s6Q650Xt899FxF7NdOmWLiug/NL4g3WtV1fHV+o+douqbunHs
7ix6C3z/E6NHebI/tIAH9B46CrO9zY0Koyi59x35av6QzPaiJ9Bnoprdf+j1bNdvdaXR/gMXn85m
QZzS4mnnYDK+KLr9ifHP50k6rzZjNUezreL8icEv56X7uOPGkHoR5dI/MfgPVLI3I3XvLdKsvYdG
Ucr5dDhLIjzljttR2pLGn/kDL9vUMbyoFfQd/tpxd1e8xTH2HtbziUh2bzVAJEXVs/fQyXyxz1hv
MuZ9B76ZhyFqJevZ3jVBaTOyfYe/c6Kn+adJ+sK3tYCxvsO37Qxf24hdLvXP/IGXG1EMT56k7/Bf
Wf15ms53LBfKpyIB2H/scvdWif6YSCb1HfctSdme0fz3eRLg2TbvJ6xVVxPr+8Lvtfjq+dL3M/wO
nbl3jyZgZZGv6vve9/M0+/Tqy7fCJb3Hd9PHKEzdncitw231Hvvt7sTvLvlrmabn7PzL/NNGAOS1
f7abXBO/8ejPZ8m//wcAAP//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B562BAB-D029-4C58-82CF-F63CBACDB455}">
          <cx:tx>
            <cx:txData>
              <cx:f>_xlchart.v1.8</cx:f>
              <cx:v>Profit</cx:v>
            </cx:txData>
          </cx:tx>
          <cx:spPr>
            <a:gradFill>
              <a:gsLst>
                <a:gs pos="0">
                  <a:schemeClr val="bg1">
                    <a:lumMod val="85000"/>
                  </a:schemeClr>
                </a:gs>
                <a:gs pos="94000">
                  <a:srgbClr val="7030A0"/>
                </a:gs>
              </a:gsLst>
              <a:lin ang="1200000" scaled="0"/>
            </a:gradFill>
          </cx:spPr>
          <cx:dataLabels pos="outEnd">
            <cx:txPr>
              <a:bodyPr spcFirstLastPara="1" vertOverflow="ellipsis" horzOverflow="overflow" wrap="square" lIns="0" tIns="0" rIns="0" bIns="0" anchor="ctr" anchorCtr="1"/>
              <a:lstStyle/>
              <a:p>
                <a:pPr algn="ctr" rtl="0">
                  <a:defRPr>
                    <a:solidFill>
                      <a:schemeClr val="bg2">
                        <a:lumMod val="85000"/>
                      </a:schemeClr>
                    </a:solidFill>
                  </a:defRPr>
                </a:pPr>
                <a:endParaRPr lang="en-GB" sz="900" b="0" i="0" u="none" strike="noStrike" baseline="0">
                  <a:solidFill>
                    <a:schemeClr val="bg2">
                      <a:lumMod val="85000"/>
                    </a:schemeClr>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2">
                    <a:lumMod val="85000"/>
                  </a:schemeClr>
                </a:solidFill>
              </a:defRPr>
            </a:pPr>
            <a:endParaRPr lang="en-GB" sz="900" b="0" i="0" u="none" strike="noStrike" baseline="0">
              <a:solidFill>
                <a:schemeClr val="bg2">
                  <a:lumMod val="85000"/>
                </a:schemeClr>
              </a:solidFill>
              <a:latin typeface="Calibri"/>
              <a:cs typeface="Calibri"/>
            </a:endParaRPr>
          </a:p>
        </cx:txPr>
      </cx:axis>
      <cx:axis id="1" hidden="1">
        <cx:valScaling/>
        <cx:tickLabels/>
        <cx:numFmt formatCode="[$$-en-US]#.##0" sourceLinked="0"/>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ln>
              <a:noFill/>
            </a:ln>
          </cx:spPr>
        </cx:plotSurface>
        <cx:series layoutId="regionMap" uniqueId="{FE612246-988D-484B-9E36-09C7AA9B5AF4}">
          <cx:tx>
            <cx:txData>
              <cx:f>_xlchart.v5.12</cx:f>
              <cx:v>Sales</cx:v>
            </cx:txData>
          </cx:tx>
          <cx:spPr>
            <a:solidFill>
              <a:schemeClr val="accent6">
                <a:lumMod val="20000"/>
                <a:lumOff val="80000"/>
              </a:schemeClr>
            </a:solidFill>
          </cx:spPr>
          <cx:dataId val="0"/>
          <cx:layoutPr>
            <cx:geography cultureLanguage="en-GB" cultureRegion="DE" attribution="Powered by Bing">
              <cx:geoCache provider="{E9337A44-BEBE-4D9F-B70C-5C5E7DAFC167}">
                <cx:binary>1H3Zcty4su2vOPx8qMZEDCdO74gma1BpniwPL4yyLJPgTBAcv/5maXBLlOS9+6pu3FNsR3SoipVM
YjETuTIT4P/c9P99k96uzYc+S/P6v2/6Pz9G1pb//ccf9U10m63rvUzfmKIuftq9myL7o/j5U9/c
/vHDrDudh38QhNkfN9Ha2Nv+47/+B6SFt8VRcbO2usjPm1szXNzWTWrr33z36lcfboomt5ufhyDp
z4+fcm1vf3y4tGt7W3/8cJtbbYerobz98+OzMz9++GMq78W1P6Sgnm1+wG+p2nMRdQVy+ccPaZGH
D587Su0hLCnDyFV3h3i86Mk6gx/+x/rcabP+8cPc1vWHh/+/+PmzW3jxra4L/340/GKj9KfLu7v8
4/lo/+t/Jh/AfU8+eQLIdJD+3Vegeqbzma6t0TcW//nxsmhs9MFfmyLV+fpxcO4ReXbuP0WE7ilE
FSMYo7uDPgdGoj2pGJIY43tgALj7p+EemOd6/deH3wD1XM3Xgfo34p6JgEHxP/6bB/d/JZbHuq43
/8pSPw7mFoAke4IgKeSDASk1AVLtcZcTxAi5B3oC5BOl3o3i72RNIDwG47r5re/5XwnhXyZZ5/W6
3iJ+DAxNSUTxA4DyOX6K7DGqsOu68h4/9/Ha94b4qNG7wXtT0AS5vy52ErnZbbru1ub2cfS2YHkw
d4HhcUIfTe85csLdY1xyRjEAvDkmyD1q9G7k3hQ0QW4230nk/krX39fZNuc+cJmcM8KRen3u43uS
IUoJIvfAgUt9Ovc9KPRu3N6SM4Htr6OdhO000sXjuL3f2BjaY+AEKVPidcwAU6SoK8lDvDLBbKPN
uwF7VcgErdP9nUTrL6PHYqsBJtsjihIiMbs3Iojsn0b+EFjugRG6CqKTO0Tx48PyOK/dKfRuzB5u
7IWcCWx/fdtJ2E5uuw/Ht72+2aKpUbYHtIAKzO6BQRNqgBHfw0hSBezgOWZ/a/NiuJ8yyWdDf09n
XzC334h69vM/P54c7yRy/jrVPwuT621ObGKPuIxzhR8mNsDnuc0BGcCCALQPXvI5fn/r9G78fiNq
gp//107it7wtTLhV8MgeZ5JIph4Y+QQ8SfcYY1QAKf81Az6NSh4Uejdyb8mZwLbcTdj8Ii3M+sc2
3aXcA/7musCw73GZ4AaprT2XCUk5+NGngD2q8m7E3hQ0gcw/3UlL84s8v72x+qaxjwO4hXgS77nC
xS6l7quoCYgnKVgjJhPW9kSbLQD3685eyJpid7WT2J0m6ToqtkrewJogYcz4A25oYm5KQKpZUoSE
eJW8PWr0YsD/aYTypqAJcqeHO4ncUdHoWq+3SgnQnpIwuUl3ElEqDDkwLIEsoHvM2KOh33OBX7q8
G7S3JU1QO9rN6e2xcvCh+PkBpoUm+77VEAWmOgRTGaYA0NPAUggo43CiOH1IdU0AfE2td2P5Hwmd
wDrzd9IYFxC06B/rR6t4//RH5J6rXBcTOi0XQLpZCsrIxoVujknQ8qDJu8F7S84Er8Vu5r4uIqgg
fljV6Tr/sT3QGGRMiCTKfTAyNSkVCIhpsJRok1W5OybYPdXq3QD+VtgExYvVTlrdqbkNi3yL+EHN
lUooCVD+KzR56kUxQXtQ5sGYQkzzlCncK/JuyN4QMwHrdDfrO6sfEGg+Dtv7HSRjezCXIUEeMyUT
W8OYQV1VUQG07/Gq98HKnSLvxup1KROoVrOdtKtVCr0Mha4fx20LaKE9DEgxYOH3ljVBS6o9zMDu
3F9V8sdrP2D2oNH7YXtL0BS53ZzXVvmPLVMCtQfJSiXUA24vuhf4HnBwmNLUA92bBJYPCr0ft/sb
eyFnCtvJThrcJ7uOHh/49xsbNHNRQgUUvh8wAQf4bBrbVHYEsDnCJ70mGz1eDPE/5d2vCpng9Olq
J3FaFd0WY3xG9pCAPIlg7Fco/xQnRSFTghDH6OH7CVobbd6N1qtCJmitdpNrn93meT2k7XqrNRwo
dEvFBXRFvt6YB1RbUimVgHL33QFT3dNY8alW70bvt8ImKJ7tJoqH2+7nkkCgmSAbgO4OiOWfWZ2E
wBLQhXbYe/wmHa/3+rwbuTfETDA7vNxJP3ly+92s62SbvhKoM5RFN7PaPWqTOQ36lMEeAVXo1Ls7
JlWBR43ejdubgibInexmL9chuKrmJhkefdYWohHI9xNBCbTaPTc06ULoCEYIpYJ7Q5uEjo+qvBuy
NwVNIDv8uqPG1n34Wphke5BBYKKoImzTYXd3QJ7qqYuExkloWIa1Ao+tQ5PAZNMbstHo3ci9KWiC
3MmuIteut5k03gT+LmfMpX+HHk9xw5hDTsSl0Ix+7yVh6nsampzcbvTZAmqviplidr2T1na81vnt
47C93zsyd49CQxBA9ne08RQyrvYIBjsDovCqk7xT592IvS5lAtjxbs5ox2szbDfNT6HKtpnSXDVx
ixxaXDE0VaoHrCbp/UdNtgDX/S29EDRFbDfTj8frul7fRE19a+02c5BkD1rroD9LPFTOJoE/VGc4
glVw4B4f7fs++fhMnxdj/k/TI7+XNkXwr910kvom0uF6m6UZWIUDyCmobd/7wZfBJMAKecpNtnJz
TEKS4weN3g/fW4KmyK12FDnoeKoLu03qxmGKUxgWST1Qs4ndKbaHFVSzoRd9Ynf6QZctgPaWpClq
u5k/3qzrKxqjH8fv/XEJzHGUC1jSBit/744p34Y2BCGgZfKx1v3C3u412gJ0bwiaIrebvZPHRW63
2sPFoNMHeiaxgj7k17gbRtBizqCxhG96hJ5G/w+qvB+x+1t6IWcK2G6WAD4PBSwADx+H7v2WtiHb
MF0R/sb6UshqQdMBBlaHHljd47Xvo5MHhV4M9z+NS96SM4Ht865S7e7D/jor60hvc4kpo3tcQh4E
Fra9am2bjp9NIQ7Kp/ffT6a4TYLjl1rvhvD30iZAnuzvZIByrWFVx1YLOhTsC1gb2myn8JrHFHKP
Q7FAssf1A5PU8qNG74bvTUET5K53kxScFAZ2ypitk+1GlwJW3XAKS93oXdw/bVCA8AVWeW8WOj4Q
AyDtT2e9p1q9G8HfCpugeLKb5HzjYw5uTX07PI7jFqZA6A6C1YrKpa8HmwJauWD/DNhk5wHiSeTy
t07vR/DX7b0QNcXvYCf95+fb2n549DTbgxD4AizYd4GePyzJn6wmhu1qOFTvAOW/q+ZPzfCZWi+G
/h/HMk9v8oW0CZCfdzMRfe9r/h9sPATrdyj0Tf4qIkyQFNCqBwtEJOcPldgJ83uu14vB/6dQ/htx
EyxP/J00yutbkwFr2p45QncsEi6B/6alO1jEClxDcVgefndMg5l7Td4N28MdvZAzwet6N0ng/W5Y
Ww9lYF0/hVoPMIZ7bCaWtwllCEWQS+OTCfCpPi+G/J9a3G+FTfC7nO2kvX3W9U2R13q7CWoOJuVS
2LTm/nheHIIOZ2iCgCU96vV1O79Uejd+b0uagPd5tZvgrYHE56Hd6soPYBGwrAPilzdM727lByz/
f8yHQg77WfjyS6f3w/e2qCl+u8kDr6AtEzaBvN1iFZ26sCEUBJ7ooa8BTbLVclOCoLD1xhtpmF8q
vRu9tyVNwLvazUrD1W2/1c31MJBzKhmsqbrPvUxrQ9DRAl1IkH55oBWTZto7dbYAGtzUCylTwL78
//GWb+9d+mtD19narud3O8E+2b70998+7ns6+emDU3uV0t/7u9WPPz8SDAmzJ/uZboQ8c4fTetST
H92ua/vnRwemQ+D7CvpwN5tfQhDaAWWDz5W7B9EPLFSWAj7MNymjPz9CyzWH7ag4IrBLB4GdGOHi
UO/afEU57PEHiTkBJ2y2PJLs1/a7Z0U6wPLAX+Pw8PeHvMnOCp3b+s+PQGM+fijvz9voCKuT4EmD
bhtY5SeBrcJGBfD9zfoC5hs4Hf+XwTyumiqMDkYX9ZWXpiFvrcfigAxeyVn7FYWZOHFct7jQ5ZCf
jJ1yvEpmCPu5auI5FhpdxjYZh7khfXIaSRsnHnfy2FPCLHul6YHNG+xlrS6rmSt7Sb0iUCzygqQT
iyFyo8M27YojFCosvIKkR2VkkjNRULnMkIqWgQjEkiUps36YOcGsbhK+HHVkVgmEl8dNPQSzcawj
x6fNYI2XdZIcDinhn3VDisYXGYn9XgShT6OmXcYOsfttXgQXRcVY52mn61cN+p4kY7EWSSqPx4QG
1DO9tHM4IZx3Le8XSdDz0y7oZTjHXKXIj4ICrfAQsP3EEOemK0z1U5RandI4l6siyGAxZ0+Cyo+y
Ep/pqGyWllJzwWrWHcSJQNQbknjIfBqT2xgVyI/dePTKtKSV5wwhPwlRHh7W5ejc5Dw01sNlQU6c
scpXg66+tKqvLuKO8GUSyfZTVFp7qZTtMy91RvOdBSL8YpwkUX7jssHjPIwbb8zV6DUyX6UoEdoj
SJtV5KpE+JBPNOtq6LvGJ6z7DJyKwEjn6fdUW7uvRm0XmGl9M6ImPdLInDpj6B4kxpYHJhjHwzJI
Wz93Rb0QvazJzHA9RB4aGmIA1DD5orSqIg9GqQFpmVMvSE3TwwGLwDdFxuFGexV7NQ6aI6xdZz92
UbTsqyC9KnIWfU6sjhK/y0tKvKEvinnG3RjPnMBFpRcRmtSehgdwVRnWHDdMjbXfFIgm3oDbYBGN
jvbScEC139V5NEtHikPPVX33U8ekMX7Z01x7eVqPyzKO8jPN3d5j1SCOQlOMM3ccGo8YmR2X1omP
iEPx4CdZxxyvYIMYPLcow+tAjIR7qgnZ96rvWOklpcuXIjVwVomy/bEcQzFrBQtnhczxyZi56jwM
hsjvpDMvo6z1o6GdceOe6FS1N7mgyQqZuvK72HGiWVs3w5LlUX84jpbXi1jZ/JMq4uCLk/HQOQgq
UsVzlQv8o+pQ3XgR6pqLduyKYN4OCf5qVRrkfphXzTlu8uqbGRDxVdnhdWKoaf12sMNF3YlU7jOa
dLVnpCr2NRlqT2W0Z15go0h7TYDpNW1RdFihiH1veIVyDzN4aH1hxnS/DHP5LRZIHCduP6BVrxJ1
NbZJ4fhDLILMY1HaprMyrIuFjPJs7YaR+mQ0++6grpzx0tBj3PDh1i3NUMEzgYt8Hsgg/xKHTY39
1MRWAFi5+WoFM7k3iLhcyaCws8xpm8yzQEuOItLbWWnNOa6hFOJVGuzZILfyB2nYXKbl6GdEcG9s
m3rWs1LPWKSa+djZ6iApsDhwUS38kUaxhHFg8bJoGnBrhg7Cd1SJlm3K9AVpHXdZaJT0M0fZgM2Z
MOgrSSI1Hxl41JagcvBVnul4KWyZrsKBVicJC5rUUwW1F0ZqBgMrsvhzouNq8CpsaQceLWhWQdjn
0pdOV35rxVCafebIer9CKgw8Fw31KauNc1O4IjMwSnF7NlQDPAahCpUXQ5hhPMVYu3BkVH3j3dDd
VmnUfR1Yjo9prYNsbrtaDh51BxP4KqDVaTSoIJlJUmYz7NTtQSOsQj5G5WWY1OVMJqo7NNxoP0uT
asZzccDKwc7aPE/PVVSnszbUwSpOwG0WmFXLHmVXYe42y9p0gadh4/XWq402wnOSIfeVbfm8Qv34
Y6Rtn81bzKtZQZtsjoqoJV6KZHzaI5y2zSFLK55bn5mu1J9HJ0zz/UGwPEFf5JDwhHiRodjaL00z
1PFp0AeOR1TMT3HcBYsRp+aCZym6gP3owjNwi/1SyGRctWF37bI8v6iUlBcNrgPiIR0H153h+Rfq
GNl4uci7g2gIk2uZcwJOqgOzkrrMz1DTZ2ewQ2i1qMPM9a1O2IkKs9ov2pHMY9eE4LZhyvP7bNAn
DVHNopKiime0zrKTWCFQlyfOAtdpBAOTOiWYOnSqe9jU/KjCoP7YW3Lsunkwema0wSWThq9inXRX
YePIyovaILqlozOc5k7YZEvrVMXRgIbgRBVleTnCM74K4cZvSl2Nq24w7rK3VbPog2r8lrC4L/yx
csb9EKfDImYD8Xpsm3llg2aeWBf8UaPxeEjsKFaRjgo/6+KzKm2M51aEngZFWjNwsklw0Y3BquAx
OTZ9ERZ+PjIBttYUZ+Eo9HIznlem6PGRikezD+5CLOPKOKdJ0rZ0TkjnnqdqjH4Elul93Tud45mq
L+E6yA4HwyiGc5KYbqkGpVYtbuprExTZWYvddh/siQ9e3hTGo6VQGUAUttobhwHNbJxHnd9QVZ13
FGXaq2OqfFjQhueRq9F+XKXstEmy4HgUql/VMDFqryTdSa7kDSq0usE1JYXn1m71RTdp9A11QbKq
C6dc5jRypKdbcDXw+EUwSbOUuv5mN6iFbuPkLFBF960UopslFvOvpNDylAw5WF60cZqdSolejl3n
jnNjCCku80F90SQPwWNHMioPq7pqsI9ySSK/zTr1VTtBcgn9MHV1xg1s775Phaocb+Q8cf0sxhU6
ItxqmMcUzlHlDTbSpQ8TP4x8Qcbh0lThrId9IYYFjbhYlLD4z4/ynAd+HHbnIyZFfGhNWmf7jXWi
L25JXb0mHEzcH0iC3LnpRhNyL+F9NfJjjPu+tcsiTDRqDuCRJSY5EG3OnXpdBeNXiH37z0ni5Ddx
25NrZRtxhauwPKgqfVXlYphntMpWoqpLXzRt5ouiv+Dp+BUc4E+mo3Vs+VfRdM13WtQQQTDjhl7t
Nl+FcuJ9qKOlZxVO5x3LnCMAh3jSlMkqT2z1k45um3u2rJLE6yoqtacbne6bYrDn1O2SwW8aFlVe
aVQYXknemHk2kvE8GiHe8WzRuZnjPX0nw7MQ/KYoB6PD6OElGL/+/NdVkcG/u5c0/P3h5h0af/8F
7Zv3L9/47VmwM+KmJ6aenrShUL9k/f06iA1t+fVuiAkRun9dxxss6bdf/mcUCjoeGfothXq6zmDD
TR5+8cCfOIclOhz2EoWsBuTygUn9olDQcwI7UMJ6ARdjgZ/xKMhyuVLAqiuFYP8gYFK/eBQ0siDI
O7sIOthhCylg3P+IRz1nUbBBkYA0J8iBvk7F79LVT1nUoCAbYwdwohBoDWruDscwbT0Zjdeo2otL
SAxrWTbtwKAy9Ec9J2pB16ROSNS43wI3SUYJFCH3JIek068Xo/xfXAU46dMbMYHqezeCq4j8W+18
K/pb60IJ6j2XgHLa00sIXbC8aOESzXgu0PmgZ9X4/feXwIhupDzhtUxChgVWvQp4yYSATCeZDNdm
Jo3DtjL7rpObmwJWWXZzjToyFx1c2g2S9ALmguAApU1wQGsE82FN+zmPe7wc+rZb6tKYaxIBT/D1
WMczY8U5cbPWnUVt3x0p4DeLIjBoRm3fLoBjBJcakSbyRNbEV0Mie0/EIj6seSt8WZTfMlnOYinr
eVrgdr+Jje8CIUKeA+WPWeKI6Dgty8FLqqbwuDbFITdNvIpQKg6RHPlXJxM59iJ3iI5R5fDDNEwH
f0ROPY8ctz20Ydb0XtLbdDY2SXPUqGz8BNQtnUVlRPxYVDecZOIg0BmdS6dqZ7UYsyUj9RFLiP3U
5wM774IGL51GpPOCmnjFMpR4aYPZok4g0hB9iY8lSrJ5TFnv9aRvL6iwICSR9kiM8TAvRgmJg3ao
8XEQULCHWIV+WDTReRC33Y2y2XDejrSpfR70whdtDNfT420H088XoMgmnmUqHT/xjrt01o341pje
SX23ZvanU7E+8vs4tdeKaBktem7ZedsiELQZYJfh42JwifUym5U+H1w+y8rAHqU8oNbTLMzmgZuL
0gf9El+5VvhNGjsncchube0wrxvg9UHx2H9iI7lVuXK/9sQNfdY4+otN+niFhgqGxEQVXuYdux1t
YZQXddUIUQTqvTgtAQQ3GO11g0Be1oMecS+Sg0y59bV2gDqkfSUOM9lEx2XWBXPqGrxs6i4671IS
r8KctjNlSrPoYHPCZUHImHgukHcIz4dgLoFOxf6YyvDAHRjZHzGHC5CR+1UV22WXyQSIc9xeJsXY
XNoygJONquHBkBrCq3AoPJQGyQGs6Gcec4pm3irFTqWC4fQqioNZZkoyI+A7T2yn4ngVE54tyrTS
lddXGgd+YwJ8wZogPB/CTe4nb5LeKzvtnpIUx8soDNESMxN8D6DkruApcYIT0qki8JNIiMZjOG+8
OAjY6RAZMhvCgfv9GLID4DfVUeUIfIGzsV1xVfKzwKHOsi4jeiZwFh51zL0Osmo8tyKqO793W7Tf
RBUnQPtt6jVNn/Z+oqPgu+03/KrsCutRp3GWxRDJnyxO5E8nDKxfOzXwGIHV9wg6OOZhUzHsAQFA
c6e2ygsKtRmPACV8hsf+R1rVMJJ126fzKCzRPq7xsJ9JRY7SMGRXqE/GeTBI4DbUcfFSitws3Y51
XyQJ2m954EbnKKvQfqtJymes6bWvhW6plzEsb3BS24Mqa7KThvbwyhBK8+O8CdVpj0d6lSo7JF5d
Q4agr7B72JFwOKNtMi7C0sizWJt8DVm07twMQ3/Wx5E96euKH+FeDMd1pdzDpKT5Eldu6wNV45fl
QOXMjsO4X3WObH0XEbhAhTfOKyWBPTcjErk3oiABks25O9OSFos26BDEY9xmXpQW0WVl2viHO/J6
H7fghBInq5fwaLizHvbOWZRDWS8hggqzWV1q4NduxOYNYtVh2vEx9qKiiq5GkgWhF7YpyHSDiM9i
BdkgIvLxALQNrwguxoMhGapDNyaDn7qBrvyY5yj23CxWK9ji2F0UccxnkFJRK7dWxcLyvpiXKHSW
Jkp0BjdA4ZmQNB4XECXYORqMWTkGpXAbFcTAQRQ4cxE0gZkTlCq/DSyMQ1+MvUdy2Z/lqam+d5WF
5GPRJudpweQyitHgW/AC37RW47xohdi3JG5vBcrHBQmle0hynC+7QqfSk05cwuYBBf5uBezf4aVK
Bz9r1aTXQ913pwqj5ODudJJz9zKLmFkNfZgRb3RFd9qNcX8KJN3OW5kUwxye4RFG18oZwyHQ/rtL
6rFMmMdr1vrNQFTt0dRuMpq2/ix6W89aN4JTmaHOXGs+HOdlGPukDskFy/vga8yi4rrVGZBH1eRL
1x2DuR4x8mIHZX4H+QYf9U1ywItmLRW1K3gJjUy8sIndmQwSoFDdJsIeTHuiLILhyyPXmRus9DFP
+vYYOxYSEgMu+v3CUcAwZYnpyhDahh6SbXYQ17hPPFFw28xYPI77Ni9BYdTzcV/phF/ivkZfbN2O
55rVAF2ZSe27pcyXouOQ2hvLBi4LpDg46EdZA31uWr8QlXNVat51ntMD9JKOQIEENasmpdEPheHs
JI35ZWa4exjgQi1DXtczUoXtxvoduYRo1Kxo6STXHeQvl3le8UtVcWfuMgMc0tp8GSZK+2Yz2dUK
154Ti/6s48KZU9wqv1A19aKA92fUDGyNsyqd5yU84DxgCSTdA+3DjgF2njGU38Ywh69IjeqrOuHj
NTxI4RmPnPDUxo26zGPID3JWq6U2Zb6UhvIvFgJS6zWaBEdpl4eDX2e5WpLA6c8sJOXPRwe1t20e
OJ8yUQb+aC3kTKXDH3BKbB/8HBAo2zPaLRAr8YmrU+cqDBJwMjQZDuKUNHPH7fXXvKnluSrafuGg
xv0MyXb2uTUO+xy75XACMxVfRFXkzAatnZlTsmhfBEFxPIaOuSiiLJ8TA7zXSWh/cjfq1s2iWVFL
IMQJWqA8L2Diq+ND1xTYqwrINOTN2PkFPIiL3i3QoaiifJ6r2K6ywdJ5WWXY7w1iYMRCDQcNGdLT
QOJwhbNoSPy7Z3mUeDxXDpMQV0h2OErdn4g6D+ZZKkIfM9tWHiRXklNUxdmKDz3/ooKgXdoAMdeD
HA+ZoZEB/GM1Hid1MR7jqlZ+2Cma+WhIInCBGF9Ejv5ukqE/AacwrEgZ5KeQCR1nunCb0BvqcrhG
feG6Xj528XyEDNVC4EQdpWqIvSYR8SlNImfRUJIcsCZzD+Nu7M+w6Jx5YMr+tBI1TN0iyu1SVIVD
vX7MRDKDnH2gPYkh2QhzU7tSJhw7L2B1edzZNIcajciLq6bo80UDDgdioFzUh5gRe1qFY+ubhrd+
GKXj8dBhYOQB7xaUYAeSkEnuXNUIFcaXWQsRM6O1l7bgNlBYg2lat4y9sdZuPJNtRb2qbPOlxXl6
jRp4nLJyhLBaafwdhWw4ZllVz1jXoe+DkqTxel1Qz2F1cBDVYJgau+Rg7Lvx3CRCHPCODXNpB7OS
A2lLjw5tWXmZ4m3v2bYAT5fXdDxHvAebd2haDH4Af1wxp4J0mwqi9ggyF7EfwKlnMcV54hVjFexD
hpQtNaLjKpYBX3aVXm7u6FREPfFH5UYneNQE6gY6u4RSgpkXMs7nYxk5S+sWUFmCPCn5NuSDjGFu
qC5pS4fUS7RzGAbtWVMOUL5iFSTzY+dWVlZAwQQyiE2KvTQegiO4jWSWogI8pxvWZiGl6eZFGpJl
EOjWg5SPPWSBaxo/rZCYQ4QYHZSjm/k2Gs5IqQs/qXl2I3Lnph7d0x7qJwvSd9kmbqtWMhLEE6O+
6opo9I10wn3wVksYiBbStyyfhVCRWqhEfnFyanwb06LwdF0FM9mFoZdQY2dIWmeVuyWbpwIS515e
ugyiKsIZeOz8uC+D4zKPQj9pw3zOdVpor6BtsxzHOPoWNq27n/Q4Hb2h6dt5L8fismScjFB4QVXt
ZSQ6jGJenuV5Un5xwiT3YFbPvtZO2dyUreCXAhvWz1IJ+ZumHcYDolWyZGnU7DsRVBJmRVixM8h/
jmdxyM1lGepk3maNGPy+N9mMQw5s3gtIZQcmipaQTIwXbZUAJUepPghjDDUcbKvvyozZIVYO3R+T
1FVm1hUh7cqFbPokOazz7xDe4689z+UxVo1FviFucd5WMdRxoKDYnQXjUKzsECkoJkb1wsoGTDHL
oBCVKCcKPWMAxVkfuN9ZxKrOb6NxOGXYxue5a4tFowfzlRuIryDVGpGTQSr7NUkjcZAwnX8OBoEC
r8obeo02MyTHWekhSAbu93neHEZasuMoq+3n3FJ3H3K53UHqhu1h5wzJjYXSbeRFGMCFgnJw1ooy
+5HVAv0f9r6sS1IcS/oX0QcQ6yvg7rjHvmfmCycqF7EISYBAgl//GVlV30R4+ISfnNeZh84+3XUq
5RJX0r12zUzpBCYehOi1cLFFZHhwGte7RDvaR7cWBXYyT9xDrTt442a2lPdEeNhumsJ3GuCbU3kt
rPlnM4XRF1eEfGPHS5RSypatP7A6rad2TpDjLbgKy7Yck9EyOgsANl/UNavzWk4M/eTQxufFbXuY
UVVkoiRLop0oo2hyZkPVPlqs+mK46hKKUz4BcBNlPJ5RFDvypSc1yZqA6SqBJXg3Zj4y452IA4Bt
TSsu1cLcfd8XSKU2tJ0LSlKvkdFo5WTQVpujXAqsn7Nio0x07+/RYIqeAZbzBHVntEMVoxPXqoon
RiwFAD1kt0gV61fjEPFUd033RY7ShDtp+bOTVEVXNbtJ+IWfNA1SGs9S/A5P72meDqIy35o+cKdk
7HV9mNzxJ9WRTkbAO5cmjvgFQWb7nUs7SOciHLLAaq4XMTGRDMRiO9WEaPnhU102k9RlEndSXcMh
m14D9w+S2mP1sIkiv7sCDlukQ1+799j/PxS3y2TEnRYnY+g2CSnUcojFMN42cEvPPMrKZ9MPBBcX
wG+Ht8XdIIn4i1jym1cP+ps3m4dldAdvGwbllFlcO8DoF5zs0iKAn0f2ANxcq7Qsu/7etwESpwUa
kUE52ttlmsbER8TnViS8XQlw+dJtghmHSz+id9DGqE1rl/7lz/6A7p0NSJ1YdBtREz6i1MF9QuP2
W9GGNlqD8YtnPH1hS8fd4W9xs8506sGrvB/oTvY3k1DzX3Qppu3UaAC7A5nrqzhe9G7qQ6yYiKJd
R2vTA1/BopAifAmn0nusJtFv67HChu3jMtEcOdVcBvHWRxtPkdK9RQ3yjAO5uTFyCQBSB0OitAo2
kvHiVcTNgvajjnKrI/V1YIqFJ76FKsZFayM3aBGkdNL8ni8DRYZr3bVtq/Yqmtu7orKC27CzaRbU
gXvtlBP55VCg6qLWctOPFT0UvBxvuG/KS+Y3/oMn65jTdF4Ka/xacyspymbYtThuN5MkMluUse+K
YgxypuWYCtWI3TwR9qBw4iaj4XITx5O969mIZtFSJCa0gwOhYt4p3X8r0SnOa1rixkIieMBBauUt
iadLpHLhAYA6vR5o1yD/FfzXqOqpypiSf5Gull+HSI0dSoCubP4Sdl3bF44ci4tIF3UGtEQj2Ab3
cXQtM6NZ6voxOto9dfGYSdeZhPRC+tuOmwWlWdnH13zu2SNvY560/hzvymqgmQSE9Ri4w09j1JjY
C1KVviP9wV7099BH1eAzt02RVKFI6qY5WZym3rdV7GxQTuSW69YH7H//S9gGzy1FbuwVgubIClkG
uOP74FZjJtAnS+0a9+usdT6a4DVECWLq5dLv7TvkUAGQM8BE1hg5372Y6QtP+GQTdARASsP7G1o4
+RRbxa8S0vFb37bcu8HEvzrjWc8UW+/JdcO+zPxBdFUS9wb0lQg0F4v7YmfHZty4VcezQNEpiUDk
AYnuM6z1IwoKnV/oB7H3+zmL8AhrDQxz+WRFfa494HeTBTCukgIx2e1Qj7e7z0dbweH3mOs6WuxA
nAaSE3yZjpBd4xvkSWGfz4L6iT3gj6oNzYZRybI/HwpvBYR458j1fRx974eyh0ACfnQwsTKij6b2
cGXUk3Nlq6n5u2Pz9yPaJyBxkNA/zMpxYaTiweUGIx6todOg0c4IhuI9Hy8bppo86GuknAjepKOm
3YkJwfXn88OTdw4BDueDCng0qF8VjmvBsTqfG6yi6+GPAByEBDWpd2Z+0AN+mB82NFoYoQen/tW1
7i0e3+DwX6S0+rydS1IkrEBXzeqiet+4QDQZ4I9bOTtAENlSXo3MmDPjr1FxHDUugU0NOHBrj+Yo
ambqydJu6JBHrQUAnmOCQaefPl/PI5ob2gHr248ITMiW0SsK3feTNA6uCxW7fa4UoNtQl8giaEiK
a+baS77MrkmmMTYb0SNJ/nzoU/FDwPpzbbw1A1sQdMHerm/se8ahLulXkGTeoJmqKHAVAMGhZbMu
IRQZ2FyqYvP5sGuEHC8r8Wzk5viyLrRo74clQxyIsMKwYBuwg9NOT0EMyI8GiNo4RPx+PtypvY9X
ocEXh9kotKlHC0z7znasaMZwg/IfwUPaofg3m64I7TOnjLMu2IeZwZDKQwWOg8Y+XlBwn/7+lsEy
6u/D79ici/GHUYhNa2DOFSBlexdEi/1agpqWKw0o/vPpngpakC+DEK8puzByP940IVGLpnaP5jv1
7vxRAM2nOGI/H+XUouITru0rG43P302uN+RMzxTe6LU4en6fAlMNCqMXzwZUq1qe+X6nJoSH/ICB
EKDy8UpGfRuljRn5NDONA1V3LHO1+BZEAk+UfnYbnRvj6FCrfOUGuKjB/XDV1RL0Oy9q7z4f4mRw
rOzq1XwHwqIPwRHXke5d1ecSuesVHW334AqORtmkqy+lhROm45N9Q3u0WSShNlhj5NyJ9nHrgd+B
N8HwKpiNh9KPe4+eL0diibgDpaZnoBGoINVO010yq+72jYx59vmkP67ryidZ32CBAM4Jj/deh7Iq
msEazVtukKAE811YOuGZVOJjLBL00PFAHaBdl0D2+j5AYuqopW9Yl1eKjukgRZUKOV2GNXoZn0/n
xEiYRASbcFiEEC88CpN4qCrwdiKR42jjSFqGCzDuHmVfP38+zonP5ISgUuM9xDU78taD+83uCmTb
kLgPRb5U9qZnr1bE0rrhadUVkEJ/FvjuxzuWvBvq6LgARhUUbYChxikGcM89CpZyqFRi4glUq4kv
T7OPfMxH/6PPOg/ovt13xVewcK2NWly1qdH93bkDYLS2JwDAW29pDn5Uy4MixtpTXS5XBUMd6HWc
JCNFtwh1ldowV9UKdBxmrrUYgWDPY8BSwGx1ooNqOTNRD/KFo7MZN/gqpcUGgLzo+LJjbLFIDBpW
Dj62eolbbl87U3Q/B0H12i5jeBgZQ/+UFV9709Bt2MzATEywD4J2U/nozDqdbFJ3fGoLFEYqKFMu
2nupQcouACy1ouk2Q6OBN1YkTIoeJMeEajEl/eSGB6u2xtR4wsvR29aZUpGbYpw6A4QXXjYeuAx1
ExepwXmdxVSnS0hN5mGGMVbLtVA3LoP9V1hofubSOhFrbgweAhgseBHcDY9irWinDtnHjHWpreFy
gr/KHl/d5LTua5GYguj885D7mPBARgKjfd+LQXuJjxOeTnjTpGUr8jhS3h54a7vpwCG/DIhUuyKi
6rIE9ProVTHFc4GfBfuJ7YtszobqFlycCATa99uqp/NklWPAc8Bc85cp0M63Dv2eRx9Sg5+fD3Vi
kiB44DQC1oH/HKeO6Iui3pxHnrdTj67I5KCJh07QkFk17/fB0FRROqDBPifaBWj/+eAn5om8isAY
2EdlAJ7J+3mGDQVnEC+F5kMhql2n+SM1FFSPeu7/OA3w1kPKgcE+yivfP1pRYEADFU7NcjeKXuaZ
68yNzIhdRMgfhynSDRCmQIxC9WEHR3OSgxAjnUYGXsEICnIA4JXUN2AnBlsATz/+dAE9m2Bi0J84
6CIfX1u0YpKD04tp+S3JLahLBHqI6OkMbGXzfz7Yxw2IwZDaIDXAmzzu8fXVgRtSBmOLmVneY0ms
l26JftSGPFIdnMlB1r38Pj/FUChL8Y6Fi+vFP7opW1JWM7dAxCCSbQiw0lj4LAnZtEB+MR0AU57L
Rk+PGCMVBWl1NTt+H4qWJ8NIrCN2znRoYvkqZueR9E2XjGXAknJ08frPn+1xSIbwFN/vrAMjHkWk
P6DuUEXY5NY4HvAiRe55zU0V2GeG+ZjYrMOgNIRFKbKPY0BhimxTVfir88lyrUcr5N5eGtyIn0/m
4ymCUfCGvIOTGe/6REdBbyzX8Lp2mrwnQLSA9KSsHn+FPLirO4WGerSkZBZnTkn3402JUXFwhD60
CDgtj0Yt2kXFKPuaPPZnoOAsBgzHZbNcgZprbRaOJvYwgx2cWMJryjRcYom2lx3ulOnonqGPvNVI
i5bZ7+7jsWkyKiWSgzUt6ITrX6wvsTzFrg5yqgb/zK8/+WHwKggizoF24vjDgJJQMnQ2oPTQaMnW
c1wfLAOc8/MP8/GExRKBVwlIKXZXp5X3Yd16Ha4RKljOVcgSIabcbpzHKFTnspYTG9aPA+S2OIcC
1LDvx/FDRrjsOA4iIwmILEW5N4Fttp/P5tQJFCAFwBvOKMqxdu9HWWrbNWDsNyAPDXUyhavoxB/V
ZhjYX1Pt/XkWjZoRNFFcGVBx28cVaqSqYALhqkHtWPxY166vgru2L14+n9WpzRNht6/u0CgMjsPY
DA13FoHNwyo/um1mBy22wv+BZovY9tSPvmsm6z3QwuHMVXXqzAMj1kNeHZ8oegCd2iXxpian1L1R
3HpdarqV9bOslwcc12dGOxXwKHtcBPuquTxeTYY5hoEcGkibZLOD9Cy8025tZZ8vpnMqRrCIIZTb
DgHN+ehcjUfXjD4g9zwatf1clbaAdgckuqImE0NvLtRPtRMJKNvUdNPNvLn2WUh2ZQRO5zLLAI3l
WmZOB+kG0xH4GONYn6tunZMrj6dJ1p1JIGY92i59Mdi+blvcNsZDm0B1r46KRQpW2bCvwuhlNEAn
QlmiicFJ9dzoadhDBvGtBKNjCaQ6SN16e6BIcRLMlkziEvP4fCFPrCN62khBYdkar/nh+73GQvyG
yiDd1nz5IRdHbW3otUQBjZKYXz8f68RywLISG9tfgVpk3e/Hcp0Zgt1IIbUvnB82AIes9e1XvNPE
8zDm9QZQuTqTYZzYdFD/Qh+M0WxM8ihMpp7NpqcC06v9LzCmtlIXrB30MfolIe7cPXW97jKwMab8
z+cKYXK8IlJIEI9PSs+KQTeMBkgCwQ/tAt0DlWZ3QONpUjb0eY4gzfh8xFNfEksLGAAibHi8Hn1J
7BWtBq8TuWVTKPecCawETtSd7uI2bwMU0p+Pd+LOwQSRQxFcbEgWj5a2LXqvrASW1kwUnQuIzTK7
E11GwIj9nwwFFzhYSyFhhN3i+8CRoVeplqNEc2LBb33WQeAVquCiGh3nzPF1KkYJNtSqQ1iR/qMY
nUCJgxqrQ63Sjo9jKX76fvfIBny/inZ30QhZ3Z8vI7zPXBfCeRfgytFncwx6be6w8BxyGnD8Qn3f
j30mgQOcGejEwQxI3fYJfIJgWBmv3/MNiCMXDQZYgRKQUf+FGrOLlu7xzFwI/o6jhP7dGEcxAZlR
U3sexgCh30kggpaHAWKwe3cMiqRgkMlW1NaJr3uZDUFNn4TuQ5CF0Ksdox6iZWcEG5JX6PR60DhC
O+xsdDSzvCKqPyyeV965MTUpn6fiayFtvmsHkLNQ3c4paLAFFNoRmhS2Mbe+04OrW6N9f7/ELchW
3BmarWiHfmdPXRGjgDL0pmY2skMBGRtvqv6mNGG5g6Bw3jMfFM2JlO3VZPVTDjXnYyWaIcUKN9sW
WFGflCAK5iAntonQi9wUY+mDLNzoS+GRKtVVPW4/X95TsYlbPHQQJ3CDOj4/Awjc1BwgNkETfu2M
eoXq7cYj1pa0YlNYWvwPth1ybiR7gO/REDraC345847QmeeqK1fM6Vq7zV4rfiZ5/Qj5ecBK0dgC
lrkakB0N45mmJL2JeQ4S+Z2UVQ/OYPS9a57QhL4CIQWqfPcb7fmZkml9Lv1DsPohUFqsKIrr44Qs
lm3XSu0DExHz8qU0EBlC7mzdQehisw04M6hxOr8tNqqZuoxxkAStkeMg79xp74Pl79fa2hN7hChV
eTwtQAxFwMkd+p3oYMf1X74zoVA3oAI24UKzGLpGYC/hklGneHAbb0ijxe+SRtVek6hF0k2N35Mp
Jn9C8+Hc1hGDONHobgtFF/7/dvHTclD1JrRC97kj/rlPcepMD6Ashs8GYAbirEv25oyo7MFveTPx
3FavMzqFyaztXeOo6UxknTqL3oxznBhNcmqZiDXPIx/+EBx4Q9qW5ebz7XLqQgwI7D98F/22AP4f
7yZjd66Eb0XPczSdonT2eYJi/EU0JTj1w3xGdHZyMOCVqFlgNvQh7Q16HEacYa9YZdCiEl12kye3
YICCS62qM8t36iCAuTQQjFWy9yH5ZfNMghosqryv+zt3CIPUKeYXwfqfqgJnoQzOrKRzKi7WnjcK
WFAI8LL2+6VcBsmwvsjTasNKqLxc5xAtvd67wOIzQawy92SnUiNjcl/ZRZnPFKIGCq+Vq4hGzTaG
9cNTCEkQ5BkF9ZYz63Hy5+FABIwE/Bbt6/c/T5tisGAj0Oa6kz9JTJ9Ld3pgBDySzyPq5Diwe4bQ
BaSND8nBMFlzKcHHy1GJSqA58O+fLZ3h/YUzF+mptBXgFEgb9vpHeLQPCcTOfgHuZa6gGSkHUFw1
v+uFf6gj54aJ7rFl8Rmg4lQAvxnyOGGtF4+BowfrDZi87OgofsYeA7k9OPRiOlNzkFPxi4oUTTKk
j6iFj+oipSNPLiZsccy48zdVyl+6ioN0Yk6UAr6lqSUt+CbgRN5U3ao1sJyVmdmD9BdPwwuU+OVL
0cHfYXShWICqDTqjUvUPdIlFFnHG0rYYoq0JdfQc+Tg1k4APIExZg8mWZoU2hfvL1i7kLCLKjLS/
1WK8BhVHQmwuflbRpJN2JtVmbGf3QYJ0jcve9c9E06lViFelLiAOxO1xA5YxOQwc+oTV7GS/qMVJ
lO29+NK/AGb6oqpZnxnw1CdelVkgyoQAW4+XXdYOnTskQ3nVxRZ4cWMvtwuq34zQghWwxQAn/fMN
85s7cZQQgjED4bqL7YIy8+hLU2tm6JKyNg/aJU5LPQYPXunA/obM/kUpGHuWbhtltQfm5G+5QFQq
9tyOi9ooUPp2FvwjyjPLcGLdkWysEugYwsAPJW8czFGrXMLyJqbepuzn4IqXSBvnWgwvde8sOXiR
f51ZiBMgJlgJQH3WUzv8UPtS4y+ymLCjh6UAlZVQbwtCKtkORT/s4jAgCSIFzEmfbWLal+mMngyU
F56Tff5DyIkzbNWFg47hoMzxjqFCG9SIoFVVC91yTdAaWXUNFWHLHbjV3L/AyoR7VYONDInVkFAG
ENmxWvRRq76cbjXR9naeC/tL6SHxhtWF/QVpMd+VcLtaFVPNFqQ+fwdK/s8ZZGwc2dPGC+pyA66w
l/UWV3kZdOHGlGOYRfTCFQ15aAg3N9i2EKHN2AgvZTTGB2aHX+1xbs4U5qfmjw4YNOjh2qE/Bo4A
t9VsUATzZ415KEFLy01gqpfKscrt52t9aigQr8E1gBod18bRrYmmU9e167UE95oyk120qvmMbA5x
yejL52P9/m7HO21FfwmqV1yDx+U/twI2arxPksvJL6JEoWEMsdfiObtCiinjIXMuHGEXt8rAsMN1
LXrnKitOPcLkTnK73//+Qf94zt3+PfTfDmpvDRTe+in877RvWBl0b77dBwe8Pf9RvXnX57eBw9//
zr8GeN5/0LuEyRw6jEAhVoLRPxZ4UQT/BpBXArSNI7RCVne8f43wnP+EQH3AbgkBZYPvgWD71wgv
hHHe+kIMXGjXYAyjPzFw8H6zPd5FGhIt/ApoU0HWW1Pe99kWSO9ltZSgUkDJZzLSMfbqQ6VMIa6z
XTiMLRPo/PMwL+kwWpNOG+o6l0HZt2AyFZ5JHciMNoVdTT/C0WlvlsLwbzGYxQJahoaCoD5abWZE
obYtXzjE6gXZoyfl3vSVDlRST/C8gkkRmk1N3UKoPsQMZVUQPYRg3dz3Zpxu7Om1FT1K9KFsntVk
919FU00WuE2ML7vGlnB9hJTWQNZjoadkEeoWcHrhIDgRFdJmI4Ou+auEAo+Cgd3SOpndvtgId672
jenMADAjHsGeAx9hO9rF4mV+70ZQAwkc/mlP4tpJ6qgmuy4uF4hky6K8JHU4RRswdKqV1cwCkjZW
I77LQcqvQtnLNfz57HQkbLig8aC/Q03Gv3qq8lk6RXS+qHTT3c0wa3h1S9dN4MYmkhb2RLDxgoR/
dO3UVJG+Xnwjbn304QBxRKbrkxkEmh0zVXMdkdbcwXbntyw2mwexh90OVHddM6YTh09R4M077Vbh
7XoXuzDGar8b0AQTYtroFj0UuS9Aknkgsx4yPDw2bDw9k7xYpMMSbjX8AMpmmNXzMl5ERsPeahmc
7jAtrGwSm/oxTSq/Cy8ju3V52iM5eCatHB9Gr+mTenQ0HPeayflShU3xRVnS7FGfdxvOY+tSL7CT
UrwKoFCbvRQ5/3K5UGd8YWDGdHCIaPtLXfTdRRlF06+4h6QpobOymmxgXnkzeZxBBwmYOeM6hpQF
6cF0xSzTQ80ejM1rN9dsQwfT+TtataJN3FoP3yDJQTapi64D+wZgyC3HLenk2C7VfSkb8uLStrqL
Fx+joQnQPzjSrbdjV3oXDmTONjrKogQ1QNEhmYXMXDV1uQY4e0/LlqVBW5uvFqf9ARYb8U/d67Df
BnZLYWtFINbY6K6L72HNBXXnoKiwYOtGgtsS4qcmmaLC4kk8LM13EHPQ+xhLt9lQe2kzGDY4KUSf
/BHfsXnSzlDehqYergZnLg9h707xxhG6uywL7mUWlCctHDdq8RiRbqX8KQFmSId/7gjqXXWTN4pN
KVp5XfMQXOtEt9jl0B9BJlhDswZjhJWchGxLHuKpsvFfgjv0b9bWXAf3g4iNzS65bUOzlLiDpZa8
1SMEmBPE8/ezhj7wUPplDaF9cOtEdZNJL0Q3mVTQhEJA/GAYds9mgFfB16KI58RhBXzxwtGLh7SR
LhSw7eA/jKMPzdJcOSpV3gxDSV7Z155szaXyg3LndbWfDGJgKYRIdBMXU4PyfEQoYr/cF4Oxw1XB
xZ5MoUl7GYzKrm/DalhYDO7TMtoP3jLoFlTFMOD+tet0Vq7H/hnCO31nNVHcZKYnek/66QDhX3AF
W7F+16rGzZhZoRzUE3ediNz9WIPQLNAEgHBzYHe6J/0907WBEKuutgWJ2SaU+JAkiBPUMlXidOV1
C9PLsVXwilTV5VSjO1ThbyIWtIth0W3iyv0aFOBI+7V1gHwoGTthJ07kDPhrLHhAdIP3XHrE2xdD
L1IHywKhfzTcVLb3NR4lhYsIiTdCT9ZVvThFTtfTeh7tF+4omRS0wEeef/QDLFQWrGGh7Iu6ctWc
OvEqSx7KJ0NKDgmneI7COdzDx+W7jy+2MZV7DzeBOCuQ3FPS3wS6rm9Vx79AxQn3gPkirGZ729ri
YaoIKHsmVKm25zaxdTNlLmfQKoxGRjnomg1yYw6t5TR0YbKUwRW8NoZDT4YLhdx2C9nstINe3suc
YQavA3CGnYVxUx56ij4CpieXr6UZhitYWnpbkK4SF2F0EeBrw1m1h6cdUL57WLyKneVza+chJU3V
LJZrWP/VKJNgSgO5sy/vunmO7wm4nmVGK8XuGij5boK4/xGK0j40FXUuljbuYJShozaVvnHWY7az
2iRC+D2Gdk8zoK8Cgi3f3SzV0GY0oPM1MxAgzZPTPy2gTqWW7w3Xblzd+b3VYUuA49BP03Dd9k2b
9kjNHyZWFHe+W8CoBL4wcNi054zgM8WFDTc1l5SvzBSvYLF1d64M9a1rYnNRQd52H1Qxfxi1gHSW
BIchbDkofwgd2Bm8+EMJjNPCH2VtYHoY4Je6Tfhdm2m4j6wYjo+jgTXavMTbEU6Yv4KhWG1vN8O4
jJdaIbNEeTF41zhjrMtaVZDddmXb3fusZFkX8uaChIKkfuHKXWyG8rsHDcXq9TgMadiM9whCBms+
m93Wq3gw4EG4qYJlyNDyuw29wctgJdHv24WQW4bmb2aNs7zxQaPzpx5miY7VPEBK5yawr0FBDcXx
dgCE7SAyygZ04wmiQscL+XauXAhWYeC/c2RfXVhTEB/8Qc85hwh+D6sFmsC3JNhbDA9y/12Q/V+e
fMYpGiUYauT/T6X6kCZnP9krHFx+/uumv+bJf/87/6TJof8fuIh5UKp4oRNAbQSQ7J88Gf8oRIUL
zcOqInmbJpP4P4BLkQOjvwcQ5J1fdITnwtBABcPI/8cC7V+Tt3fVDv0p/vnfb/2iwUNFGvw2TY5t
8NpAlrbX9iiS9SPoo6mnsnYWcNvnYC6/IG3iq18r0dD0L61ITdi3aiu7+ZbBa1CncLVMkd3HKS9s
uYWCEAaqC2w4vhTV2MInhDdBWsW2/mlUYMFJoKxTEPJhOkUVkhILDpAj++bBhDMjYyW3HCnkbiY2
3aC1AsNHLGKVF63vw4Ja80sIBZdrVvtKJ9EIXQ88BQsvLeq2P4Cs12SjKKAQCVmZqLKH9CYO+gvk
knUStNjVlvHrncaPc5EdB3IPMT38LK1e3XNAKgd4LcLTtrO+VKyFQUbHg8TrDN+NsUs3oIWQREaD
hF3nAK8JM9whu/3hA8BNeIGZQud958FnZxvj0M5mn1hJTeHmYNPml+xJpRM7ViLjNjAiX1ZwkemU
3HYLRocP6l1AjJ1UobpSAmYLo+veVU70WEzjlVNANFka/gATKoiLNWwZWMOnxI30+kd7Keb20ovk
lwIgSAoqhDngmP4WB8U+6ECcRj1/18zNNxju1HBgEQ+mthao0TlEuKQssyaSI4qBGXgKGpgIwUdD
ik0R1jCALIL1J3RJAGVHGneG7MIltGFlYVlbCPHEA0UV8yzm0Xt24K+8I5zJtKOoLsDCMgmHGAsW
xe2vYZG3kKYteeFZhzXFeRWe0z9KuMMmZVW4JF2plLD1lrdM+3kRLXDV8VV3M09l/wXuY4/BUImd
MH21w/1ILwNYF23g5unkMGuJQO6PntgiLdybRD9Rr6AHrxUw9w3hZYHeazF+t+yu5ynUueROuYxc
t1VXOpl2SxMlouyWDSv5A7EcsyE9h6DTFeQexVa8HWBLnBE4aaYFdk5SV1DJlgymC1NrungHxSrc
DKh0nIRWKAZrsBATFU2BQKJlxgtKLTVudW/5T6GnqwuvDexvHiaeDbMCWox6qMp8rKXYOlFfwIMC
DmAXeu58tRe1jbTIr9X8C3rSxYIljBDwc4FC+4q5PSkTyr0GXg6QgSG1pKmEPejD/wEiv18WOHPQ
g7SJk/m/P+jTV1b9Emjqg030Xw8J/P1v/XPUOw4eAl/1nTjLAaZF/n8d9aDX/GelviLooaXFcY9L
5V9IxP2P7az9BbzMAsHPb2rFv5CIi5fM8BeGAMMBtEDU8ieQiHME7oJ6CfgBHUZw+2ziud4KBL5p
m6qFCNnBUu2aayTQky5KCbuPOmzQ99XTXQAfhENtJsAeYA+or8hEpid0fw0Mu2PenUMCj/Dt9ddA
TQVCFwAkDxy59de++TUen2UTl+N07XZwTqfNwotkhGMUDAEnBVRg0h4sYSe0WJK+jVSXwq6joUmx
DKG3mv3yH7FS9g3+jnLMXMacp8W3Ipg9Bn7x05mxs8/gpL/bh2+uyt+/GAJBgFMxLuUP/SCvCkt8
21ldE+NTiP7Nwp6m1UF0q8JZ+HBJNE6dVSFwzSUMgGvOjU12kDLMTtbD3+DHms/DkcOSfjagBTol
qi3tKQl7v6EbKurytgGi3A7w3c5WqOwZqe1FgxPSbIAABVcrtn1O4/3xM4CNjQsbpDPEBrSP7z9D
OFtUW5IN11wV8bOgYO0m8I9EaEg+wvjKoKqVhcO+vNk8JxKPNdbermW4EkQAMgEJhpoFwu/3w+Jt
CsiEB8qvebQ4105Tjtd86NMqKsozzZ2jJqW9jhTbq2toFOBR8egoziBJmJeuL8V1JG3vtcOzDmxX
wL/BhZl/ubG7kaGAtyFPS2tYCLfngmbNn95PFIECGR8KVlCRIVd4P1HwGauSwiz+Ouwa/7WtR/+1
Yetv8Jd22AQ44JPZxqffadZpVB6NCH8qFg97Hc/epQlIb6dE16JJ65C3TwRujiQro3n+Ka1JZrYF
3yjASsKDMyqBgPZMF+q4p47lQ4qKYwMl/O/mGM60t9vUDv4fe+e1HDeydOtXOS9QEfDmttHd9EZ0
M+INgpS04U0VTAF4+v8rUhO/yDlHin1/9sVmDNlqAIUymStXrjX5re+nAv3+tHkp1DhkOzKWsfWQ
cVrb7FznRfWaRXF/uWwyPwZQoorEsefwP2O4bdBIc5povA4xvUK54ffZ79HF+f1kouXq8yiDQDOJ
AlBnGNJ+aKLcXzYTWulxsMhH96r0ZJ/SkjcCaJ7QQOzGBC7TRNeYtL6gaePjoZDnYaJQ8xsc1Z/U
Xu8ktEHSlFb7QK1hrbO/dNl0Z+sAMtT7sn+kyBXtU9milYk4IaLTo1sCCpVDe617Mdygtu4esszG
7kJsadskzpw3p9BE6zunzG7hJoHY1lMor8dUPoxOI9x9MDsMZLE67A3etG1gCFF5WcMM+5pak3ee
B0jLbNmC5JzGkwFdDMC8M6QfgBv0Gm17W/tiD3EfZBYdlclCcBbAC5GqFIHxMy91nAciHl1htyJs
aix5lb7CAFYzmmFSPE9N2OzpMHDOqq7tz2wZ19+LuQ9Y925T3Rcx1J7dLL0MNxAUrOhK6FEBdeIb
qZsFQFXJo20v9nyoKSVmyazplk5mJ0eIbXDVfurjG4QYM4ssuBtPOWocnaDzGOwiuP9/Lw1eEwi2
9Pe+O/qE3Ji4HBHD2l6ioFOHwUKxAyGYKDuKZbFenKHW/xloiPATeictBPwzZ86Oy1h2LA6tDytN
TtFRdSlOIKZq1vJRAFNPdQx0M4e7cihLkdAIGBIT+8u288Y6TdxRtM2JCsAjvWm1vmjX9kCMEZPc
lcyk8eiOmgRlccPlMqi2rU6/TEhHNhQAC1g06juAOYKuX6F/wROg2xChKLByRLDKkRBtGqept67H
amyq5TxGrv9kRn8qPWsUnEPEsuruHq0+96xcXXdKJt4BiArqjAuvq4nQSkpTzsOxrrQ8BFgwoFxV
j3Z6k0vLNJ9WK8IH+3VBN+kyoFrIjNJpZyOkOnEWHgORl+nNbCikWULLXsSEoxGrObZ1gcptDWAa
p4dlLoJEpBTtkC1IrdZLuiFtmgTrDGwWdB3W1C5SooKj32bNZrhg7JgtvDDDhlKi3s1E6MPtUIim
OXRZgSLrNOMitLc6ZzwpvGiKro2iTnreIi4c+mXSome6racDPfIqJ9XKEaZK0YKEQKaGtjiuddCs
p9YwUDHwEQFEUnHx1/pEFbIQIDye85fom80mTA8qZMKqxhI3dWmJgSFv27/Kpokb4M14rA9VPgZ3
2zS67rEUnWNf5BqmSrsLcyencVLNfXvPYeyel9nmVMep5w4OHXo72yGyF9gA9P/1+qqJVqa2YKmo
fWrbE0ie79dosLnZtA9bvJDI5gbik3Yr3e1HTSdysEcGrAYcXZtcntlW4Z1mlAyCxKnA6PdFV2Bz
NKWVvxMQTePbMtWll7iFBD9t6HoQF1Zae0e7TzOf243D/gAsvnWYNti4cVRYLumd+Ry6WuBjTJ/M
lQn1DLHtxqUQz6pdu1UAFVcR6kRbW8D3i2ZPuA8IAzjTddDHKxlqLMcrH8ZgfZINlGOFcYZhtNIi
t9uvYFttfi7Xpl5ApfytuLDHbHzwSsd/8Ze0SRErZPIep3YJ3cMQbAU3P9lls4fYBBGVfk7UAAv5
tdaayKJE1OV+8AP92qvcPZ1DjS9ChCKLs2vBCdyjX3flcmzVjJkOzTveF9Qn7Ad7FHwCYdAhSkZ7
RYJmdpqyOFWL4+izlqzPuSlEGD/hj2AmZ1nKAZueIR9ul5Xm68SSmneTayQ3Uahk073gBIufIMQz
uxt2SbVH62NBBG6IUySjFA1Yd07UxrTaeqWersZlNMFnjiKvX4kAYRHdcOmu27YZSeRm3E6MARMP
b24d5U5zX31jX3t+y1NMhqEJpb5DbSquKFQkfY2/wpdWhSx5RUHgJeNv7KnO2OY30vZWXHBchFR4
3Zpi4VUj8h5esjXJ5UgBwHIP6ywds2mwmBKeiA1kiVHDS+TYNk/k2PF5NBcFiXXuV8wLDKhedOty
GwtqN3cuUlNU8Ahzy4uub6vyPuK0OBlay76WcSa/UvYNyOZhzzvnXZTF00Wad9m8X1UoNQHu6p70
DsOaWKFcv1V15d8u02B1pxJsofpLBw0SME0qmv+AvJo9pMCrZk8eELkHDIiQ2euDJv5LWGlzbHSf
IUfusc2tSud3RTcOF3FTIUfrO8rJ2PZ8j+Mod+InVYo5ow2+ZZlsghrEGfLztvzRsCGv52gxGYMv
s2Pj1oK31nGZt/nAIaPlBSKyDml9XI8zJ61L3StUsnxW8Rw/iJUw/XyLR2V/H4cWg6TG1N7OCu3w
VUtjI8KId1iQnfW8Fp2IKg6OSLzN49WyhvV9CdC/i8Lh1GsWdBM3HfByUGkz/lM12f5VGyzepYA7
RY1KolJ2ka26z5PIH5r8gUhk+G7FLdsIW+cw7yrksPFo0nMkOQVWeV9n0i7+RmXOjWaUsTDbeexH
V8R8GeScQx6KKjsXaa9f88wCrajDIajOgOLsL8sg0u1ETXIoUAGemKSUQ0r3dkEByL9ugr6ud8h9
WsEVPbWmlkJ0Mxx03vPWdNRS21JbiM1KBJ/wAO6zqP1cO5E62SLJ7K882qT3a7rixZX2QyD/0gjq
PZSU0lOWQxE/Mdeb4balJMkG6/RxeYxgf+rdMn3NUBQUzi6o7frOR4NT77Wfjd6Vl9bRfCfTIVYc
7szoQ1+4vE0Sh3W5hGdfdZehMjriDiW74CxdupjnWhaRXVVK9HrfDCl7BtHYNF7Vdcr9K+r2xyGP
wOv0Yllnq6Sgu6eFISx2XpqHV/8fSfkFSfnW0UWi1rsfWdG1v2Iib229/28g5bEtxh/f/8/9+DL+
GP71735CKcYdJOT0hgVC4mHQ8X9QczsEFKG1AIYJJywMZlKBn0gKviEoVMDOp63PNqSTnzCKHWE1
QuMKuYGDAjzd8P8NjOJ+RMzNFW2kn0xjA/mGC5P6Y66BJr5qOTH8H5GNtHh8cHqvx9HA6udie/Kp
7FYvANz+cGwl9BJT/UFHc0lEl1qvWau8ViSds1Qh/Cp/nfYojLYU22n+GK7IQHqx7rpq8ftXH8L9
0lH2DurSTTJwFPtHuAC+3tU0gNQvaCj06Te3cSXOgkEhAawbG5ygTrzeV81Nbltg6PuMHpEKoAfv
m+bSDlfJLWdNY68XTuO25X8wBev4N7/PyD6iCl5AF5RDHmbaYnl9/9IAQ9u/oFM9j36kumtLeTo2
Xu2d1t48qBApkWws0OooeiC32koRu/5D1v2JZsb1yavRzaHPnDjL5mY+viNisGgIrKD4Thu4WxXJ
2CElQHweO0KWR7VoyAN7EsYM20rhiQ3nL+256+AktrcFGovLIG8HZIZB55V9DQ9K8rffjxFT+Bdk
wOOINiQ4phA6rUTX4ad7XPJCODkK7t8DWnfoMsRUKwvlsY680bV2rRqD4JnIKP1TF/and2OuS0Eq
BKKEgBe5n6/bT2sXojgdfc+I6oYAYjLwD0RJhFbJH0oclW7aNB9JfmnwhDb7B0TBAAb/C4iYxwaJ
gdQJ+e9NOcUMyy+peubPhbCW3P1O3SaU1FU1bc8vLCQBAL4VYX1dCLvDz66S63RfDZYFMwkuV82g
/P4FfMSguBOfvu0IoNY4uDrQxD7eyRgU0LmqNv2Wxlvrq5NO9k26HkQKAreeYCq48FZ+f8l/P7yh
knvU/JD+cOPPcjp5mKPps1rquxdoVvlxtQNULo++0lSgD6BfXvCsJkYdzJWGoOCZGjlSKIe56Kxe
n/3+Zj7Rns0A0APCKmGhumynn8n0GeQjP+5H8ZoXKmwE0sO5WRDN0uUDPcmkI5uXFA3xcr9bAPG4
K/zV8um+6QME51phq/Y+brAiaPfS75RzhylsO7z+/jY/YjtUTREu8cCI0UthD3c/99mThUbKktvy
uqhRMQmsqbIYLGvRri8IZt1Z3PcOKRWLZtSd+VH02fTfDhato1DD0VAxkmoeW9vH2RJJZxjXIehe
2xoLIpGU7F4btP4VMzu48KnPvj9kk6oA+SBkoMmE44Htn+IWIeCFQClw33Z+UjjNHW71fEFPWQ+n
4ffD9db99OsCo53XpeMcozQ4IzTifzqfFhdP1bjd3FecDwOBt89IX8x0K7cRg0PMH1bJzYmwmflb
t0raynCB3FZxr/s+PSPgqmltQJPWWi9IXIGFdy11YzxWJtRQ6zuC9mwD4nLhQjiJI8rVbpFwjWu+
tSpSqGB/WKaflDXgiKIFxOTy6UGgGo9L8seRl27bbF3ZOo/RmLuyP44UZ4cCX0QXLAUUUnHuOpa1
WjbmH4vgTskyVu5D9ZLXIXKbw84GQeBXHUlp9VLHZeidFhrrHrmTq+6C61QufKrI3YGvgWiGCDIe
Tso99pGa3SFZGVVG6vfvisjjw2bIo8U2pRjw1QjxEHbFj482LpUd1lO3ProZssd01ykZzHdbvRXd
t9GKKgcrVCrE21PotGYWNaKzGwUVvMH657A1Adn4EX2RST+ylyuGQ4dGIP/cnTfO9rYQ8TKfeGg2
8KdhKgKe2uk1L25k3XLBAl8E/otIxGYoYPQxFCNmPGJM/Hoqmap57NDElbyPT1YsXfXy+0H4tA0j
vkCfAecR5HMEwP/V/A6d0gvoFxUPcxPi8HF8PwScPFrmKiH+Aj7/wxJxPh295pLIIlIUIFQ0JblP
a9kqOzbafgkfhslmhiA/OTKhWCGMD1KMSAIfUi06CLRBDXyjTus5bVnYbFOMEvl4Pd6GAZXi8oi5
JYkKZ7Uz36m641NLg33X3bi0Q3D987VlEt0C8p06wu4YlwXLvI4MgXKGXpQQw6i2r2U831kdZezi
xK8q5nQV4GH1p8jM+8T4YDlRw0LQDf9nypD/jjvYNAdw2WV9yPM1AH0Yp8rtE8yAUvSvnc1T60Hm
8CWiHSJZcZmjfo9Z1Dn9ptS9MGrJpbhQGHd7V/AgoBFTUlmyb1ZRW6fYjXl4n+FRUX/3ynpTd00X
NOoF369a33izjTHsHg+G2Ic2wC47UCnXfjRfK5mTwUHbsBr7EpDajvdtq2Ibr60Rf6pdt5Bq0pbQ
zhgKJNmCwyjMUnr78GtYhA+/80hpdfLug3pcvQx3G/SuJhwzdW5DiEY8Hs3uPGT/Qnin1hh5qJyp
2J8tFUqjOzn0ZXCc4zBz91hELtuDDjqneJq8Okv3rjc6NlIFHloTuyADIkJv2gH5yPw6O6VleNxD
YdTbBcwNC68sDTfkmIFV5dahr7rGQwtwzirxCElsWR5MVWK8wpaqFXcWrt7Td18FASy6EDJmt+u7
jl66LzHVRbD7ghwAmAFhzW4XV52LaSg+JIOMXu2mjNrvOd2j84KM/rjKH2DLWltUMzTOGKdj2ko/
2nNa+jDP00ZUuMTY4ATI3Ac9kHr+I4+QXmCUkcSnp/iKAvHMlN5oLe/zL25gjYEFrdnr+/BsigEE
4cb6SyVpAJ6zUc+X2k+zojiiaNQVwZ0/KtWdBaWXZ9GRuRLA++lhzsYqqYeo0PEuE14gx31O02C5
nulsEDk+skWzBHhhxNpjg537YvL/7sREX88Zk0OLNIHlOhCFo9Zf8iXj6kZYt9eUlvkxvv9SFEXN
3xBn8Ljc1iEx8boBqDvzeUnXa+ac2osQIf61pV9N4QkKUXZTo25PsyRUHR+F8/kyc30OlZclRW42
xr09j/3sBpRG9yHorCh1jcChK5z+rJoMgfMmoGRYxDsZxyZyD9XoQ+QPszQV24Xn1QMjJVbJln3F
ri1z/0K4KYgffuiwQeELlhrjkgOEWj1gr1wg0aIStixzS+ssass5WFmON/ze6qsSzlQ7WpA9/3Yy
p+V6TVnH8SPSkFImimiRkXWiqeAESWxchvgS7t+FqiglvGYHN+yBp096cF03OJa5NiPmon/Njw55
R3HfNqHZ8r15zKIwifXYMQG2liQAIymFWe2uf3/UfKR8yReXlPdDzpIh5Wo1LXN8h12Y12PjF+T4
f9n1Ysa59eKSjAvjNjTjT0VbRbn3Q0oUqeSRWggKF4kGSMYlAd86f6IFovMmOT1h9TsVLeMlAL5P
8olGoQUrztDccsGb7rf7gJnFFVz+JF/xSTITLFBI1M846gl+V8eNGZoZK+qo4IiNpOYe5nbgssnP
51GKLqhX0tKc3/lL3wX3le+lMZYT1GH5+h5KL2Pxc/ZAQgA134elMA+XjuvbYEzMGpXQ6IzbA63w
G04khEmDX125VqHE/c+hFu8f/2eQ3z9HPO1UV6GDD1aY2K3I59eqCFAZOCloQuShpbMtXAvhaWPS
R5iawZHw319Ut80jU434dFLZWWvHKzxUaurzGtzEzdQxSuDlNR8BfLO5K5KBFE+JylozXnfWIITD
Gg1xdXmN30ew61lB7Gvvz5QjrQ9PHdsAiMin6xSZGNZ6f7Xv0wOCVs34BF7BvzigwGUefoFSyFBk
9puLEVAyrONk7TDDyR83UXjTeM6TumZ43yfSNq1UMQ48pPkWG+4v13Ep9zK7hjE3t/4+oGLTG//R
1W7nhQdhYfhUnm0QKpf+JDN5n3XQxQRHHG/qzOQHg+b9ImrgyFc7yOitwHE4aszDqzllug4gPuYL
HUi1KvFmCtqMCAVLPkJnrhmmdgqyXD9O+HRmBczFiO/NpWtn7mk1IOAxXtAQbeZKUQ7xGJ78HPKY
TiBuZyncii/hBOi4eNkXFef8bGO4bD0SuZUR8sWSZvkisYYs5eJ+mUNHMioLIAA1YTWJDa8pn87C
LjPLGeKCSYeqdQrK6FgRLC4rFk1DvXSno9dZ1PBquqObeZcOkNLOUAGa+Hw+yoEfBI1+fU1jDv9v
Wm+CZ9/SNgmVBPGqr+dqTAFMtCq5up1n3fwUtOlCypAC5zMzdMxWXh4XVzrsMJHK6yk61Fh98JFF
tCkMBhrB1LZ8tYKlZL/J6q6r0OR7B13Ksc4VLSh53Xb9t9UbPNc97cuc4Thx39YMDQg1Azakukq3
JzePOj0+Shel9+B0fH/0Jc4Ghsjtl63iiapMD/4h2CybXW5Unhk+e+nNrCGrM1P8HWWIjOAsLQcT
CkViNxaFww/FBDdpbAFgQM2sxnroOfacqo1xBy3WoLlye1vxiQBrdCb17E8D88rokUjweL9WKUUw
iV3NWYYRO9+B/5VJUFMKHuTWCFZWoAop9gPBc9OsVN0p7NY1uWNTBWY9jdAFgaoyvFfZKt0gXTnz
hpWdBrzcDczgTYVLl+vBmaIKxKqsMYjzL9Ra85RfNeFZKs41XROquI5dPFBzLIM47q7oU3KD8Qs8
TGx0DkuKWj1EDd379bBvO4Eo2y600yh49jKoyHLHYRjz8lHW3HiqoG3MsUGDm5luylHoG+zfR7Ic
O/Aat7AKdz7XWFul4ZcKEXdxrwimSdK3XsbBM/st80vQ0sAIlFCRzTTq6QWVx61RZgDrgniVyDpu
aHx4hmSFY9Ort9RBfR0Esl/TI/pzwyjowLdh+R840dyaJhmERaVIotoO1RN5O7YnD8hKlVkGeXN1
8+VOh8Q28jvtPlTLvg5pRHH/RFXT3MSJcLahetq8yfG63cTpsMDIgq5ATEn7YjzZE7McW0onmfml
CGFqafDbZf/zSd7fpaQEy/D49OaYx3rbbup6NvtfTM2NH0T/ZvHSOGE+0b5hXGnpmN8hYyn4hPFM
5UfqTj6fmAHezefrtGcpZ0SL6fU2rnaPaLQOzaqMG/OXn1OWmJKdCFKM+dM7amS2U0HVbFmh3Oxs
R1nR7ZSHCCvvNBV+XjQWNLFzpuG08I8ysXmM/gCayg+MXtgt5GYxvz1oJfU12b2586oAj3/+eSFf
xRxpkqki7t8ztrYotxAto7afvC8wFszzVfVkvllGtoFsRC2FuUcVKM/b0xQpO4qiMpjE/USnCp8f
NVj3fF44mQnjKEZxDbSuzW1NbwtOIIzCvE59asyEMo4B42mVW8ycDFMq+MXOz4e2aQ45vUvM3vcB
AS0xm14V0XzK9j7YorzIaa4Po8Pvk9lPCT14KvsDMxgDHGhT/wJfIBsQnFa9c593XcBdh1m2sBo0
irHXUmDYaWG6V5nVNVPo595/f3mTuP6C/ZjLI/mBhwKqwjR5fAap1LR0QqO0cv9zayzZnsz4g4HW
f5DH+ARlspqoMiMhgwA21DbAmY/QhY4qCVnPbv+ZI1a1dF0C+8rzbsIYZJcdOcjNS53QmGKSeMrj
lf3cHH//2B8hBN+ymD8RonKG2uoyzz8huensOuvI0rs3gnPBc+HbJh4fBgiIh60jdP7TOP/7gkgD
AhwYMih9Gp/tXKpcWXbd0BNIwwAHRVZx4p+Fa8U293Nl//4BP9sg8IQo5hlVBqR7UEL8rAdAX6FH
d0FNkvW+YyAPHzGJ1gCFCv+4eEM0H8s+3RQEJZyz9s3Umv2cFj9xL4bN4yD6wx19nOmMOamUkdnH
QQdtEADtj+9/jS2hIQHIu/p9UWniOtY4trIp+3oB94BXkHvQqpx97HI4EFqI3NxIibXBtCWzJLM/
IhWNnstuYWtZE7Z6ycdZH6l9XayuA6FFv6O+/fs2+/uH+LhcgBMpfzOuptIIFs9/f3wGvW5LoTa/
QmVCqMpPwqYJ3eeAVrk/zph/X8poAgLLRrTygdybv/9S9mhSp1kn6AOn7yfnDE+MpbE4suHH75/q
E9EbKA0SBeFqwMOxLkH3P14LKL9FjH7un0O/8802+R6lYCwWs/vZG5QzttD1vdz0vkNPb/WXniiA
Py16dHmHzKQ/V0C8T9gbN4eqNZUH20bHk33j00BUCww0mCT9MwygQsmDC7nSu3Ls3F0v3IEoTGJn
ONfbU5MvKw6cU472ZZ5QIdPBXSaxTjtVDZ7CT0pMIGwRmCa4+uKh1RWfVJNv8OxuwPWsIocOQeIw
mqi2p62GQEd7NxEXaFsBXA1O3LWxAUHfIeSood0IPNkv2Ut2w2ZluDb0/uBihxdOBuyuFoN/7uXb
5eMI2Rj6kjpACQqFVFu580IQT9XJ2PsNQOAQtMDV8azs+d5zu228VKqi5aPGMhGnM4zLGxwDPKqR
X9uoTb2n2ZpNbBRGGeDtLAmN3T/MjY8bl5kaSPkb6rXx4fDdz3KYbgpl1477+nmzwVRoGIQ4Da9I
d2VXn7mT1Czh389Gs4Z+OZKotoOKgm+bMj7Fzs9XJN4act24+qu7TWYy6skz9aKfaXIwS+Jh5HA3
jintTNCLr9766NSfMN/PTw47GGVVKn0+fGwKCZ8WxebS2CQwl3xqvLYZXWxcCLZ+4FoujcYP4jD2
QaW0jd/OQ2TSvT73O1LRaHRQxwOg0DXRoZPhd06kfL+Aq0TrbtA2eP0YCatIpL8t3QWTCHvCEmAP
Lo+X0ntHdSS3mIfdnHN+n6VlNZpSycy5eoMZQtivO7dSLjj97wf+cyEoonWEqNk8NU8Lc/XTDl3R
Zd1qOYSPBJQWVX9fKXqYnXkz8xavFs87hfJlSiALOy4/Msx4uTUR9GZKu1OpnfSe7Nj80pEFsfpp
Af2cGYqHpKmTyBorg+Jk80ln1n2qG0NCsBEuYnWGtmQZ/f6RPr5Dn12DMxdlVra1N1HXT++QPEmO
ziLm63yozB62vSWu/eC305dVRJP3B/HF/9v1fMxHLfM/pMQ/jWC4kD0iFzBd/0xTliyX5c5CpcPv
dvQPZv9VKcQ3ZHv6f3g+hH9oB/q8N7oaailc0vL6PY0A1DCnZ1ihCX1oaSTnkX8/oJ+OCg4iGBqo
8DhcD4SDmPHjUdFaY56WCOJ9s2B0/hMwOEFlkmDlNgYo09EMpd1qPOVAnlY1+Nau3ix7oBkb1udj
qS3Cuz/c1ztF5H/3DePpwGmJwC1uJwRt9Ed9vDPLYvsLi3w4UZtj5cPB8RfDkpgsz5k6OgxbCu1Q
lTOqWUZ8YAOf241wx+zmgvwIalCWdFUP1n7peKC91m2T0rXTna5kY353naI0YuNlmTrs7F8HJJAA
nvBd9VqJoNUEzTyxOiug2T1SPsWNSxfPOUQt4vdjswqAf9wb6GW2XK6qLIfYvSetDAobFLqEQnIK
tBMW8GBF2bPf/UwJQ8E/y3fVeyIHJhKx7wVvgeM7uFO9jaZGyI29EjDOJF56dgQQQofIYn3dOhPD
TVIbTOG1O9QmfRbv2WRP0Zb3ZvURvte7ahgbe8NjQMEr3Ad9iAvC7h+QWZKooNDwnjq+5awcYJrx
3WRk0qZQzq48A83BqfXQRx2XhMNucjME6dIiS+qlGVj6VFDrsn50ARpi9zrAx83rz8oA20zg12FW
nJrrO/IV63Vw5T6vpoZCF5h3SF13V+Zj1KUolnaZtozzNawm5zaWMQIAh0wGHrrGGIjOW/dAhdcc
HGTdMFOvYYhStn0oeup72Z55Ds3hmCtp22XS2KT5/1kB+4bo3A8W7Tzb/rKO0bXX6LT/0qJ6WjmH
sh1w7Nv1LP1lTHBOpsZ/aLuVdwtB0NmwmbEEWPCckAzT5pms3prqyyoexgFp57rUBfhlHCnCD6Td
hxPPqkf9ijBKteb71APiQM2Prh31NyapkZjgSgchEdjP3URSp8+Cy6ghUi6PbV4byujPzJZSo8nM
13Y0Adn71ECRn/wbiawKkEyh3I2IyKysoLHZi7Iu5DaglsOTrgSEVsLmLrrvEaWpj03hwyHPs0zf
+6uxeF8LnULNn93TN/v0Ri3zKdhxdxficgyPGOv0EK0IiyrdrB5SJvUplpXdsGP15a+l6uu/M6uA
PD5Z6NGmuYKnTm0p0Q7ibDRaPXcVy7HVfXAZ6KLfh16e83YtgVdvuHiHsiumm62sR+vgSHc8RKtF
w3ZFB8i3HKUdx/b6C+WJ7KKZB/qnB4p+EGSy0xnLq30e6+gLevQSvkFffH/zPK/z3kiwtO3eT2OJ
7KfTHNe0Jdh69zxHerlNPHRhjpqvPItAwF7V0k0nMJHT7zKu6pOfVudx6R/zEo2P/herc+F22aNe
tuilpjMX8HRqHmhfLg4W7Sjn9DnmOKcL4V56FEaONEm1P4YyTL9QringUY1u/N2muA6CZPf23eyU
eXHEHwfRuqEZ74bZA+JlK9gP6zKdu4PRhPYbHSVpGKd59HcxO/F6RqA/4XLrlfahm/oRYKlo8nU3
u370Ixp9+nlEKtR5ExP17z3jTr7MbgUy1XQX/jDaMkmjvHuxyoFeLboyL4bANjM09U2oks36fAFA
uLLCaj6j3ijOiwr/5H3E7vfd1tptEWqLbHrt4Tt+1b3UPyT+e4lT2NvLLz7k8bYNzNy87mnBtzuM
0/tN0/8STJlEOtzui+vVpntlBcSib8it3XO04lAqpUdLHZ1+ci78mk4samtPvl6/WVOaXns2y2ce
pnFPMcfC63Ohq2fvr5178MKxve5zT31d+4Us2CKKRMcIBj/u70lYZH6PCYzrvRAAdjvXqVsay3Ec
c6xm/LKg8vVlyNeRJthxzB5lvsq/1dI3tOIt05KktqIBv+T+CGwiqhwsvMVQwZdI38ZojNVJu83l
S9n0CHRlVvPUdmgu9/1sf6EpLzrrHRUlE5Lm56gh4dceBcsliiG0YfWUuLhoOu7SCcWUNZvoc48w
id3VdhW/KEFYso/IiJFKKQd5G2hkC9nokVyPiy08He0uv4U/RAqlc/WIK2J/Mk8LBt/9HLwoN33U
IJOPm2w2rLN7b92Vssl+rAzIST6G03Qg8V7vRxX7tCB4Eo5MlY0Y08/zWRBX/Ykk86fLPRzix7gd
41eXhoyHUqXdK5T67cfEBN/PYedA1kZCzOKk2L95epPRI1Oi2/lSqKF63qwOpYAa7d+kpYB3na+W
x1m2sCNZZRGBwPtVcBoSMSf90JYnlT+pRzhnLvc/O+e21dK6E7jDVyoh8jZuc/wm1zq+bxq1XWRD
KQ9LyJYL8EiXZetZ47maPH3bQot/UFHkfXOrmc3Bket87WFHdYDTqW9sd5wuFhVqGP4L5s/dFLUn
adB4ewBJmJ8AzfHZJlR6mbK9fdmcKH+MAKu/4jM1PnDgZ6csthCJNzHCrQqKYx2n/iWcIttNxiau
99FG3x/zXbXHLRPdbUXR8zZb6MFOSMCso9Kl/NqPE5YHqb9tlyr2pgsIVJhwi6Z7yFw0UNmz6bZz
wyo6tWFZJHO/eTfRnGERMinxXaTQ8K3L1fe2Ik7WZiFaRW2KImJ0WfnuHI4Hq0NubtzVcZ9e0uib
3YJr19fCW9unelQv/JuM0lphPw0NEUw5heX1EpfQQv3eLvCa753nSaSTUf7Q1hUZ9fRYOPMsT3JU
FbwkxpjyAm8AFR1jq2npXs6jfg9zBvXkGYYRPVA0qO5KzJHmXeOivNMJMoeLVciQsQ4sPapLGc+U
1m1Ezmia8WRz4y4InIdtXKAYt9C7e8jjXt2VWTE3aD90a37RFFVX7IVqfZiaaWqLk3Aehu1ujVo1
5Scm9LD2KFh0NZ2zc9/prDqvQEFVndghkUviN1M6X4FPl0PiTnb2oMOtWxNkfIJLaIQpWhE2IeLF
CIQxPvkFeJtiH1G9kehCJa4lez+dR3zVfToQ2vJhc9fUKArSaBpP5w6bHV6kHjXYE2laBff5PPjT
fSyyCqdGJ6tjtVN0xdVVIrx4uS/o5Qh2Tu7VXzD7EtuJDsDxTHONY13quFzaxFFUTq/Cmu10D3Fv
23fUEs5LB1mJwA6r81Gsy1De1KsI4s1l+FtrafYg401lwJAeW7abcfTKaKTpoQywomonZKIOXQSh
JJns1WkOnj3V+WWVw4fZNS2FtWTDn4pWpGal1B5OZXXaFp7fHTLt6yv8+Nxg/z/sndly5Eiand9l
7lGGfTHTXAhA7GSQwS3JvIElyUzAsToWx/b0+iKzqlXVmumelm5kJpnVRVUlmVwi4P4v53yHxNB5
DyrW8GMoB5nHEgI+7aFIO4kARDneEpoTeiN3MIez5gSzF1V5YvcYfgqL5QdbkhdDat3nGFCa4HBe
zB3cCwNPLY4fZUaUcJnWRKihmPhMeOHch0WzG4/CTPk4MSNO0oEPaHRNzOKDQ6j13Q3+FUl+TmvM
waaosIljNTRn4uVvDdBJ6hn5TJXs89a3v6Xj+HVds/Q5zeTXNJAOJMV2qh4n1HSbxE+uYQyq1Tkk
3A7BgbeeysUsz2Be4BoSdx/Jlszt0EM+KsOqcqrHDnJi3HUgbZQvbM7Xcag+hjRZtx444RCea3KL
psPXI2PuyXZZuWzs+6DPrEePPr2LBdw8Cr+MN0zI2Gn6NBpZXEi16v1N73npTd/UzaNq4e1t1JyO
0F/qKgXZWM3BoWryFh4ZkWJFmziPNT6kTQAz+lQkjnZrFrN9MiUykSbtkQsFtEWxaSbjt1p5ardi
qitDQkHxLurB2PYbaUA3YUw3DQfZTQkwv0mfo7YgMcB2+1GGgYHRK2qYO6oDBqB03iysFR/XpBOf
CUqjdpejaACC0OlYx5aiO3PLc/kD4i1jkVNf8C0kD9w6YqtgKEWqltlLDprsK7sODG+FEewaPai2
nvTyey3XO3AsbvaqY4nH+MkKi8Zt65lJ/tZM5tBAyWqaN0tPuqMyLSBBSTfnfiQYdh4TCYOySHV2
imIeI+a11l1OW3IcJ0N8kPLgfS2S1HgtDGsi2bNGEibb5mCxpHth3WkW1zNtBhqc6+2tmyQWdSuH
4/VNaH/YxXWeu9TV9daezf69GX1NbEpXID1hfde4h9qpRRP1nZgHtvtrw3rGm3IjskrOkdDVRO7c
At023zGqD0VolnwPYV4Cn4gK/t6IhQPviWyRzqFylenFtPBj2VFr4QCrZDN8kXRtGbxBy9K/cvGS
ChNo0IP22lC4McBqbS9ax3y+KrW2xjoWKhTkNt05zpy/q9GXXA90nttGJehPm8SxbhBLdCe5IOML
u5SS5mbulXwvTHymUc9iB1M5ibQfw7DwrPBQ0qcpyd7oc0QnMIZoIMZNnY/WkbVgikhVzCvFPNPZ
78Rzjcm28rLhZC/0b6FGOTLEZdJqzkZrK7TI+jo6L0Nflm+eHOeoYCIbl7rW6mc1ecYjegY/QIdJ
DRe6w5SVu4mi6sjpV0+buc0IUmjngNIT3ZzWnK1sMgjrSK4Dr6XSgal3csT5gAaQN1FkZ1VGzsW4
TUeX5XUFd6GgSMOFRhs7RljxhElNbdXJ+lr3qi7uzMaAM0pXkRByyZu3WWXUGSotlx2u1by271xl
wQQpDDJuv8GL9rQ6GjV/zpMtEoVi1m+LrHGbIKLbnkFUKszfvYo8LlxniUEJOj4gQVTm9hIT6p1U
xWnxMXjqUa+wfMJQGllwWOGM/DxQ207JVrymaWE3sBJ5VFhc4xKyyAQZwQW6wzalVqsPKlOYM0kg
nkdnk6E4reqN06JueMQ4x7Z7J5GmDnXcLbYGYDJXsuB1sDUEqioPlWLrivW148f/XoHZI3JZ9nm9
xIHMZufV6Rwze/y1HtPkdcUL1eK6jDKNZJYnQA5XsRQKret+mOdw9T7hOOmzu2N9sfK8tUYfiDcl
p4wY39pnV6PR2Sb55HJFcBwPLypjoODfDBSU81nPAx3gqkp71RY7EqBNXi2uvLzJ3y0CkcYqdspB
LfXJUvx4eAUbdG19hMwQT+wjBlEp3I3LPBgvuK5UuzQoPyE98HdadtpupfRzzmMNqFeB7vPWRD5L
6S4DTswlgAc8+PZODF61LJK918juSkSIWFU52Zu0nm0B2XVC44hPsasb/2al9PMJxCFKmsnymASS
qD27DeyNt6yWvUNpUb1IX5XPGnpGeKQNpjjQiTw7G/R91adeF1RZqPKzrtg0LtiYeOxQBkIPADZ2
wciklp/qf9AD6XjPeHXcs3kTN/C1ofqarrrNjWXBWmlVyGPHAOmN1LCygpz0DmA4V0KParnY4VxP
Rb3rBh3d+OzLiRRvfSwIYtOTgqPVxujpco+qeLDW5QESwDRTIGjlhgqUDjHJpePsOtceqjip/Pkd
Ssa8yNBIp9Z48AtROPEk6vqjA4fehX0+0hrUqzbSjXS5kW0oJzpiFDAyj5+pNl8nLlTUwHnXIku3
+MfGRNtiO/eRQ5rQc6MEm22zsbGk7o2+8d7KEUY9uMbETJuIgaJw6FC9BTql7+rgg3RHDa+IzRCq
hZ1E1xyhomtHCiTDRMnJcOuc0nlXod1Sh9/OSBzmcLKAkmHoL49a2jdsjJSD6QM1s6wQy5kLgZB+
7QSIALQh2+Gn4IXx5lQLLdTM+1aWbR4pBmbvKxIx3htJcFEaBmqVrRKgmpzvF17sGEiDH2xy1Gzf
NeSiDA9zmd5oHMP9V5rLKbt4edVdqy7LFHsqGMIwbM8R7xyR1rKzRjt/aCYruUWYnn6mncFv3p/W
GYFwohi6rKuYQyn06dknv/J+6mD8nSX2OhYyXtVwml7RFnPhBA8G40MvDvJmOhgMLUQ8oUb8Mlk2
/kbSsex9bec5gvDOeWyTtNkOZq2/ul0PvNhD+Z115coirF+XEF/WcsbrCQzNVP2I2ays2UMFYgzG
QwoWh2O+Br0Xpsk08+0GMP6mjm44krW3mFt28ihbICeKPk5Ha+To1VgrinCQHoJuK+3bKy1t6W8t
JdVNCpCGCHYnld4W6Zl8mmC34vMYan5K9FfeV7vL4GNUFODgXK4Vb0+gYR1SUwNycoskQABYtCKL
udBztK6MS+7Bppp9uLpSuptiRNIcW3olNms78zmpg4AZoV4l49EiOqQnWNUE3htNg7O8eZwW42ke
SNaIAXH4D73TDYov5zgtDYFgClSZza1VJubJz8rCQ5iZgH7pwAOeNC0z38FiFMdZk/096ug8QnVr
fsOto2o2BV6wRMLp8y7yJlsssZqWvA/Lzh+SjcqEX3L+dlZ5yg2icbaDOzkvhKTK+czkqrAYBjTV
EpbgC94AS6QLOAqjOzdo+vSNh7mbpiAwWR62ie5c8Ql59lQ4czeBBeZ+HqnP48zqWv/6e3PvJmti
DG2ZTXImYsN6bdG1pSGh1G9WXzWv3QACKRM1s0c07EhTYQzYQdm9pdqkp9RWsxZpVB63ncJ21DN3
+VqnSjt0OQ913InCuxvU0BwHp2Wl2nnFDXMBb68luv/CxBiKeVqn7rs0YfTMtt4/jN0C9KZvQBzm
oz9dqzW9QqxYM+Lx+t7f9+CB3XgNwHKElQjmXe2YY/mAi1fEHcOtuOOtbket5agN5YtxgrORocae
jNcsWebXIBmMUPZKx9LpEI/hl8kPjBx6TGrR8OxT7u8MOzHeoSkUrzqfAgFk5hfHZu2V1bZ/OyOr
2slx4Knz1TcsIcO9VPoCa2NodIPnYL0PUvz+vBvsasd9ACtC+b0V+x5yQD77ZmrN7kvOsCP2ZxqV
loijFby70bxofmk/5iStVkCZ+DVKWcP2DdG2F5b1sSim/92mkMyDuncuqKIaY7aWiAVe6Whhaz90
dt/Yzt2QZy2nfO/7VzVo1+LLRlMwL3nVsmtA4tHc2QvixSupnZWoGVuNPg/ZQVcZgOgD1plleE7E
PDkfTm03xT5vyDsB7ml3+nAlhzowhji8CvSDyDJQpOWBIVw9RupsrJSNvr6IqCvcTp8PapmZYoau
OTtb264n/6tbA6McwlYWIK05x5xMd2LqPJRhsba4aYqE0EbVigGEMh4d64JHm4cG45ANB2fMZPNd
b7XF62NWkkijN72cliJj5yjSAn2mTJOrbYf3IFiFXQo9BmzxaPkDLYywZrfrXhrgJ2MOrtrx6fvY
zIs5P+d506sm7ic4fcZGl5bq23dVrKOxhPwtUizRBEKLG3CVGScDCE26YjA0YOj5SWw31YNylwGG
8tovSgNa44Qi8Qv+DPeR584nbehpmE/50ielG806wU3j9h+v5/66F2VrCDPOxTtLtgJLuv8lm0Y4
C5t2YDafRSOvC43ql6StKoKSF1xrWEv9k0XlX9VG16+IjZtl5dU7zHL070NKGM75g44T7Hv16yuO
v/SCZMt1KBZ6L7MV8t5RJ/w7ykTOUvDXj/wvAZB335vzt+p7/9+un/W3OJGf+N3/+V9PTcU///BD
bsVH1/TNj+HvP+ovfy+pJb9/d1fq8F/+Y/OTw3BR3zv4C70qhz8QwNeP/K/+4e8Yy3/CxTRhell/
endcv8Lvn3n9Xfz7v90V5Teg+my6v//8rq4E5N8/6XeYQwD7Et+m55gW1lRypZH8/I5ANnTrN9Zr
LvmGqDLwP/JHv9McLO/6Jz9lKmg2/gZzsKzfXOOaVOPyRa6f9y/FhKCK/Is8BbUcdQLa78DgOzAs
tu9/XTN3wJHq2SX+waZSjS273A7ZCPirGvyLk9VZw82QEmAw9NnqbIqOTuY5G5z8k8QoJMm4zzCh
1BHEKZHs8LdY3RMapvIEMUfk94Nbd1/HTnhvzurWx8xIy9Mw5SjiNNAjLDJEdTTnpNi6RTDGw5jX
N7lsteat5gC6HRcl1121GLt0IsYoXXF7batx6oK3EXWcv2faxiUwtIv7Ok6z8u8XLBAxIpbshtiN
wd5YLkdeFKTSF9/GQcteFfv7at90DSgUrqjCJXJAR5K/1ZAz0urohcjmsJoY7E1nIuEZdm19mEry
3PQ9Py4Iyw7Mbr3kdrIfKDm7eVOh/NOqY41SlEa1NVEWO+zCvYoL31yZHRNDwu+TNm+p1MQWClv6
FKtx9IzIyBJD/5imsp9WWF0CGkBY1L2zsrjDpVlElerQq4Suqtk/1T6L8GimZk7KkDCsluApB78m
GSsu5jn6bqpiMtJDn3J5zT/XhCvIKZjHI5SPR5L+ULqbuDt2zMCS7uxVg3bQEXXf61TWIVe+FU6j
TcoH1doh07Rxx/bIfIT4pERo9TpDbaOeLrgZna0byOWbJ/NiM5WqJN2Vpa9oeqwBflXcdJqwdtjQ
KhhRg9pBcG65jurGRf9bqoPPfe+pjJDWqm5iy83SO8ekcRmzcubGSYuYTaIV5th89v0aJBfcV9WX
pNaIOChg4yDOHyXMM/cZg2F6sdK2v5+y0buUdOlvwOPmOA2M5AgiZ77wfmi2y9iIl7Kfk/vSbJYv
jHg5KielmGkwN2PaLbwzLOvkhTrQ2s+Zq91pczIPyLW1YDtihb5J3KTcYWcX0AdJsVleZOuDJuOa
eW5ZJT6yvSwM9oncTthXWmsGHtB5c0Rw6XqoO6RKYTD01YbZwXBgm9rtqDrSF4tYkFOwejBHDelM
T9AyelDgkhwD3Itd+cOYbBeHl0dmTJg2db0pzGYNF0TY93i/vUM3OU9568V9rmwrtK3Zu6HJSVPg
zWvJeroja0cRK48JHNm8bQcU2vnCa61w3lzYu9cvXQ/5e0w8+Q4i+ovRdiPuDN8/8kpXmwUQWbT0
0r9duYQvidtnxxpt+lNqWOurstaq2gYoBj7yptNPGtIURk6tRZZ6OQdbDMXfx6BN9oajt5sMRD+v
oJc/BoWvXnU3L78sxSq+WBMZOpHT+sWXVquDeCp4wlxtYPaMKngTeNOwFdI9IdVzo8oX5S7vrOUO
qpJznOb+2p8sdIZk9gTanZEzbrzGvWSh4+rivkbkc20WZixOKRX+aBAWBGuSqkEMWh/bWruANFOS
EJkpu/5eBjwQhGimmk4kRD8dmb7itFkc88VGPno3aN2zWLvHXGre5+w0yA6YFeusrSfLcyJTrvmT
1+X2qaJuvdFZGYdu3icx69hDYPfe7TJ1LY+G6h/X0i9jp9ObD1cx4JDT2txbIDner6zWNjS0cgZJ
N8kT5ZHNhN520AmXpg3tsl3idQ3SW9s01NsADxPjMdaPotKZDBjGin2YATA0iG/U9OL7lXoX9WN7
Y6pk2jjuNLOVUdYr1Eqxtwir9ZG+TsuNOUs/tgsXAtcwmCTaF3amn4121kBMGoyjGMQ0lyLvWZvI
wQg2JWvX89gLEMZlInQg5xUCl72ZDTOtN+Js5s2T9TgOif9eTJXGOE8wl8a4MgUb9ovLg60l/k0z
1s435XTNCZp752L9NzjnlG7N96lRk2uC8a5nl2Lrt6DQjSf2RP3ZA81G6aisKUYOzBy4F9mhqdBf
h3Ix/BvNMBneC1Klg8lhiaLPhBb79YMxucsh1RIYfVmfRmme4NgqZLAbWnsGVGaKKPCl/4GNyvnR
aPankK0JQAhBRnQ1ErFSzDew9jUecq24nebMvw2soriBWeeyMl8/Mp3RXquXTWjP83Ojd48zQprI
NwgOhKGfhHgFs60wDGenizW4tEbXbDTXzHBdQj/bp1p2Lgs4n8y8khhKu/GFubW9y1NH3/K8f+Rr
7T/A5ZiirC3ZmCKugMvfyeOUFywKu8Qpb50GOqnT1+NtU+vpnsnUtZ+v3GGHOb658M6tgPQH0z0w
9+6zhZWGzY6gKMoe238h/NA+8h0usTkBz2gciZgA1F2FmkxztqW5NAejppPUQZYSVaULdt5sYWg/
mt2gZhXbah7ezA7CfOk3zM284uvQG+85nUm0cj3ejFOVqtDtp+ze9tsKvVZDPk+VIZyy5v6HQQu0
YTenHnM4OZuRrgjIJmG1tk8oqMUK8VGMRn92dW/YYdtq+S6ICB/T3DI2OSbJNLTJrqQzzrTDpE6d
sLPIqaf3TrfLr+08qW2Kl+MT36mxWRhShRx7XzO//N4Voj9YdNQsIYsCwAv/lpAXEOI4cPejGPSD
npd2PAqDeQwr5BuI/PlHgOeEszPTdoNTa6FNF3Jh5GIdzZ7MIDnkLV7yVG5UWwZ7y276rTdTeWlY
ZHZwp8cTsVZQCcpZtvFgaFqsX5NtZmRY7MH7+mNwJjySdvkkVGpEasnc/YRWjXnH7WpPkhEUWgBd
Bua2MZyPVpcXRfcAcaVmW5WvO45oLVxotQ2BJCLL2NwL8CeQHnSmOHpz9mR38VBzBX27W6dKhYgL
pljPatJkhuKYN2u6ZWzjY/sGMOeKGmB2lh2JX0q3iV3e4vbTHoJ+nnalq9BNLXkar1Z1IXjsHlZJ
th0qBCxrwxbALZdLMCojZgRa7vpBNkSzyzqmM/XxMSljV4/WyiHsWXcaiYiQWDTvabCZ86150kTo
M763CdmXDn13KCpFHpiQDhdZARu0ttRlMo3gQzCP3HjAS8Om1/buPNYXVxvhOwyglUasVJHO8Pkw
V12wz2sGlKlY/WM1LBckZ19BFDz/bBD+pV7q/6RN+kv39Z81Zf8X9lLsf9HX/udoPPzKTffts/lz
K/Xrc/5IGNAJC2C0EdB4XwF0V5r43zqp4DdoPzYaXvpyynwamT8SBgwSBkz6LhcNHp6lP3dTcPbg
swUYpzAoEjAf/CtovJ+K8j9pdkmB9n2P1Q3oIUh86Ir/2kzpVSZ12AfaiUFjmwdbkHz+ol67MbDr
7pjrlYc2qiD8N8t3Xg+Ay7khQ6xC6VlBC/MGMqEWW6bH68i7sG5rjSUXK3TG56lOaeOXneh3qsiH
OdkVhFsJceOk08iod+X/JmqP85av9cymg/SUlFuxUnN2Y4wVQ0s0Pb6n0TYQMoYAgO3/EeUx2NTC
mkqxMM1MRv3NrLurMcQdkCE8InOHTrXx7XTyLn42qyy4E2LYTL86kOpnOwI7l9ak/NWnwNOnaUEq
CW/51wjk/z81/3QCgdr/Hz02d913qv4/PzQmfC4+5Y+nxnB/w3qC/pT8aostCG/LP54acjngkJC0
y9uVBI5rOtMfT437G9Y+1PGsLj0WCX96amyDpwaEnmfBcgMK9q89NcSR/nUGgfEMQwPjEUfnscGz
8Xc2g4IksmJSgbjP8WEw6yOOmNCNLi3ANyTSti+223b9rin1utuSK3hFdU9XbHeRjM00n1sOC9Qn
xTW3fhDFYD1wf1M2f3EQqRd65BZdBYmlLvbpWuvT/VC2+melywk1Bleq8NlXZz51jyJIEdM4AY3+
uGsCO91A+8mPVV4bP6yUYQjSD9AzGjbbaHb99OgVdgskMV1pyj0Irkw8d+narDGPNdkchUA8DWxE
gdhhm0lLUsqOyaZla89oy98BhWRx5Wg5d1Xgnd1sFAexrvnNXNji4HE1fZ1yZW5s7nOXrambPXTe
ld/aN/NyPypMzDFg+arbWJKfmJCodUAe05YyDvQsO7VMVtIRtfqQTu67mMbhuR/dLD87uEjiXkjv
TlAHQVsR4Bij0l0oXTx0F2ESzAjWeiIMFwQ5A2twXonlNVm4RDU6HYXQK0kfOT8SUBIAhq55fxm4
YEw3p3Wa51dbCApb1571Q1pb4yZw2WhFsAkqY+uBl0xDYnzkl6WjJ0vxrFOHe2N11CAwN6Hm+BK8
erL6d34xeSy0Spu3RL4K4kW9OevXOHf6vovd0lveWGu37j0/CcIW1t7VHLMum2OhK5DcOo1EpeXZ
D6wb5Iinotj3oDe2U4p0y2mFIkUr8y7tCsY3rLMijfHS0t24VXdcGqRLetUaF2Rb04YluntMbM64
sOsc93OCJhLPWC3gXBnon7KlqYhQTWHj4A2qNXljc24vtzoycU8ezcKefEnRgobJ3/CLsCWT46yW
93bRMmiDUG7Y7PTEkpKAhbEPgn7V2+SlFkBlgD8xvUNQZtgW5vGV395F9el1Im+MHkjCWkyxp82B
fCk7huPcJb0eLxmtVNjpTDAja56v43yTZS1VXNIFNy7s+c+q9RYZIbApPGrfpdJuRkeksIz9mcZJ
8wmxrIfs5Cb19M2EW0w72E+KoQBchMOcLpkT9eyiEeBAQMnIZ2e+sge8SCDtYNDCRRPyz2Gvd5UH
NUSIezEvtKZZSzha2HTQJndN4ns4D+UiWKXkDWpLmchxvGE1qxByabYVkdWoLDYY1Ui1hlt1DXM6
/fTerXXRRx2ln3dLYhtDu965Eg48FWeplS6842xw0LlHS1tqnjhrTVOO2zFJ2KgyHnW7uCr96dUU
PR1LMLfcvizJVrIV1kugtA9tDWqeKc1tZmDV+eKcgan263aAaIiUBJro65w0uh1y02dPKMTNZof1
oUNlrdt5ivSITcyek2h5RNwwNwd8RlDKRVlCFSr1DFC6l5OdTDhR92PS7GdHuf6NxfoSak1hjnI/
FSyuDh2rtdiXmoFLtNdvV3zWF1Y9PI9sSHIsaSmnmaOQUBVLm6Nis/xjrvkLcq1Jm+eb2Ziak2ex
VY75SsXO95N+UxopwjXBa9VsU2YWMfwz66LJRR+3FnCS2A1y89S4dbCx/BzatiYAoEFSmo0npLgi
xrZg8joXdpq/d62HEJzt1TPmwPGNjpC1ftfYNs8aG51Yy1lBVgYznUOXpnZU4rAjAobuuzvxATby
Dw39ReiYrlzS0PXXKjvavebgFV3Y6Es9zBcYuvFM3wxnyGU96rhdaoV4fVF3tZ3VbJKhmlBxN+hb
bVpeqQDA10n5ZCyp9TJO6xebt/AAjGJmfwivzNy7PsWN6wgjTodkiQeTtAIvqBH01OtgbkoNyFeE
Yn5+qJPePpeVqZDyAgw1bifia27XYXXznd82rHaH+TXFUwSkyxXkMxiCUWU0jvqAHn/MZzD2LJXP
62L0DxXKHKZR3F/pxZjHhEjT3C4XciGq32MimIkQGoEOZcK44xfG/8ZG5//FLoTq4B+WU/8d4mHd
f+v/XFD9+pzf6yk/+A3fFfhkaiDXxENPPfN7PcWqB+oE0GeAjuxofq56/tjnuL8RjBZgB6YtBr94
DYznahiyf/83djq6YfDRcKeI8r0itf9YaN3/ai/YhdH0/ceZllCE/1pPgQjlH2yiHqMjlg5/b6OE
Vmja0lT2wWGWESkHw2hXD+NuBQ96BKQPnl9rANg2DPs+uSa8G4c6JsWeZUwPzCRBVvRS+0b0CdI8
Cscz2WTWk0v0D0+ldGFq97Z3zsqxf1iIwHwi0xn7kKJ4qVLX+NrIBBRS7uVHYs82QGPb95H4mf1M
eg/hQfk0M6Rjs/MB1Y3DJ0mxXCVzYT7iKC2O6BDqU+JZ5U5ZPVKhob5tnOswDoY9RwhHgjH26ORF
BeCp0lyL+yH1jpCc8Nsk5XzXUAqROeAHN0ufXjMg3dm8zJoKsHQV+q2xCHT8wGrGcGysdmt6Rrkz
GjN9vcaInEkWuDdmpGGJaTwxDmpiw0VQU7dIQkMdf+8PYp/Q4lSLyyRvrE3unm7AFsnVbeT4VC3b
QbbTlULtnFKXnxiH2q3VwQJsBRkjtWqK59bOyZaYSzvfEe+c73HUQZSyJwTH3mJEg2GqL40vEpQd
2XQZGrF+BMu0vKKmsy4pXq492vju7Fr5fMHxzTwIIdEWqbM6oSBs3ytLzTGiTm8rx3LceUbBj8HB
RLJZXe7H+mfQlq0+tcAKRecskRXIE/jrgw1AbqNAWcJGa+q4d5LbqpAVuUvaARFOEaOB4Agdu3bX
tqPzI0ULhV5tEPgE7GlHp5AcqBGqeyALq7kNtLw4ZizitY215uqECSd/SRcRvHmty5UF4Q05sjs9
SvrVpyCxxe2qu/rtdL07QoW+/Esy2P1NrvTy0W5suUMeYgbhBG9y78wle4bimve5Lp645UpZtwtT
e2xX0vceoCATAV0PrR+L3hqvRjz9nnmgd2zSwU2ifLXLD4XF+ZyAmN/jPLNO7iDLXSVdhJe+J15b
WIHnOpXOBRHLylJoQWipjdbJZJQMf6hJ7yCN9U9cbEGEIbQ8VJo6yDq5isRrxz+brTTf6sBwb9vU
Jo7CKOWesHqEdBWi6e1kZ85dKaeTmU02b8e222v6gEQpHb5lCoUHVXZhbEyZeN8w7Xx32rk6pIvk
/lkq59C0ib31GFLHi1ebL5ZdfCyTJVPICrb55vn1U8P47KXv5YL8rtYvTea6NToYOFlQUJGNB8hI
ztloOFRp4Ki+4RkiSj0tWpQWlsXkDMccMzg+KV1F+ewLvYpGZqIb5I/VKU95ESfLEgdXIff3ga09
UmEMCE6BPlAVGE9DUx9Sc3KPxNjvapgs0ep6VQ3cKS8uLM3pmZJy7y7TcHSTtT4guEEcIhVB4hyW
bwQh0gfB1SL8mdEuMxOk7PWcP8het7+vyHkjq8izaM1wDKKyLF5pq+Znr5baRZrk9/KCekC7MrLd
WdHJe62byXRy2xMbLj+PgmDrDHm1S3rMPUh5SswqF2rD8VWD3A9W1DIuuQ7hjtqbeI9y0sdzrY/d
hzWgZkxsPcYJ4O1QQM+bsTSURhCJ5b+Sh9gSJKavpUB7szRUEkt6tzLZ3mlE+pKMuDhksI2zexW2
QKVK4a6reu1R0zWMa+MgGJ/TdbGv2bcBCrkuvZbBvUDkoqr11KDQu12IIN4Yhvaam0Xnh2lKdSXK
wAs5AfQooFuMSk18KZB4HUrm85tGz9vQzIvmvQS4dkqaLLg4CEAPfe/MVXit0i9swwrcxATjIkf8
5ubevMt1x7/XsaYO5K1a+nn0G5YYSbWWIaQ8d4PdLXgJuDXOK3PgL51vi5tqHb8G4IT33IhrhPhu
PPepLXgrTflNn7uw3xYtuKFG6+7Jg29vc31q0eCJEp9FJTeEeKVMzxBwr0Qxbpy+tb6wOKJYI8Vz
0yV+s83m3Py+eqm6nZxAfrOt9nq5YLB7zapSPA8oHkum00WwZaSQ7hCVIxJeUmZfRpLdG4a4csTQ
Oo1pOz/qil99nTlrvCyD3PSz6Z/8q/Aonssmu7O8fOKNZkw40m0He6Ou1h0FpdrVuBgORbDK51Lh
KDZkvoGou94Xo2VvaGHwwyyDviJ01UgMdNJ56xJSfDbG1DwGRlp8RalWxJPp+uwkuW4Fj/gJcLnc
w0qACFy0iB0K1xVxVU/6a5l0yZ6TKTskgxkvpuvcryrXPiQMh6OEw7HFA9PfGaIuDw7145ZVen8p
l8l/ZsuRbA291R+ZMrBnHD0q/wWv1NbKvO7cLe17jTL1Q18Vx7/qhhXF5GynpL9NBgN8H8dor50c
SmZ0yTX2DZhk11QN8rfobwUnmtAvaJc67v48T58UzTUtO3sOjI9WMFzatC33TcYjHc6SlUq49h1S
avJC2x+gTIvDWGbsEuZJuxFYsbCyVffjdWozOOoNPT2bHOQFGVOOSb0Xg/uGK+2bnqgfXrm+waF5
qA0UkqAxJV+vrQ4dStlN14ons03lkdhF72mUhflS5FP9QW7G/KVL+MTxf7B3JltyI1mS/ZU+tW7E
UUwKYNGLMths5pP57BscdyeJeQYUw9f3BSOiimRmZVTuY5FcZNBo7jYAT+WJXCmkxkc9nromPVa0
Uon+WNVtrbpdJtnYyStGLSyUK+hqwqa7qcRYIhePybi4TfrvxpP6uwmllcG3/rszJfvuUiFljWNF
Iy7qc0TcQfdc/CyLtYVlIi6XigsosxfWF30xwdQUWedHd7HGtItJhiEvPenhVBz77xYaSgjfhBOE
yW0wRtnJiWwdt000R8EumykzKnyyVHjlAZlg0EGvbbVHuw5Ge6NHALxJaJMaPNQoB+tCE9Ou8cpi
q2T73ILGWzVjmLFs4p2kFuQZI9mwlyhExCq7/pq/OW49eHE++bhj3FhnasIxDAuttFcpWc0nEhPs
Voz4sZijbBNBZTlyBwERqsUhcetM98NCn65VFNbXDe/mce5gPkbx8L6AIY+NJ7VVa2n9Ti/GCeP5
Mm5BxemB+JrNKY4PabCFLwYhuQy6vbuEL9PajXctCSl/Cqy7fKY2Nqm18DBb4K5JTWP/yI342AmC
xXpGRQ0L0nMUSPJ/8NHeelNmPp7vaRfXKsYX3XK+JRe1aeKs3AyBVY1ogSk3sqAiMIm/aN+Lylh1
mZHvKCYR36weG6dfpRWxuxU2Uf0Lsrp0n1vRF0772VtL6eljUJNE6Xz6v2LoqH+vkn4oWXr/kscF
41nXxJ/dTwcyIf6lK+8/s/eP959Nefr3h/x5hrN+c0H46WB+YM5gYf3vM5zr/mbhKGEbtLQy8+d/
b5JMG08enjukcph/sCqwaf55hhO/GQZuZyAEkk8ctud/5wy3QMB+WCRxZ5ELoUrHFLgAYH515SV6
ZVgtKvHe0zSGgDiZ5n2Pb+Thhz3BH0fH/1P0+S3+5q79f//xs4+VkxtP4yxnTp5NuMavVU6z3jYT
FycNi5WlP+CkwsGPB+UmHyjH+AsH6y8i//JcHssi2h6Qsjk/8/b9CIDjvQALrMxgP+mld4Pupq7Y
5cE+mMV4W8mc+/G//uXMX7t7eUoKlnFLIvG5Otwvjv0/PiWkNbvGqBXs46kJSJnXZXeGxxCSdidh
buO1H7wn+spNYyt6UhQkpGin2UkilMWutsPetxWGg1U/FvjRk7jZe+VIH/fkNeKjGOMlud16O6Ie
3m6Ym3iXy8nA2jEWRzz++V2WgmTLtKZ71DFCHpmJuRnQxHYdTF18jWRmYylirbCj8zQ/oLnSPIA/
7A7Bc/4K32R+ilKreXKq8Er0U7wZnIyaS7Lz+9kw0ysLg6jrRwlrbqPt82+zOZc3szkkj4aIWSlQ
n7m166ggG5Ervy+LYS/KAH7bXBs7VyGzN3R/cG8gzElrbHty9K68ZrPPdRk3/LvIQm2fySWd22jD
vp6wgXN79gJOvppRfrYujVpyzkdID3OET6AeuCMw/21FazSvcap5A1aOqHGoBnSmIRzaV48t0NSe
Eb2TrVMgs2G44nPuI1AzKgkzLz76xqleE7Duz4mXGhcPw3fkD6L1viQuPQUreMb0l+ZYT1LAP/G4
ZZJHCYQgGX2kUYb7AtBEdiMykpw+8w9FeQwMp4nA3pM7zaDHgrgh77twN5IZUoZF4vQGsvAlGmOB
EpFMlwhs76bVRfNKJ4falqPotq6iIX41UujwpcnzaIc59nNqkmodwkQ9hZ7b476Z7YiqR16cCNHx
qs5yTsumod2ZNN6cxQx/d9WOenqQhRIatockECutBDTLLvjAecLaq6FoN+YUp2eRhP2XsJXdR6qj
qm/mcJbFRuti78hL0FIjID/rLvMHEq7XRSZIIzrZF9xSA8ET6xTgmFilafjotcQp6oCTLedi1gVE
pH3sGdh5DIuDQhDLlVN1p0RrcA+OHZq5FG7yzqYOS6jmvJkByjsJzQnQhKwvwZAZZ1TbWxuzmL5i
I27x0ebbMxITobbKgiykq69j7mhbu9G6q9Qo5o+O5jafd9b+qMCS3JCrgXM5d92ltjvNB/NzgWkc
b3p7ftE4+F8bmH03xjS31xo12pvBQyUoCq/3wfep7ZRbdwWGUMcMSmMfc8ZRFmOLiqbPgpmf3kPV
kzKQPcymbDW5FWujmVzdOg3z1N4AGppYWGW1nM/ukE3jIfMEdWA+w4kQq0AjV/DElgOnLITAvh1C
XoiyXvcTQtaD1SRu2GXIPaOrhgdn6qINlk0nhMdCFJEyYfhoK5uOYhwmblHsBsWh92XULHohgKQa
BJddJI51nGmTu20TqkEtKPQdkPCUZclFpfbSIFHFKrxm89mzksybYrgNCT4zhleybqOTF2g4Whc+
uP1qVOAwALMVgRZthmb0jKekHzBo1aCMnC8szHijoo6Kg2OKMbRv7tMcdBc5HK9NXzW7Su89lce7
RhRchsvcsfdo1tmTE0zagmU2gmk19NI8wiArxQoz9tCvbC3ydnZnEmo2gvqMt9TeG7kmOICmE6Gr
fPb0B4PO1GTV1sv/7eCfvZ+mfviURkEguNCLagsCwTyUGQCpVW+Rnk37zDpwui+O8Yg5sMv7xV2O
N4Evu8sGo7YsXIcO3umtLtuSo3FMbLfyOr9ohTuuGLk5A7AkfgOckfs1Ddf3c0u3ywo3Vk8WDb/Z
3Wha1VeLgMeZHyQOtykEbOLdXj6vgdxn0aahE+kA9Ma7yexYvmc5yTd2kIqGpdbByjSghfkpnL9i
oQXy32yty78BI8meTNGNt1maSJpe5ry8D/MIvBDm8V7n4pFK9lJBtv57CvxfTYG8RZgF/mdH0YlM
Rv+ZTj+Njr8/6M9BEC8DZlHykvBAv1uD/pDyUfltBwYkij1+HltfKLJ/Svneb0vVOwOlIAYEjxjX
xJ9jIFaLRcZnxwC/UCyP+kW6/1dSvv7rHOgaQmfFQJhzGWSMX50RmDmixp2D8Kjo2ox809Sdu0EP
5y0lZ3SLQyg6KvGR4Oo8VHwzhhUpMu+iStXtWVCpnVnr9Y4lvhD+Dy/jP5scjZ/51zY6K7+cLbBr
sOwAovKL12ls7clODdQjbApVeYN1Xty4RK75GbTATld6X96zz9ao9aPAqAtND1lWtX4+en3whcui
ftcClatJ/k5O7jxjngyv4d4PHQyCVn/NoT9ItASQP9uZWy/rWzsxxA3LBrfV1pbsNJfVaDCvLZGy
oF5jVbfScU0hRto8RpMK9wxrpBJZuGf1hW1nNq0tMOj5Cieid3SbHvSLMSWbsfEeahfObr+BrGbe
zrrs6SpinYBHm/oILzOycNWDK/pAdhUXyHRlsiImUSU+yQJUWhq8R52dshFlx84ss3QbqwkdOiE6
f1fU7Zru+gHTZPCEaUKjx31ujnWY6LueHccnlYINPSU2wYek5bxfHulfaR8ctKVb3RsnrGJ9d8Im
rbCwK20dO3MNRNdL5HVNaee5CKMt1AxKTnFMlhfgFa/CTAgEs9Iu1wgD0YsRBBVx4d4errSw1O6w
i3kEMJDm6QlR4zl0ZjSwMLtpiFyvqH0vyFMPUg+3bqpZH02bJyu4BsR9WDjNEAFELC/CTauLop8F
o4ab39owDCLlm41O4UuRteZjEjZEOHUtvpnnmjR6YGxrLxseJiFG1DazOIwStyY44GJbOV2U+jr5
Ih9SvaR1x9H3oxlUG4dYCvU2ZAdGUZUHC93A1+tQ3vGq1ycXcw9MvUwcQ+qD0NSkS8yI0XUdFCJ7
wZ7ePpROmXyrBxJaftpr1T2JxfnaLIzxbCoBd4HA7tYKOsCX0AFWDfqWn03srg16uCV0P2VtZ8Ke
6H5pFb2nfOyJ8zYjVhnEAdpch4tw1HDtkaw52UPbbzIr9nZWjQ7SkYbAsR7DYafU4BJ1ebPtxWzQ
u0LXDnev3Am2A/HtySfNI19s/hFfG/HyBK7Xb3Cd6O9GiMKdJ9P0FSEruKrzyCLWOjZ7q7LU4HdJ
Il9bRiXu1LT0HAwFfmhN4n1CF++IKu0UhZrswWzCvWDAcgeikIdhnHHbm9ZLncu8kuxoHlhccZu2
tKw7eGOjnwAB0QQ38joelDM3SyU4cCRsWcWJiYJXD/0DFJxKNgi80RYmEOAgeuytz5xllkTkH5oH
5LjiTC4SDkA11+mVbcP9QDIOfMPlXLLyIneZfjIrUDtF3Vy2NjpvgH4lYnvnpABj0q55hFM9fzhq
Himma62DJ9k7xZI79rrSgZpwJRxemf7cZlW5chI0+c3FYituUs8Ph2KgVJjg1lsBULDH9QMNZ1Wi
DKhrM6/ouNdnRPicpCjHC3LH+ZmO2M5YeRMsuDKU8ARZcZKvTgI3u7GpNoAlEofGTZtZwx1HWR3h
vojUSJa6zW5Y1le7AWIapKsSpPC2afWKfptmltcgsVt6JT02A32QUVTfFfUl7s2u3IyZYV4F4FnP
Wt2V7doxa3ETu0n5AGROy9Z6H1trwSLlLPmMehtIBtFRzXZzRWYnul0q2R6xFxQPro3rJpz6fJ1X
Q8p0VHLxtds0/UxC5iGao+KCccps5G0bT5n2UpkQn32wUd7FMAc33jgCWuMqrBrZbC2Re1+b2ayP
5KmH15A4vq8mXV30TtV7eG7rWaPCF7NpGe0BvihqLOrIOkWe4ow3qOYeGBHldQHQjjudPobnklnz
4pBZ1vct5M5by6JijSbRLoWz7ETtWzkJ2KgW8yHYjOXoEzDJv3Moq3U8O6O66twcKnWoDwvHwnRT
MA5M4QS2lvWFrVqeLoPm/I3ru3fxtGjY1o5s36QG6NIPPTGfLa7N24Sq90NDcdCmHux6w7VhPCS0
xbyoVOn8wYeO6zxfcoZUCGKsRImjzJHmw3qDvpHYNUmrkIAkx1sD55doCVJ64xAHB2La/alzpfz+
tu01F2abaMjO9Ca/pNKdTRvJz8QkCTi4GMHSejSfYr2DHls5zi0NGTrPmn/CcPX4INqpeUN+6cyu
hEuOnZ1DEDifeM8OnoPrXdpgRkI9JzguimpTVVZyPdmls7NKreIBMK1uCr7ohIZid7i2+8UpB1ps
DUDTQOznj9gV2hvc6/quMczxxJrDynx68IpXy/bUpzKz9pTSRbVu8nLcLXPJR6al5SefUpvAChtY
Lh2Jo9wNRNEIPJdSbFhctFvTJVayon+askS9nR1r008axeD4Fj1zO5EULNfj3IsnmWA03NSyTj+s
ji3kZvIKk8ibFRLQS1ooCAgTHWhMN3IGPBzsZHdVGitwRoqjetzSPscIx9sVvSObqRtNWOllEpSZ
jYG9SxIqV9jPN87MYSEyr9p4wAqkM3jdYLGz2KlE5Rvcm27bgQZal7TN4YTEwYch0UyKN9OGzQfq
XH0xwGZuKIWFy+pETX7l1q1+brmc8S1q4UOEs4KFx9xlIK1gBucD4hjpO22Ury19QxwU6WXwh8Sr
jgQvNTgzg6tZKxNTZYTCHgyc88s6vwyR6K7LJJmwwOrx/ZgpYa5lq5voLJmhbVlbXUJv4GaNGeUq
sstoDeHNMFigoIutvbEF9QcCA4O2nWNnxRep1mjWzif5rPoDdgG75GbWvKNjkcBhwLSNZoM1ydvg
0eusVQNs4eAm0sH6Cv3tTHZjtqClZL1B9HfGZugkiTqDJCAYNHAdSfyGgh2b6q2keTYSvJJ3rMJy
awcpd7zjWwtaXvAZCDZemcmjShruBHhF6YCH1Ua50DgEUcCt1WL+ot/MvR9H3VqXtaOh1CSTPLlN
yoU28sxq55Z0w181LH9HZDcnv04Kd3xqDK++6ObgvNWBm+xKGTbdioSJ9mnpbL5dSlaR99pm5KAY
5sJcRfrMLaN2on4Xg/q4NeIwYg9Txd5N2DvVN2xiFu5YEYoDECSowEWpWFaYlLThRasjsztJdzJK
+fuQ/bfj/S8c7zp71x+OI/8Quf9PBuSyeP/pUPf9IX8a3gVZEEvYdF06Jke4RWv+41Sn6wj/qP6/
V8lg3cI79eepbgnc8yjXNZ3F1GX8YNDSf8M1T2c5y3ud6o5/y59FSezP6j7ECYRpfTF6YdSy/qHM
BsNti/1QDvQ6VgDEJXyfLieo69qyFKeyUi6ORwJ+3UxwmuLCXDyDwQaXkRZV3j4YudWRD184EdgT
m6SphgRFhK4N9z6W7O0lXdUJZuLer4YRLqDFaTGHxeVNe46Kg0b8kGtErg7AufJWMbuAzemqqyKb
kgKFJEalJPtYnO0lNotWrsQBr850NVlB8JCYdQX3W75oXON3DDjO0jdLJyxJ9HOSQwPJcTpyo2ZO
fiBehkYSR6hRS4gVz6XbMLoM0OcGpt8ZLV6yZb3MsNXeWa4h87DJUFeciWDOGVGH0NSoPp6xqoQC
+9Sosh2+0sxd216J8SQPa4fcNugAv2V3uas1DL641KZuxz4Xn7q2FHNHuZXuq6AZtsnM5R8iVcE/
DK0pGLFgB+rGsIPitRsm/TLIqMD83yX0tLYtAmAIjxPBNOTugzehwXheq5eusaanYC4dSea+ZmwY
S3qviFrb/KJw3Hrjhab7moZY3GWtwUHW0lO1kWHFCNPqzXmg5nbhgoN5hwJB9DtOB/sgkZeevGQa
z0Y3eO0uTqy620ZtI7KV4qO+pvN7Ene1TDcGk1y+M7ss8JlPRwaVpHPwtSYkUm1s0s6K8EZTrkWP
yaGSKt/TNsbtIVS9uzWGYSDFk5Q+FQckTCejE7zQYVXZ3KKz4ZtDjPd9pkdqm9p8G7eLZr6hOm16
zwk14exqcnvXl2N1rxdNdEpll73gL+G0JBQ2Cc7y3T5j1yvWRuPc0PfXrHtixhtgtpScQnYhlSr0
UVebMMxqwvkwM7EheDejXUNeJrLu97UVHiMvGJ1VaebpPWcD7jGkAtG4E608UHhlHLoc7Le0neBt
cR5g90p07yPAJM6Wpu1Uugu72ngIcOMdhsWAbmTgmfBmBe09AKpPMRCaVpM7rwO3AS/FNyA+lE5l
4jgO8fH6oXT1cy4z65gSF39ddkU7xeQWME+TjWLWNMJVi+xprtugfrCtrLmuXTF/MKcEa8o8pyfy
1/k+mNFbfY3oRLKqNDwsqtLam6kci+vapgd31XGXj1eGigPSuqm7BgxRPsoQaMKgecUBFnD43LFP
YPjpguySYvD025lzBmDVXVdirGqcAAs1NYsCcEfd+xPdD962LCyDlh470IPTd4Rfb3fVTZMH3hYD
dfa10NPpwBqr9Mel20ONk7cqgu4zERw26B0dfBuA636p2vVLy3gfh+mZlLXtF2noEbRQBiSENSwo
3kdKY+qo6uXt0GJd5mnpeuyn5u+VNypl3E1/dVdkH8yN7H8WOw9fANH8dFP8/RF/3hV1cpBkQ0y2
3igo0mId+l93Rec3w2SBiqrJRpgb3x/3RIsbKcUoApFv6fWTyyL6D6XzewiMTCUbapuOLSJi/47S
6Vo/E46AL/IvCH6sxSZh6fgOf17WpnpQg0oO5LUdWRodosVYnzDwTMZGc3XscssmJk/N4gjRSWb3
Mzlf70M3nK9ROdv3iH4ml64Sm7LUx+fU0eITgU/wHRkmtWBVYcvIV97ceiXX0HnqLlpGmRF88WGo
H0VRBxopghhOyyn1CFkqhYmJWE+EbDHUmbvlcFEc8mAyfQdLkw+UJlwXOfFvVAQKE8iAs/by+jsI
Ah38FDEE58ysqnPbG91uoubpSInF8GXWszcLts4Xy2vFazZwRBNVXL0RDhO+ZefyAOn93YT6yO/r
RhOyjcH1dZ6icY/6ZYHRcrXrAol1xKanthG9gE3gN54RKmh3Va/namu3kD5JQg/JjRZFxrPifmL1
ZkUeYax8+AjiMrUA57q+5nbfiWeWHN7jSEXIzViM5q4yvOdxBCGtBAUxpsrvrESr9yCmjGtWn82h
h4jmA6/H6EcA72DLKL6iZ+Pd62q757XGsVfJ9FQDxNplpaY+2tQJDrQym1uiTNlXDHrNZk5c/Su5
QxfoXdsQGTLir33P8cMb4vHF1l28YWFMgoa5JvRrUjpvHFmRMxyoHqNbPudxDiqEp2bymeH2D+o1
ACC4AfUK+zKNabKuFq8praXMOBQB2/rKjD08qvNoLXeqqDosn8jHWrVy6+oBexyIkLThGX1N3sqB
KJAx3mCWYr0JAtvEfcTAxuQgUz28WKme3gLYmW9ghgg/mq36HLHsbVexGG2ehTiKB0psZyUZXSrc
I+L7QbbZ2c6r6RxN0rwyPCPZyigYwE5S/lAwF35CRmQWxPvFFJdqnD7oluhX4WDpO+rJh3MzQ+sY
CZGdwWnMJXbPIfwCjV7zM27fVFp10HxxmjknvfKILMJkFddDwQlHNh6mzaYwROHXkpRK6Lb9kzmy
kqN5BqpkSp3sBDLNgUpJpQ9sbwPJlO4d1LLc8E4qx60OYtLqIfXUZbNQX870eA5n/NwVCICpfQzZ
zucrkkvRt7Kfy43rwjnAeS/Pja19kTNlh2YUJcmKW4RcAXDAjA4NmXhaZVZbJxHeM+J5ulKNc6qC
Ir4F5o+2CPPiQ+Hi2lK3IT85Ks5HCsFV5EsVyd3QsJpv9G54oXTCvNUAzGClx/AIGdELuVcN06kk
XNX5xJ7KI6LxUK1BWESbqTfmW8e2SrCVuBGkHOmcHk3j0OKqvWQCcCuUkv7J5nB9xzGVwpEkSLWV
44XxSavMiYO15+Z4SfiVZMm+CmK1x5rDGehFbtS00enH2I1Eizbx4M6PMIjHFXZ3fRuxXaHMhbrd
prOCqwh0/62U9ZoSwuaB46q8eGa/bwpzvhl6AWB7BLbf87WGhm2MhzjIh707yPI2yQ2aVAa9ZTio
3Okea3l1xWBvPBhGnbzFQq/XGixKdhjNcIAYHwUHmB/O/ZjUhu+VNACMlbhiYc+IVw53IfDD85Sw
3uDiKa5beEWgPwqODTlCthK1h+dhEIe51r8gwcnryqqLA4Zb4wC4Gd2XVhd/LCoDkTEId43B3Ekd
3IPmVEAcabbo7mcvmr4Swa18HAYToUEW+pimc+R3vIpr0zQibCt2unP6sVrHC4dJGHN34iQxPuJ1
sLZ1VYS+xJRxJUY4GyVJqoMX0rgQELB/NcslilgNtLmNGVKphd8YCcmWr9wE573ledpXHbMgwBtw
K5O0+m9JgJBs2XF5abGK+xUm/Q6y13s459AS8Q+uDTQtjDMtO3GqOKJXYw67c5NnF/YsPaMqtmaz
aUhSoD3ezoVdbofRnW+FjpDQ4gyoVx2C+caC70qQoYwhXo7ummlPrXsIfl9xeipMPuMnHkvlp1wz
SbSkyDIN+t450pascWUPz9Xoxb6lV/OF7JoHdLiU5BUivhumRI2FQnbQ43S8KqJe44KFt3OwY+st
zRRnTKeOr/UAV8IsSv0d+Iq1xpL+iMcDRX6YjL2tZJVj7AScT4R3XGNjdw8UelwogTowPdBr21Bz
CCtk4g0u2KxCNVJ3Q5WGz9poc3IltUozaxHR0N1O5IXrcHgSoUQaNWvniIAMPGRByu65bmp+24lz
C1PpMs/9bR/SF1RnIjuxj4MzzmfvIZmM/BjgdeArgYXc0wtcR2F08FztkrIC8EdyeO7KNMnpWfTS
72PyO1uaC7MNGg3VbW5wZjuWogS1/QE9D+vBLID3VjkRKY4l2z4vYVh2YL2NMWPPhLv9HMIh4lYU
DO9RLKqdpoQ8zap1PnUSJmzEKu3ahp7FPtG+n12YC5PVXqceTggSP86hYfOzc+kT2NS2ox7bPOqP
tszfqaTpDlHihLh943KnMKLs+xmYHnJa2NL8HABVjUPr0oZFeTvXNvlN7lxqlSR3ekiaRGObcfa4
K2NI0AP1rMcxLq1Z2ee8ipMjaOdtaSa1Txj6JpXW06gRLRFunm3Y1AUUMqvsge7Oatd3bn1TuawK
xrYyt6IOvrppyCWQTPHObT30vKjN9m2ZzeeI3fKJeEX4orw2XjmtKtfVnNWsYe35m11nD1EOaM9I
E+eeoyJMXT3tfH4+uDKJeaW4qm7I0rwRoNRWeWlFN0lVnrNBm65GOZ6nQLceszotjnWCb97SGrWL
m8jbxmMavDXgTXcWdru3USvkKvTocizRVw/UBvTbDF1/0LmuoMnrsHwUtCpk3qxHA+7hxzeTKVaO
m8xHz5uABEAgHLuTU0oLr3mZ04mTlaFP/L/0I+Fkj4kmi3uGqvRU1C63elsPOFYPqZvcQLLTd54T
Vtco6dtcLgrkKFi/mBYl3KOt7UDn51syveHZScjMNkbS78MgwQ5E8EHe1jZKQUTadgvYtllPydIH
ag1vrIcSv3Qam7URsOCbit4Nn4O3fixh227BCozvvcvuCScNyBpA+xLXNUk++hKm2lrb5Tx+FiDt
3uSkfMGY+56HXrDmB/lGMrreJlTTlD6FW81haoXLNjHVgCGAj/WxKLPc1UmGXVX0pxFzsORmUDmd
sxiWvgRdY6ytYh64pUl0VNiF4yVNkxvmXh+BmxCTIeetCCruoNTGHGeuA5wUmTYjFLV9YGriG9wU
e9VNNIj2HbEa6CLhBlNis2L0aDZtlt7ZzgyWrYURzqKbUo66MJKD4K1+W6IgexiRwcYpehDZ4dSm
x6btWz+MILfVwActtNvAeakj0cBc6R2IsLO4c4h/UQY3hcm1PnT6J5mD7GYeUX2FMjLfDFJjGxQA
8vR7dwz6JFgHin6wz7jPlbRof8m8/AHrVJrSmcEhmC6c0fXKh2FSvGpl92XUADN6BZPyKmmkPiPK
ZzqlLMWQ2KhTkJmJ34fFWkOp6MiZTOPXSlbRl8HjJ2RGsF94TPmmhQPxJkNVh2AKiEbqCnihaN34
2Cu3vqor/nbZSuo8+OaZ6dRseUbtKmWjuu5DumJiotEsw6qx+NIEQr8q49E9YFuBSDBwmLt2evkw
R0hMdQO0wKJbA1+fM1cnQJRg4GBkXZq8XmCLIA80Esp3YoiitTSJy2CAH/q9lXXucjXAfF+XBhYL
RhhjaHNCR+AUKBWyNg5FjCdRtNaxWYgLMRbpjbtQGGw55YClNZ5PpFX5OMbKem4pdRghtVV0I7W6
RtmYoAiIworkMuCmJB3fTa+DHdyEicvLihFrvMcOFq4VJUhsB/qZDCd9FT6mfXjUVIfUywpE9qsg
rGBGcBdetIy6PyStzozcAis4jnmSPIRu1r2ykEEv8UglTcUc3uf23GLv5MWGfJ/sNK/j9EXqPLrW
AnIcK7IPSHd9JQ4kmer7IMhFB+qSv9rPng1LuykuXeixAsVu89REjf6iV279UpThU5A74mwZ1QDy
qhDa3jSqCuXRw+3aK3FyvLy6VyQ1KHakL9G5gteDZSSq31m4Z9AeZjpXV1okZp8cF7f9eA6x+YgM
sHiaTdlzIqrkESJ7sHNxLIX+1OvGjqNQ95g2/fBFadRxYSYPT20eVvABw2KbNAlfwrEBid3Izp6w
AcNH6ZbY8DqI7OFjZupj4tdscqwLaKT+zhwp2FlfmtBjEqtnwIRqIZO0rkY+EYvGAV5jfIgWeIm9
YEzyBWiSLWgTZ4GcSGgnAODmx4iWC0jVuuSXMycuGsJOJ0Jq+Iz45A+ACxNnvtEmGCpZXwW7bkGP
swWE9TbzuWpmi41dLcJjsEBY6KkjQRx75b5IAp2qEtwznD+XQVa3m7NtMlzHBehrrmBsvyg1Qv1r
YyDdL2U3uPmNDsXQ3GST5DBWf4fAqLKlaaaPZLvwFCw5f9GmBRqjE2bdSzga/INKm567YqxG3A1a
wv1V6zjwdre9aE3HgO/pGA6tQMBhhxMvCS1s2zKsI+mbrV6Sbfy/uYWIuBB3r+dw3LEArB9wwYxP
P8g//8SkxV7ipxgB5ixbsNAAhrUQfGx78eT/ULpegbdLMlMfrkOttdeaZ0Qrnb2kQ4pUc911EL4Z
ublTiXE0U3urWc3WjvQNLI6rqp83IOJBnmg7Dy4E6P+/qGf+JXvw+88m2YBY0iFJbyzWtx9+tlyn
31sExnBdVYBoK2ZFfPrq+l+/Av/sSdiwWA5sI084v74ANqQsDr14c2JDrJb/SdpAC6fcfn+avxd1
fyFJOiRhfnhD/mFRR4F88fWziz/77kdd8veH/SFLOvpvy7qN5ldOJ2zZdDZyf8iSjvmbQ4QOl6VD
PISUCou0P4VJQHCLB5Edxp/IhP8SJsVvODCl7aJLkqBxvX8vifMdrf5jFsd1MF8SxCFD4vB1+tWD
aRsTwIcyVvuS6vi1EdFjE82F50NFeplk+uEKIAMV7fabgjoiH+cvNrlxSo+unla+6NwHbi3pEVdV
ejX22Vm5S/WbJgmHN+aKIicUqoRVw9RbnN9JAbOvy8WazCKbabf2tpWngT+QvedD8r6roLRBYyTO
l+Az2ug1fTchVugV0TU4N3hmfEHKc52k7YvKPGKYcYmEVhq+tJMPqVVineX89RRdwkfdag6Val50
DmX+bCumgNnWNnngPFE/cQGi+aEwaPDY6iUr428E2cgIlE7sg/++44IJj7Xg95HVSNdiU79IPYF+
siQ0Bo1fr6A2hmR8QW+BxqGocYFBdd0maHlplBdswo7hYE7Sb0aqjSspeSlLt2nXouYfxfsJzpgE
A78CL4PgGBpzuw8a/hbGvdhXlUXimoa1VR8BHUqwZG4h4IKtqSX/NbXuBrfvNssjEytwV7HHEW82
ljj7xEtQZVTv4pWa78Iyu0OIUZuMoxDWodk+2RYjUTGYXM6Bj61NBM21mMPHtPXGVeAsIe2y+DYV
dbmvzQZLXQBqZ0gn9kFeFn4GmQYXB2cp4nq3wQ+J8Pr/2TuztbixbOu+Sr2A8pO0t7rbkBQRBBA0
xpj0jT6ME/V9r6c/Qzjz/BCm4K9zXXWRlY1toW5r7bXmHFMlHGZNf9jKzrY3JWWo2yROe0fCXoqV
CCYB+JtlS6zQsh9trp5oOehoWGe2pty9PCRxPeP2l0hKK4vnQJsFmgqbIAjVuRvhUbAF4y+5atwM
MT9UmKRyZZhSFifE8ZSkaR4sp9MZP61PUcevpQ90jKnHvLpsdd8CyuSagTlxmXiwmA/DqDKMI8/z
8+RQomMiszfZGP/Avsa9X/inJKCWGzSl8MbOJmRoKPk9OVeJbY3t8SVcLlVUTG7TNg8v9zsPAZIO
mNPdbuR8w4hHhhgFbn2Nvbc37eygauEzLzlPNY5K9D48nbbFo1Ku7wJTsflrFvGPpk26lcYPwpuH
pRkx0LHncjFWvZsX7vxY855Y1hgc+NgvlxFgANex2geLvZJrWtxhGy7PxuZtfLkYRcVLMSr80irN
f+QYwfxAtepDpreGLwMe2ixtg8NME+KW1JkK0POIyA8XnSu6qtouOWOAJi1VL28kl1Qd+BnCqD1H
sjztAJ1oF6IOYmwJi+6nyPpcgA2EpiYAWnskf8SqQZYbi/TS1nlRidMhAhcmuo8zOPNV3hNsTfHN
EBnHl9dLJMuyVzUKsUkyEu8ZQhPSiDZSzbndMnLSQxipxW7CSeyDbuc1TO3Sfbm3ylrzKwHNlIGA
wFDjESiqGvreyLV5ecoXK122wKKcHeZ91Fh55myZVWce0VaV+/IArE84r/hNLBdCbmeWMWfg/ZaL
s+xfbnPXEzXcNTxGEF46f0i04LGKDWVvAJ2m+cexCJlS9oEjWL1IbcI+zS3Q0mcoFIIairdHpe/j
5qJzXL2A6a42fXFh0WM/GhPd2TH5oYTwKxX6/Bds6lIfm3LsskVgi2vwnjIf0i5mi3aCZfKQFbko
LhTC1VzwyazESY6UjMVBQ6kbT3LnRBk538rEH6aNg4sPk+1eh+4K5lsLx69tzujikzNbEKk0xbmK
q84QvpKFLIqhxuI2cusUi9lH0Os3kXDs3aIhw606FpNKDoOLK69yg4EfYeyRjvKKlHtgmvzFIoTn
ZW3SnUmHEcddBHQ4IFRSoK130bXR8Eg0hrxBuY5VMVAA5dLj5rMz8jDVU8VYl9jYFFgiSb5qcTGB
4Dv2VvqMgoZLM/MGvFxrE02hl+b8kb3GfZUFmgI5da2n2AZLIPq/jZUpwTX7SCbsZZ3t7KB+ri3+
dd6j+A0YxhPAPR3QC8dbrWmebJXhS6GwCUGtdU+Xp/RTJbpWRrag6ClWjVt4gDSIIUjJ2kzDnjWT
f56OWIqKiYgBb8mW74TLoQo2qQhMH45eq6BebJIfelJOHm0Sh82hqt8ZIcmZrT1WyeUctv0hHlVu
IYGXpCsSXil7PyHWZhOVcXfNlsNEgcfwACAOoHukInNK8jqj7qb1gVZUmmvWtXKogv6RfLvyJ0bV
JxmrJWMXMaXPdi2UBZWOQviRy/I/7smtKreEI0LbI8W2ZouVkLebJxJ5fsinyNM1O7h0xnJRtpko
RjqDemRbjPEl8RPdvHTKwxzKwY3wnWYXAWq2DqZgppluPVNrH2nC6rMfYk9Sboue8iGyzLtXpdg7
u4OTzYGkrpGgPwU+ZtXEskLd9boAzxxFX4Cb9wxnZlgAS/Qcp3xcRGHf9U0peKx462TMk/7xcddN
x0k9hbUKXgqjStVi5vv2uM4sEeV2Vb/XxpfFjndQxOnPYlRSuBDp88dHO9kB/DpLi/2kLjUH5dXJ
0ZYxJE1sKfp9NvOArJUAGQ+Kz4ZI/XVe/90EfLIJEMjMuOr/Xpdw9xe7gLb966/Xe4C/f9ffmwBb
+wORjrUG4LyA0f7eADjqH2xbBaUktbeg2key8I9az/wD6Q0PrtRV7EfaurWjmfWCU5NsAMQKrkVo
Z7O8yv9EmUBQ1+kDSzyOiSZR1QQAK2R7bx9Ya24ECnKjOFPwaWgoblYEx0By5cjoEkGsraEhtvTx
otPn2c1bUhkYxYmdFQbWvs5lTL55QOwHWx3t2NbSvJtSNfXNWIWkFpotPeAGMGJoTg/5hAjfm4Uh
Hp2wwMtRqZnbO8bo1qxiPl3On0QDd2eDaMOdERehZ9pp7Wrwzt0FFd9uHvCvYvmXJWkuU8t+HtdC
VqwKeWTMD7Kq7Ucio/KzfsJFhosHCbHFrJToKHeA73aFmsDeF4RKY90UZCgMrexC7C5m+RBpfb3T
B2U5tGwsIi8k0OQH5M6KcXxOmiNQxDC8LBuCzUBU2xdTsqi3jBx1r8ism6HXnEsV8SDzjDD8nkXt
ip9Kh/1i9fhy45qFO1GbHTKmYj/G0D0aMd+UVcm2odCLramkM5jrQbvCNn4IC3T+5ZReK8incZYy
idLmEezcmkTZp7XxpVFFQf2Hw1ldpLxwkqk969uFSkNZtINMI+WQtSgVUr0GRgqbkvgUtbyszYig
7NpW6FyNY3+HRFP6WOGsizBA8iYrLd/qyJ34U9vlphr09tKKlWCT9vqdOeXT05z2pg++hTa9lbY3
C5GtNKHNbGsil/NwGBB2ESfWjx7pYVXM31X2NDutEsm+Bwq0E7oT3FPRl9skCcyfUGDT+bKf9eQy
NAAIZ3Y1Re40dbnPSGfwMBER2Gc2zbaGveLNKlEpKHnwFzH+2jRz4/wgjHh8DsfZ2cIAm2y3Dtag
W/ATN3IeUSMw6P0a9RpdRCzaj4qpqex7GNNfKmU6nNtk+DL8V7nJsQOKqUIzsDH1gMn1ktqHQDWL
K6EN5WU2al8jLAodWnlZ7204dzdTyVfVhv57paP1P5d1zMaiAnvXuLGm5Na+V8Dl8E0m/23j9DIl
E6KfxgOi0W1S4HHZLFMjtpGsbFfH8xVtaD/n+7kH3VXQeg03uuwRM2Q6XheBLVkHABMShKMxSJ70
Jb9WFGPvGICho76oLxtTfywzhgUXNS3j6Jyci29m3Fi30CDowrHLOmvjXgb6Dh5CAg93cMbCeVok
qcc+jK7lahmm9hpNj50/4U0I8JEUdHPtrv/KaEdcN79shKDy7mTQJr6zmgzDDLshSh8dAdKLC7EC
ontb/TInxqtREXwTnkX9l4HR+GVnLNDcWweioNg6wIherY8slFz3fHVEBmZSICotw0D9c3kxTaqr
f7J+sVLSEqS34OPQ1G6KF7slthEINoSMbFjh0Luvtkx1NWi+WDVth1wqprpIVF30tdiV1c5Jflgk
bip7G1IBIWAlwzq25n2fekPfoOMFQQRhdYRcf5/PlfGYglLhSVERRp1pUaeixazH6bpAyf9zlqJL
d3owQbNlym+hOlJiJ4UPjFHbL4yUQxIfQX83n1TtDjcSuGJUDFSK6ljFxP3RBYAnB7R3ozvMUr0c
ZRAxPmAEyivrl/Z+/qXET8mmUr1yVeiH1kRwIckV5tXECHJLpCL/yA4q2TQGllHXZEB5l422ft7A
gMI3QuAOHejcGXeJFOYl5Vp9lsYO7/1kBJ5BJkrn6r2wdnTZAeNZg70rmVNfF3p2sYQQ2JEvGOXF
FBnReVARtlqOnYyopinGVn0ZmR492x3il0z9YFvNzlCKZH1XE9av0Iz9JiyFsqW3oX6xMmBipo7M
lC2ZodC6LIojHoXy1h4s89iZ9fAnXjp93kBcOccFRdVeN5jeVmhX98LvYqIOyytfsV71XP/gG7VC
I6W5HVf4V/zCAdNXJFi4aMF2YjL+1ViBYXJFh6krRIySub0qV7AYrAL1MNCyfaKBYlwzsvVaywzP
WDqDfc4f9ZBaWuy1qGH+HMgKKsEmgTFDLT2dW4ybLqWhQ6mrp9SriGP9HulCOxgrDE1CRUPMTMxy
t5LSOqxP1SbBNeInK0rNRFlDPjebUCJyvy5sJc7Q08GJYoCxQ+nMRiXR0KmSbs7GccW1gWCF3Nas
EDecL5XvIGHEfYcJZlxhbxM7oY2+AuDwFUXXsIZHd1jxcHIFxZmcANFwKfQ4crcilsZFPogXutyw
guYQ53eXmrVofw29XoIPRMyLeFHbmyukjm1j5esruK5aEXZJXJGvXnTZMVUB3DFkrC9BqzXXhqE5
F7alEeEcFclFCnpkV4toOKalsbiGnpnrTP87odLxxbxi9YIVsBcEmsMf0ppUAit/r7dB8ZUrlK+d
oFGzMwLVZyTWtHN0s3m04fjVawtJTEt307Qr5U+uwL8cbA2EcyCA2ooDHNsQc+aUq7QZSvUsUsNv
wYoP1AqCpLLCsjZMOoELvnAGVYiD04oeHKOyvpwwFZwLZSUT8vWvvUlh8Cu1CGjRpHVfFR2VgQem
vMW8Y00+mbIM44aVe1gbqkWOLmokmoR6h8DP1lFBEM2uhfxpKlopYdMUbYbOK5EUPOqTTU0howT5
vpqwEjSYO5FsD+YcWV+QTL5AOcIc885da85VfPNStP63vv+kvnc08SFj4R8817/K53+R4NLnP+I3
1pxfv/+fbj+BK+hzqcntX81+dg7/dPutPzSNUQCjKop3Ta5Irn+KfZvACTRZ7FLBcUnLfFXs23/g
y6EqIsPFIC+b//SfABfWTe/rzSndWAORtGbouIZMNilva/0ZX58G5VXdp9PqjXgGgXQ1zcFZwris
GIt9HqsHaCK+E/QPGjLARLSfbI8dzuW3H4FNucbUwUGP/TLUezUYKwGMVbYdqqRUzuqxx9OjQUxc
QDJv9Bq7aKJgBpEZM7oqJEZGl5S5+p+SZvIS0cFTgEUtyiYu7W3HJ7Ziz8HkMdhINET0TzxloIxS
qyfJYsAMe9MXzJfT7wnN3/VvZykBIs1f26XEDAetSPFngxSnEk/vBuv3BT3NgkJc7eiOKE0rhKem
mA1EcT+TTtDwNOyJxtjkjO1BgZ2H/Yh8Bpa+7DgBm+TGGPECJnC6NTCn/Da9kEp/ExCx6achqmWm
7zem86cmFL8NrUeYqIwjEhLUTVympgULxkHrG/l9mXkDYo6mT28nBVtSTTJYyjZr6KrvPQOdHSbF
67C1SPkufizAvPjIInsds51J5N5m7CiQRVE85ZNUd2liA9tVx6dChl5o9u1F0Y6oNFQC182Wgy2k
ZImrME/C/5r8/r/sDCzmpvyobXAblT//+tdZmz0WP193Dv7+jf8sKNofGsM5jWgphzYBvr3/t6Bo
MP6kVCm7TlwNDA91nHc2HYQV/be2L/7uHeBq0KShwntHeW78J0vJr0bW67XE5n+CxYSfgZ+Lwf/b
taRuwr7JHbQJitUyrZujksxLguL8kIKbr6nxMObDcJkpVQwphPlaaKxprNZRL1Ghu/AsKZVIUCUi
LS+uMwzSRqCGxBpmBHaXcrS9pVfEWYMg0ZWzYmFnB/1lt9axyoYUKaN2nSCNfHREfsljfymUcRd0
VeB1jeG4/ZjzfGMGQ2kdP/dqHx9zrqNbWxVp6kVZ0wO3CU038PHEKsxhR702tZaWfDM+rnEIGyNt
/Fki1W66+LkF6Ozx0s++VdpHS0y7MbZ4ecLi2UFaNmrDLSDSiLWl30o9ZUu7XMtkPldDflWTIMSN
4se56lCH1cuTQdActKUn/HUP9dwy1AsyQOuR+AZMcx83trlZiXB+2QbLplDso9aJB0q2R0tdtK0a
QuRo0sv1CgCQssmyzJ6TqkBrGnbJVmRQ3QVmxE0P+gNl3nCHnPnWJgfZBQkZnjWZ80ToirOjjtmH
4XzO5p54liyLXWWEZaeC00EofNCjnuFmOt2Z0Xw7VpCHBfOWKXts6uSRqQPVOoyFjSlbX3JC+LCf
y26+luSQbGfRAUOp6o0i08MCSIPqN6KaAfax0UsulB6BzQkMJHesZZEPyBg/AMiv846MdPqX67WM
8keiEZEDreleKOsgt3GsivXbV+oFG5Z63enjDkTsuWYjsUfEel5ZpcJoNHoWhH75hhZfpul0zt7M
2NslKUNJzBmWuBuXoCOGsDMzL3YErLqWA2ENTbzIkQti/uRAru19I2ncRMZ0x8zRm+ZidIuIeHjk
uo/AnokG1acndD/n+ORiN4ma+JjW1kM8qT/oql9h9aD3PmqrAXG/GH2zr6fhDtXrPo6rjgdV7MOc
e6SoNty+bug2fb+cm+UM5mzkflIviAMDPcenwkU4jJxlAzzsnkn9kyPGjv1kQ3Z1mB0Q5t2BUruT
U/acY+l3VbPsvD6f7kSgRdjDu4o4S3zvi4k/Fjw0I/f1umuFib1UPpR1gVNDGsfKkBYRhvw+znMT
TdSsozAfYquZ9+bE46ho07EiNfU7gnJG9kmEBhUd2Q3uEXBlUxgwpiHDlR74sK+teTjUpTGctblp
n02Dolyl0Zz59VLlVyQIzahJs+FADFXrwgART/BsvsOmMS80ICMMO6YyRgDaMM9MPIeJnsfMbnwM
rLJh/1uxj2AnWxf3aRHc579mLJLRF/hE5oxRcJRF+p0+G2rzKfOnyARDI2Kv6ubGJwY10rwG3CkA
0qkJMc4zxGFoesyY6hTreAdHxX25Dnza3iCbszcep2JunooCbG9B5pIPaR3FOS6manHMLYad3oPb
GFxrndFtQsaNzP71p1IrIaTVOQAj2pDENWhbYRFsw0+BZ2HhMaxJyfYmJBpXUrX63aTz0M2p9bDK
KHq9Hs+CoXlWxuZcmunh1UfnnTHJaTkG9R0CGDoTXn2LDu3631+VY3GCNwAsBrnJZIltRF93azLS
EVA3GTyaufn4aHx53hR/69EcPmjCkLS1bfOk/nTk2BcmNH/CX5FYY848wKmMNqZgQf/4SL+Nfyim
hcEWU0fTQtF9cqTRsiaRoNrd61366ASshutyzE6aNAjKvvKMv1O3Hx/zxPguOTtBG59MRxv7O///
9lqGooD209LfnTsj8o12uCsnXmwahntohZm7nm+WLedsVT+lwf7WxV+PjSxIZcxgaNZpNiOq5HFJ
YIrv27wRXkJCMD0MM1qXi3OieNK96kxPI9PBbToOwyEZULs29PgID5if1gI6LJZzpnV8dQU9RSdX
MDpgUbfH89Fk+bZNnbEreWF1mVzSm9vmxnA75eG9ChLUMydJKY9HaypLqIlGWf0ZotdzJR6/TzYQ
7zxCWDyZyQAuUfHxn9xYPcPiBtmz2Ed6u5Wleo0e/DpfUGx+fDNfiL1v6xvmCMxEMIwytoGb8PZu
OiOEev4jz6oDs7GdpuuZTFlfzViEC7o2zGfTyw4qzU02zNeM0PObKOQbKpfwuR5Yl9dSJUkpIDR9
Omcih4afjrvimEeBASCyWe6NKs6Jh8PiVU/69BCixtphWa/8KZ7j815t2tsine6nhs8+1ih56GKb
TAqzK89lET/TNzA3BRkhmwbH4G5SkuegXO7tsN8u3apMqsQ+mjHNRQWyknxZQ8imc9yjMHp6fGEz
EgRd58/Ga/K9QanqWho11scX8p0VBq0EG19NtdG7/TaiJJm2looo9suIF4NyYmJlMyrd3Cij2H98
LCrs0/VFEEMkuVuo8Njlvr1njT7HVibnYm+kw61s40NefrZgvrxJJ88FA1cd1SV/hQJ/cow4qtMu
U9ViXzoDcoR40l0ZLE/rSh8vYqY3GRwgbsK21o9j4EQI+7ODMgXfYBf8sE1MSrApGvaKidgPCR/x
yGF1qub8UkMVtJijoP2F7jwTJilwhgDQzDDmIosxrNrVV7vjXyPQIM0GDKmbGdQtgKnpMEG72eoN
Iljh1PoOY9lqKoufDYLjCedJL4cpPYBenV3bTChQtZHqV0OfUpCNOKjdbVnokS/Fcv7JPXnnjeVe
OHgDWYfBlehvb0qhVysdNy/2GhOpzRDlyLw7ZMK6knLOEVeAkJ7Ey2b7mBsm+o22UTeLll+RUXeP
dgxYkFmQaBgscARMrfT6SH0Yk0pAgwJ2kQ7mMeghVfSBcYxwnJI2z0pUlajArWS+V/XxaWnRx1oQ
hgTVoVNzwg2CpTRS72cKsU0VRNVOZOPOqcbbEFc/jgeeT1mx8LXmwPBAkQmGSnjXurHcOxV0748v
0jsvCd+M9X+aIEBrVYm+/gzTuLWybhwYDdoF4GC2H9bIjyPBVgRV+Mkd0TQGy6fvic1XmGVNQ0L6
2ztZSzELZkvFvtHbwkdeWXp2kBxgVe8dhkvuUvJILoAjNhiROsxZVIBhdomrbSEVIzDxDDiVCxCq
9h0Q2aDwWkIzZhsntHahDPYV5pLWjRyq/akoBfLC9gll4O2UzedYR/kY85iFIn0MxrVKRdvDMPWy
7gsvmVCNUa7S50ho8XBLX7aXxFcKLzb4hQ4xFqZCJntSjcMWTQse+KWLziZ7un7ZBGGtL5HqpeWh
6Me7uGMjifGrB0DIVs9YxrumC1UaQQ7z2eEOQeF1rcQHIajWNGIVYccx4OZvsIrUgJbXB7Lqh60m
UdOsr1E7GcfSGu9M8vQ2mUHGl21WuJNrqiVAvJdTDd/CqvjVuHYf6sTgFSMv+cIxpqdmDcLqucBJ
Fl/Ggj2LM1GKy0w+JNGAOUQioi/BE+PnUIbksOT1mhTLC0w758CmeJfTut7E4cCDydthjt1lphnf
o3YsDqlmHIcWd6nezO66MZpWaPtYNyVhL8Yx6+SD3kAu/uTJfef1ptYBkqAStSuFevKdzIDMEchm
5PvWAk/dDrdQFo/UF1w8+mDeWn+9bLXLztHo2VHpvbzzRdRtGdBizU74bXUuvLQrGCmmDpLARlhe
1oU1FDe78J2pn/fZqpUa4jSvIabFfl2gQq2VzLlEwBd5S8h3kbxz56JgLXcXSxx1hTUm6eb7QVBu
qY1AEqnGvTuF3TpoprIO2RjyPYxEyQ0JKbNhH9x1Aytoo3e3jc2W1OmzS1jbt9LoYxJ6zQncayqw
ZS1QDse7JMiZWGrKskZbP5ntUm2bqru12B3s09g8DnxE2GT2d8KcrtdqvrP++b7+t3H/SeN+DQFk
mfz3wpwtcevxzzfN+r9/zz+yHPUP/giVGFT2P8hTXuWt29YfNPBNY41PB4D8otr5p1sPZ4QOmmTz
raINQmb2v+21NW4amT8aGhXXh47G8D9psZ1uYWj5Eh0tNaLb+VukDW+/CeE4YU2uyn4PF4KAFaKy
8tyVOs84tAsHaafRFBcQt4kYcSIK91fX6p2N4clrbahsN1EkcX0ogE3es7dHr+twcQCSdrux1wff
mnMTT6OekcUW559Ube8eCjET4SP0EhE9vT1UI5JB03Kj20mNBYvE1RFpOGIMtln1/+GsuJSOMC22
nwy53x5q0aa0YgYA+WJiJDmJpfZYk1O3m6z+7OMLeLIbfLmAFKOqZLe7Bn+fnNU0UONkBhfQiQmR
Hmb9pmh685lRvRcWAUgzRuFrKn3qVqosf7Xd/21KJs/g6w/83wen7l6fYtq9J+fZ0fwIRNV1O6WE
BQLKP/ILDYDHx6f4+40zcDjpFkMrUxf26Ya3DW3RDnXQ7xpHmg3PZkEZYEy1NfhJlUOE+vhwJwwd
TspAWIqycsWmUOWvJ/2qVwGYTGd4jgwMCTFlc9r8ZQn92Q4xrWlZToRzUm0+PuLvl5EdJkU+Xhyo
PWQzvj1iEKE7tkXZrylxMKECJ+NmOaX/8VFOir+X89KZhQHgVRnOi/UyvzovuqPM5eq03wnQIBuh
KBfsFq9mmDvASmhjf3y0967i66OdPBpMDMI6NLIe1AOxCSt4IBxyauCVsF06+B+bNP3x8SH1k3rz
5QxtixGmsMmIZd/09gznKAXlMPLaaZEpr2Qps/tQ7YMzs1xInSrDFJbYrQWpzK0z2f40O9U+VIbY
92GzQgScwe8nqrdmtKqnaRIKEgnqNx2o9ZcF9kxmRaGrpfXyycJ0Cqhff25GHETr4Ley9N+eOLvF
01B2vEbxiHwLdjTJCLifjMFXFHz3GEugvdnl6CGnQhhBoNx36J8TmnO7OlpoJ9ywCp0rDZfvJ++C
8c6jSa1F7g9vOIXX6VY3cTIzhZTbwV6JfIQehgdSYHJr2+z8tg5bnMgicdXRdDIPxgFgqSJpLlrg
cQwypo542DVLW7bJpsYAuhEak5OggO9Cj35mrqk3R5zvytmCgN0jLY7CFSM21o4GjcYYK/fdYAd0
qOPabSQdf5gmyClFYzNNnA5d2rQbfBSMJbFhkwVrnEcy/dqPNlpxOYvNLJZ024geToXSXZWOtexr
yO/U5XQzpiALLtRoVr8pTT3skoIiOzDm53QWt51N+QalgNw8M+qu+JOL7cdP6+8vCBJCCgPeeumY
1ulga2qxVRjMT3dAsY5K2kcu8GCQI9NdvwBs7/tc+49fSY5IY5323Trkd05eD6eZBttZ0m7XBMGZ
1so1uBwBnrxA1INS1DEfPj7D39dtTLOsNprDnpPS52RZa0NnKLg33Y7AccbuhECdhRDVfZudg/fx
oX5/TNle6hhhESyvyof1v79a28LeoMcxlHwF7cEg2bPWzsqxtz65gO8eBX4bZYqg7Xt6y3I1UPJu
5AIqZqM28BIcZQ+d0L7++GRO982sB5wNOdH2KmammXVyo9IYca1ZQa6E2ssoT2sZmtAEhVlclHAx
W4uSggcfX0B4aOxvjR7uSlBdny1LJ83elx+DEob8COTjTHpP7l9dl3KJB6tFt5dZqICdbBuMSbeV
I/1BnEuLPCNmEECHWv6VlaN1m3bJuAsNdbjMl0UcjLQMPrkD+rs/k4WMHXG6Q8168lkJpaIoQSTa
XRH2xZnaGL6jIrskF6A+BkTeupHVV3++7JezWpmveuZ8LiJx3XPsgk5Nkf2VwT4/puAhlmX8Tu6n
7tbMrb7MBbEFVRcbewMA0qGYsyMxwp8VF++fgLNmuFHS8/6v37BXT2qgNU4+E1y0k4w7wXxV236U
4deIVcytaivxglZTAV+ZHV+sJj/M0fJox9Zd25jOGV7+wJ2Av/qRWjo3JTq+O5uYswXw6kHYmLPG
KpwxUCYK34ou2zZxXX3ySdDW2/6qM/nrsXh1BidP59ihsA3Lud3NSgJBgJiLQ2cA/EJS43UxTTXR
m/C9EvUM9sUA/RwG1McviHj3KcCGQi+ABBWC8N5eRHtmLZmNvt0lStTBgCCv7Adl1bUlaf2RQvWz
zIbpm6Vr0VPbALoYQjcp9chLRURrMGy3ukovqjGltWF2OubwAftqxdeouwmQqCuTUPtrLjSNpdL6
YmH7M9SEJCzF+Qa7utlrg6FeKFBp90tZPuIh/WLOHCiU2koLBkryyTX/vXRjiIXJX1IhmDgoTi45
mk94+phcd3WSfSuCnTUkmacsZE8zIBef1InvLNvwKA12ntLiDz7ttACSMTFmae3uRXYQ27TzNcS+
kkCTT4607k1OniSOtA7rJKIj9bSwJ/IPwF5g8CQ14V2qifBbki1oEvOZ3YQxp4S/qGTWHAKT4fLH
j9A7X19TJdoPWzofJgrvt09QF8LpwCnR7nprBnhoX09WfavK4Dmzuh9seU3v4+O91J6/nauhY7bT
2XCbp2u6MygtPTgeWbbhxW0vqHvmQHgzgReuGJa/1CC/K+Ns8sK5oriRmC+HNmwA8C2fnPq7D5OB
eQxWgCV/s+LHfTcAF+H9HZlFe2pF70gSNrAhQSB0jSh5/vjM3/lomsCXV4QAe+/f6BGMsIiL6ydu
8tzg3q20AHuCHX2yR3z3+mp0MniSuLxYoN7eUAg1YanJqt2xR25ce5gibygSBxu2rZyNreDtHCTt
1rnOSKWlJUo3gGH9oJwvC83Xj8/59025Tegp1TLNb6hMp+/rOJPAF7UpPwxgUD8KAZW1zXI5D3PI
gExjbNDmxS6yOrT+aa9+8lqdRnauKzTrosnFpm6n6XqyXBDhF+iiwAY0azL6UVl0iLFXh91VG2tG
voF2aJouQQQqmuQZL/hmMOvM8NSEYOcNYHUyhICKjZdDJBBH6F3Xa64RGu3Pj6/SOwsN7nOT6eY6
Tv5NFBApdjwbhVnvUHwQ6COXwSeWzvGp5eNPLsk7h3JYPy3wJbThuDpvn4440dqqbqx61y1B/sxc
wrohagZ2lmKq/4fTogZFemCuLbXfVjXArUtX2bLeGXrc3JBxZm7L2QrOk6aji/i/jcZ3mmfvLGIc
ibYIJSII1NNOhU6mWVL2HCkWKlFNXVF9geSu+3zdQLlOOSLUMpo/WT7evZTsr8nKMFH5vShvXxUw
YagWnRMZ9W7WV0gC+ZUoU3Pda1S9/eRQ6AV//0JQaeAXXOPjYBCcPMl2KsseWwWPiGzUemsSLI/r
KZLj4hmEL2au2bS6Z1KTZ24thlHZsnPsJ3+ZLJHf5LbBy8UABLJS0M7ZvV6Rju41RWr3IB0zk5Ru
EJSPBLCDAgOZ1YJRWP0ybbEaGwpOCVKxWSJbdgYDgdUoVDGfv2Q2koZrLX4pG/KJwjTS7kwYqJqX
4XHRt4mWT6YvCPvSH5jwx/lfZkKzJNxU7GAicp8aEXhNnDbR1zYrtfkMfhr+GADIufQVtdIOOYw1
Zdf26dAejRzz8qXs+jm4IbYkK7b8szJu8xHPF3gJiTbQK9JBhpcICdY0dbKCkm0PUfDLgBCABO9C
KffQ+AoEP2GjN+RFxfd5y6BlM/WyTM6scAyBQ/RlmW7nNJ5DP6/morlI1tEC4BImlhD429EhinYw
ZgLihjlQz3PkBip9h7zSvSo31uIqtm390WoD+iVW0E0uVMey+VIZsWLtyq5N5usxsIYvRSybzp+V
2rFuVWQkIXE2Q9ifUcRO29qGzYmZPjQrpqPhsrjQe51dsYbc+Fmwtv9URXeYN7eG/TWJ6sydsrwU
biujQdskFQTf3O5v6PNue4L1vgVouB4yxVZvu8IcNwHZCntljUQStXPVZ/OWPKntFFnFbWDRRJVR
6KcLccW6TEcvddJ8G/bDQQzz6OpV+5iAhNwYPXk6fTKJbS7ET4ku1EfTjbWdaJyd2Y6q78jY3EkH
choVM0P2wgEgJqvph9WR2yB7FF2Ynx6X2mQUh7tk5cZvjDi7h6fsm4pZXxtO3vgaeaLXKcY8t1dj
7RzHYnQpRu4HuwWiS+PgfkJMszMUDbQugDqU98FZ4EhsaEnaU1S0lpvxlfDa1lpu0mw6qzv4X/Ey
r4i/9CqluzSNsjmk06R7i5rC7uwarK5RgKLNSvPzUUQePif7OrDlba5Ek6+N4IRBCizurHS9h39K
3y2UrrdBmFXfIUKoF0VkAVnpatMj97d5NpWamM9uqDybhvXOKktjlYhiQyHq+YwoPGDBs2X7NCkO
ujZtY6PSiE2YH3K1BwIXB3v4wl/ifn4wpgCxvurQqOuDh5w4V5hxaW6fDb1VbAelDqC3KncAbIND
GyDEM8PSBvsBNDMb6/9h78yW20ayNPxEmEBixy13StRCSpYt3SBky8K+JPbE08+XLE9Pl7unKmau
pzvCXV2WCBDI5eR//mWBoRUuG3IRm0vaGuOjjNvg0g0Q+ScbN2iFUWUxLyQfGOix5dQcArtPD2lX
loeqDMZPp8MWXKXoJHF+GNN+UaRCywoTwhWVZhtH2zoNe3LAg2RZWQyeryU9cozGJecINlMWiQw+
/2vDs7+XE6MMgRY0nlwcCQ+Ec1r39Q4jxOCWfyDPjAmxjVxLBz4Hf8Q/k4/rdxIL4MghGnrprPYV
g7odScckRxsQ+Zq9r6OlZ+wgm4OdI+zclEHrjytVox05GYYHBzH3gxavRTW6hvaFNTtAWpke2pYn
hUqwKjYLnqnPCaj+o1Vk5D+UVZ4eceBst/gySvwgLRzZ0nGC3ywB45K0M797ZkQ9Cb6rIwcxoG3Y
ZH/08Eg8XDPiep1homuf5rnznpwxjz5DwH0Swiuiy+FHYKcDHWD+Qp+p/GwJTqtWquzEWzX7hE0P
jftA4nHzimBx2nQ4Ke57KpbnQDnZ64hLLYOxmLd1b8mbpeY8nc7kUVmO3X0FhaMNknXJsuvHgZGA
oYj8lsSB/CEbJ9/lsyG/+dJKD1kb9cXRnnviJ5XZfXVrSaSFX0/TxovcEh7B0jE5yI3C1NvEnib2
CGpCQWgfB+0z6wMhbzmVhi1G4ILAkLKp+fmeZvqLjKZ4QVmcimAVxtq4oTYdzGJKWoPHpkoKPQaN
6SYOs+TJLBOym/x2sHYdj9N4QUfJV/SbPExuY2vhVr18fBmteZju4iiKSbmT+LSYOAWhNQxOTuLw
qQQg7x0k6k9jD6lkRSUib/DPxDt26po3oDtrC3DmPsQtU3Vb1SVBocOc76Z6dsq97/vxQ1E0o79u
MO9+YBJJJhVvFxBe3uRl6Dz4+Ap9b8e4PTtLK567lOdNkKbaLwq/liDhoRKKrW4Nhua5cdvmu6tP
mOvKW8jzy2WW4sDipgeEdXysMZDXCR/6psED67SMXfO9V037DXtHa7v4voToGkPDW7A2LlayKqOb
GDRiP4R99xFOnfvgLNKAZI1l+cOcuohiJ4/olI8FU1yMfRoL+gOalQnV6kmwLTebKUSPYuASRs+/
SgjvQaAbYVJTm+K5ITXhIXXr6EvjJQRJu0P95sWoAXv44PDLDeirK6LTuw93wJgmxg6Y2Hoz2sTG
MN62MISxyfbnL4GRsS7GmM7b2gOrMY34YQiJzsadzKUCr8yAjoUti2ObRyVRr7C1sg1xNtENmkR+
AKMbhJ/xVPSbbGmQDRGm2QBjVd1XpQCtA3/sPvwYTnQUKayr216P8oEkEXouFi7UZTK+IEAa/PVU
c5MFCulL0LfNu50l3pMRLrLA9HFKHpRXVsTrOFX7rZDL/Bhg+PxiNnN+SfXrtvA2OLk4EF2kM3Kh
3FA7DPoRuFNkJA9Ox1ML4Gs/mrGhPs0FU2hjdtwKl/oguljYuxwlauKTZ098Yr3kF0r2+Uto0pFZ
ptExbuCTdMnWIFXv0ydnu1pHAzkuK/AW1MWVh3fz2jNqzNFInodAmhpedHESjlyrZsA34ogeBEpq
MjCSFkO2LL2ew0hjzUoeyJSuxbrEzvSRNDpAXCJmedc4xSbjEbPWoFqHXf9ZY12A3bBZZmtZTvLT
qDPx4sTNtBmnTvzEYW0Y1kw9eWa1WEhIzJp2TSA3geht5g4/rWBYXN6Zz9hvGh6Lx07e7c0pF+0K
3Z54XsgauIS9yWrmewS9N4E89xG610FazX0/quZ1Ruh6Fn0QP0QezpF9iAgDJxkbO9YkRDUSML8r
MoK+Siz1zXNrQAUdOVCW7rFWNQ+PjK47zsTRDoYZ5qRwCXxw094eaAjbwdvSBf19VDbxfiyK8eB4
OHlLts2Tje0Wns1+nD4ihWh2DeZ0X9oGNpA2uOnjmn/VNU2D129jfye50d05TbHg9g4537Lnau2O
trfHaRtVBR0JODct87C3S3URZTs/UoRMKx0c9YLLu7MujPqpD507PEEg1Ju4imOY3EJhCrN7Cf5j
Dglc4rJpuWzuPZhTKe4Tn6h1z15or5upgQG20TxUyo2evAiZCXynAa17Wi4rUdFslMI1j27a34xK
IcVgbt6hb2lJ/fUrzL3Q4lHqUwKGtP+AUN9DLD+OuV/Nl7we7Y+R6CKZmoIlLeAPu5PbyoPUOPfO
7Txnzlfqbche5lx/DyfdZ6rJmwJZPsqo9umWJRSkY1arr8E8xRezIkrTn5uDh43CJpyMNF6lOOAF
0/IO/le+5iVab/YcHpKFfTQLPSecNTEuToI7a94dc8NEtx8ZmJOXDuzQYXBvy2iYN05hlWf+wQeU
J4t2kAbpEFj+XoaOiwxu5D8OZkiOIeeYFYdS5z1MQ+/F6/oCsYj/MmdmuQcuheqECxRIXEpsY51O
yV1KtMe6FtYxshfxPTGjaTdia4G1rCCjPR3sDXbXaIOahLClHKgwVsQMUlw4XzPH3VfuXO+YTizA
dcbpFCP7cK8DbT9HdEFf58YR92EZLrAWSue5SeZsPVPD7rBs0F+tK15wD/HPCs+WnTt2s9z51IWI
ptp4G89z83Oh1WShlOrTe8hw0RO6e1ReWknOstYodD5l1kFVxjWDBgIhNnD7oHNS0Dtx9o7oC9ER
0tQ+lwUp945xqlU2nxfT+tqnRrljKu5Se8Fijh4bBZk/3JeOG30p8poyw4HvzhKIQiPo00tgtssm
L+3gtlMpqxcCmMTFqTe3W/ehJA4Yk/QpFDQtiuWoVD3ekUzAtlMGRs6E86qbJp6zB5i7BI/IbCF5
p20rjqWFgRR+RQ9tvAujPvtWWo63RwNfseXMNTsWepd2NaTG/Ii3vTwpwGxt+QefbTW0WX6DUsi8
uD720sjbDxERzWPQ5XdomOrbrkJj2jl1QXMUsix2W/0J3Bfv+S47iNkIv4X0TDnnvLd1NazLBIm9
JBJtnflVgv5t7MW3WTntsbb872LxfkZtLd+oWIu3oitrFq3O+ILBtbGzxyHe9v5QnpVHxVIowq5X
TtiT+ElyJ7aH5nwYYS+nN4ZdT85m9M3OP/g5JFMWDa9+MKYYJ4tK+fUD8A3GZ1aQYVk8FMgeGKNu
9laWWXW2ZFCevRQceZXiPbLPIAF/FJ1lfq+6LPmQkbngPWjwgRIWwI3bZvUTvlrB9K2l4uG9pRxy
ysQr2CUMzz4WDeRPDIGaV3ZLsLOlENYA6M9foa23nqmPOZnmJEvfxPncfZQ5/uZ4rAMidGooP3PI
9BgnI8V5M7tMfM8JPY20Smx+7OQcveEMwCHciVIUT80SdR+G2xgl9pBj6G+X3K2eCjmzMHTJPNU7
n2jeeueEE4jGMCcMj8QatHNhVdRPiTfkLjVmHb25wuV3wmYuWojKYa5tnE2GUWUTFbwZO+5ym8F2
R5oNS4v4WQtPFQRsTtXdpovbc240q1Ek6wn77XhH8conLwY+N0dnAn7cJE6ojL2hdAnQ0yFFbTSX
4SlLTAz9vbakaMVom7dkLGx162IeorexHROU0EOqbUDx5Pm0hoGrDtJWYjOhBn3742G6o4GcGScn
AVu4M2Gm+WLBFYPzRL238a5Z29LrkHleQQEysaonxHhWtS/SDLgHZkHKATOfyS0UoEAPltQZ8727
uLeq7esnd4JRwSuk37qeIsn3y30XPKRtzDzD7ZsI432pIH7c4cg4fo4e2OhqsNwmufMMkTznarT2
1VBVX0n088+5H0r8R5vAfMb/sVOIuB0RPTgDX/pgjSbDg6qcu06riJfnKUJX6P/VWrVjait/sH+k
LOAyPMXR6Pn5pbK6j5TTS7riZsOT6sbuZ5p1WbEPh1bSwAjLNNubeUq+YmEyf1Y45+N9WoH/3Uxp
Z5g4svRUdESCNcQBeC0gSktvBYNLmWppJOF2gt/FmoQcx8HU6ZE46JZra5mX4iEZbZIEdAlZ+JUF
DRpu4BeRkZpJ+rl5Q0+6PUzlgIVqHMyY8OXpy7Ik05fJwpnvinf+Pwf17zioqMvoZ/wDGv4Xi+j9
z7qN/2wYoRVp/M5/c1ADrNdCSEYWkm3HBgD/5RgRuP+BXRHQhA/HR/MV+av/4qCC/f6SdNuYyLEx
wDXVaje4Fv8ryqn5W4OEIw/2FXyYCYQMeu1pkPmfQOTQqkm4r4PiYAfx64Rxy6rvWIdoEn6rDO+p
HY1DpXGfoBTfiE9EluSrHbKym15jRFT11tGeSoXuHQSpIj7pGGpUCa8H4kA10tSPYfup4NVvao1D
1RqRMjQ2RUvZvBhXvEojV8gxqFuDNN1FRjVv0TJfMo10TUu6yYO+vK2mdOLTBn1klHLbGZa1URot
A9Ray7F8UJ1FNKhG1DKgtVZjbG4XuRvI+/4aXfHwbOHStCa4IjomGp9zAOomjdh1ffzVc0oCKzWa
52tcr9cIX6axPqQ/6aPwOsAWjQRSym8doMEBiHDQWKHSqGEJfFjjOgYjapw2rcYWU40y5hpvtDXy
iMydEkGjka3GJUkw01HWoCQFoGWv0UtH45gkiznaj/ndGsE4gelu2ClKtKYAlZlGQhfy0MhhCwmw
ACUtgUt7YFNQlodI46iDIedDY4PJzX4tLqHGW3uNvMLL2eEEdV5EX15yWC+ntAhalC90tHMOdsVd
S971hAIQ0aqsZP6NuLP0TKMey+XO6Nfk0FEGN/HYPknbiJ5wqHRvnVyxpxml2x5iLJxYdZr0vsVd
61sUslxCVA1f5tLOKxKtBoCbGtQrGfEL6AhYOEr4AmeEL6xzhU0hUVije+jtoHn18ZTzKGjG4qXK
K+yriyTcm1YhkPhed3xRAJDHZtOS1WYFmyYlnWeThtYgOG+CH3RWU5GrEmFXt9QmSTzGQpUqg8qX
qFdy3L9EXabYJNf1raLhsbMmP3vzLeqLzRzFWMpZ4LmZxRZOOmC5ncu0fhJ5Le6h9qPG0zsA5W72
1jQROwKmDWxZaY62rsyMedsDND4qd8TAuSeFCGm+M2+7lDThhZz4g91PdNdd6J+bFlOkd2naBdIk
ZX5vB98+GrY9ZOu463mqbc3PJOP8yANE6T4rHR4MReEZrAiSX89HwplQw8asYvWILL14cQfMuw/o
UfnyUsXq4mPLjki61lk3+PbddriyEI1D2NS2CQo+UEAgltuiTautGktFhFbZvCbMv33q0ViDAsmJ
N5rTzlv5SV+8NKJK79F9syHKZdwL0hh/ujPnyWiom4frnWWwc4MdNol8fGFZ/jleSMdim0MmakdJ
cHa0AZJj9OVnoQu1yq2G5y5zCIbzFF3RVH/x60GVHm7/hZAHfrDQIbnuyCKygaartiahJ3sSK7K3
60jL3J6r4Vw2DiuhOK+kpKxsAyesHybCA4Ei4gyME4DlhXLN+ormni24Lx3/3Lqxc6zzaL6giISR
0nIqseLBdw7NqMWYg1MRJqM5ERaGyLtiKvuP3k/S+8qsvQeMOdQtqm7rovO4LpM0ym3CiERUFbrR
W2iBk01umQAvRTMfNAZc0VdVThJgYjzVC6zHxaPqlTGnsbrow+31bZVTiasdGUHBusujql8LWJjr
GvseHKAd9yRkh0QXh3FC5ryYjx8ICFr7BbGGy8If9IBeAyC/tSXRvKAguu+q5H6U6nEwuudRUquP
bv1WpSBaJWr5MLiz+oFzffyYjCaymT45lFn76U7hbWhzIumpiCvLv8ydzekh2SNOfInbztu45hyc
PAB+wGMX4xpjZTWqxoBCB3Oyj2GFo3nVgrjDC9XPl05k4t4bWcNzEcQbz2/stfBhP6aluk/J355m
FLeEG9qVrwX2xvwgZtIlgzqmWzMFXrL36hyv83B0tgp785VPX/lA0Gmz7jERTTZGKz6qeCbZ0fop
K5wmkAE2txnOQ9vKKsURmu2PVvSHKnDPbJMYMoyDTV0aR69GbH3rjOCHGqCaL1VX7oqxwH1BEWhn
lLYiem/hGIn4clw3nlc/DbbjrPGaXz7K0aVco/+meQc7lJBPVTY0mDrke3hgydp1F15w6pGZJVEb
ZpPK0XSIL56iaKdoPeazKo9mYNmHiUV4YwYD6uCKtEMzHDiOojgiEfxVmgMdw6o2Tyo3/ZuWgU/3
wjM37hi9mqKUa/zQV4NQn6TSXJo08H+mFhiYM0nzzQe024g8f8Z9IXtXyrC3zHVyPm0ZrM2hogEB
0H3jhBERfeOysB7YY3GIs8WmeA1MB73gBmPPJ1l2H4nqI3IWA3VPM3VCxBHTikEBZ5kK38122GJj
WZ1q4d0XrPlnhhXJ214kHu1FOdvJwpuFWlfrp6ocrzVc7zDat5qfnYv1OQb0R4WmFx1z8z4UhDVJ
otw2mRi/mRHe9mbNbh9yloAIOvxAmvEqE6JNlYy+TKKBW48j68oF3yTCi85y67hfItjPa49pyMmq
ir8FGftw1dmbHrrCiXyFeEuRQKCtj97d54z1JVdS1xC40NJR9NTN1EcTiCSeoTNMluxL5qM7czC2
+dlFfvYTvKy4IU/c12EREe1ZA0jCc6YdjiM3+EvaW+yyzXs/yuoz8jpoRomksrI1M6Rpg/tmbKa3
ylTF22QJ+97r0Yq4VFirFhvRTcEsYiXvU9DjpHLlOqLfhg3mnMWnkVaJuOmsSMyrpFtI5AjlsAti
ie0d2OVL783GgyfaYJ3bAKa8ROz2ojY2tmOeDSe4Vg4jpsJbvCbZjTi5ZWIbnIf6vsbP+AbJX7SN
pFsSdyGjlxCu5gV8Kc22Sycr7C3Cyrjv48A9Uinke2HWcpvO5LnjYFk726SdPyvyBB5EGfdfpjad
Dk3iy6+e7GnLshZuOBZytvUnPNudJl3DtzrmJVUYKLJxY9YsYI2w5KGGp7Zu2j6j16Mi+l4i4LYK
aBBO8d3v8MLq2mgiLNAw79qoanEsr9u9tKB3DVNO0G/T3s105SGw7mOL5KwiWF6ztq2bTVaNNLBR
UK4XkYtVSmDgrnTMfl23ubNf6uVuThPMxWlprawhsndu0Y2PS06NlxO0xM6FFFYRsPwks440Uzs3
Xu0+vCfFpPs5+SkFiKf6Xdh48W4oogZvWRkDKaXpZiAHdwWh2tI9jAs7aI0x8EzLIBwUQXKT+2I3
836e5njT2cuT8mz/fk4tvDeDINvDkNx7HDHXhcBFdazjn3JWe7tnyyPirNiOaTZsZ3Oeb9JRdGs8
F6MjYRKnNJYXAqzcjR8F2VEtHnl1GexVWhtGkostsO4lJGuyFLf+QGyB1vkQdt/s83LKYjxgMrlh
CndTTEtvckbCQgwjZkuIJcbNeWjGCqBgKtR8JInSW04upUqO+LLM3a3qsnEzB40FzDfkc1as2LeH
elN6KeynLh61U0Ue0IlYeXZUWwd2w6+cpc+GGY47IgA15DNMT5G/LFuhlu4+zggpzUbXuQNY+Cbx
ftkujXchUAt3i6XvLwldy02BneaD9Bv3e4dOfZ1Z1fJddKK/m4iM3aVi/NmSQ7edXGu8C8YRD5oA
oM6ZOf1wdO8eAXqsE4CLvMSUKlsiLmEPGv4bUjfsMkgTeJ96VPcpvTacI6LopjRSch4zbJZy2RE1
PKYzGuMAs46oKdBzOOneDIhWMXrtQuXcLjaFNrDAh2+R/+jIEptTvGyL2vmREN0BJp+GNypevGqb
CV30x0Ao303Awg8/dzMSO6uOOr5zDraX0tzPwicTUY1Jbs64YH009vlxWSKcjxe8gE8O3fdzU5TL
16I1i7suKX9wACV0srbkAIjRa4ymimqk0skPWZbs+oYsP/zR02tW1Pe7oUrHXSvM9pXyxdtadB4u
fRRiRG2Li51m7oOdLXGHMUZh35gOSX++WphpQzW9eMM03MqGEIulwO9gLVVfPOSV9F0YK3byHUKI
iT1vls67UiRsBWao43g4GtbUAUUYfGAuyMIxxq640GsIvvZwuV8Xu8QmL6EJCzxvOwZLvk8g8mBO
1XOl2/mubuxHusXfsTBuA7EcU93+bzQRoNaUgFSTA4SmCXhXxgCRwfgIZKTNAXPWDKGYoiS7sgsq
TTQAtNOkg/4XB4HqWVMS5j8ICrYmK4ASjZ+JJjD4msrQalIDIaA/c01z6DThAVT9RNJdyTkLMoRX
muNjrAkStqZK5Jo0sWj6hKuJFK2mVGSaXMGNfeHgF218ErJ3RgYFo7iyMf4f9an6tFd/g/pAVHVQ
B/zPqM/X9y6hWOjr6p+d/X792i/gRwi8QuHFQkLAukerf/4B/Ah0xP6vtDDwl1+YjxOiO8Z2RFMY
UaKBrP4DA3Lc/3AdF+cIhJGwDZEq/m9AoD/zCJ0A5iBeFNqhVGAeCCj1ZwiIbU1yGhi8czmyCKyr
dB7OLQYPZPhOsnv7pwfzb5iS+sP+m319vRgaa23QpHmL/6KoiV2SfThCOufEoLFaObX1rICIXrCA
0N5yFm3YGNnwezjC7v8/XNrGzQ7aKQjb74qV1MjF3ENNPl87B1XYGuEWkAUfX3/wxLMdzLQ1OrPV
XYJI49V/ffk/s731N/dhFlJF4vvKi/v98padxlWYFfa5KA2yHgNj7Ik1JvuzuaH5zuXmkmPdX1/z
NyHmr4syVOCYQxKFCP3nd1s1VTTETWidXauynitctY9W6S007ZCnvjS9yxE81ZD2IAba4kk/9B9e
A6ZQGB7PQZIUt2/8GJZeZ+jFbWHHeIfy3FF5uqMpbscmolGQapYPsaQCL/O5qGz7b2jcf+bX/vE1
qGhQGeEDBZX7NwFUMMFNmv2EiLbBYKwMGDTNBTXDLuhm8Xztms3539Ki/4yN/roqTjYeeYtc+HeC
LQWkn83EFp85b4jniq4JTL8q+TQz6AaK9sfFdRpxj/QOgplKcIz467f3rxPTxyBY66wx/TSD39nj
YxhqmfAszp7hzZdUTxgVwqWIRyn+JlnyN6Xb9bvaJMpgJAaPGQes3xaBSPl9ZZqDODt0gi5Gk4BN
jKkA74hsu/uYc8d5JzNcz07d/Gn8icli0Lx8zMie+JvX/e++uI1hHHY1mjn/+6i1HKMOpRmZ56GX
TBKH5Pj6ZJFNMpJWmof/h0nis+wxL/mv/y8uUtgIQ1ywRwtPcey9K5XQvMTFvb4dfLO+LVuIMvbY
ASDIlFEeFou4L8dwJp02ExCcRLbUt4Y3zpeYphaEVVQBpz4fw62gsnhMkhHstlIZs8zFlXO6CRNz
KHZ/PVauxn1/Xlh9n9YBvQW2Cjjav02RrIijIVChOAN5QtBe/LY9XMfNFctrWygBRTCx5CoeYBmA
i8Xpgn1Zp0J5wI0K+DXNHXKxlmmhQSkimFRBC2L41/f5b1ZB5HY0PjiMg1CZv92mMVvD6EWOONML
5YFcH7No2uZVmJF4lkX7dyPb+n0weWhsHW3VR6oOAurfr1j2sZWZuerOU2PXt25fuu9ROOs/7Awm
hgZqW9sD2YzSKAKbGDPQm4mAETiuOsnBrlT/YdcgsJnJCkB6G0whGGwnR4+J6yPq2DVwXUix6uhG
H0BZ2JrcmcJ59PlCCzjS31g6/WHw98/vm83a5D3bjFzL0eKSP6/sS5CHvoQffq75rXXYqKXdZL5B
WYohLKjWmIyTBtCzfmO5RgGgOpZRsgsToiYwgsbqZK3mhgy6DLsPs+z93bjERn9IIJmJdSViRNvE
aUTLxrSXkNBqhJFf6ILHKJXgDLeED6jEXYOcJeRbWiYzgyPgsGULgCyeZwUs3KCpzgPJFOQFltnJ
KoP6fswin8ycusXpit6E8U0oP38QtSp+mHkHbZ86ADafWmAEqHlMPhROOx7dpqTapD37940Zujjy
STtrHqGv1SXGnzDrEVgQgeX6kAdXo+8bzctQFRlC/cj3n8gWTzj9ZBh+Y/UzynFVunELju6FCrZY
bwXfsRYCGKnKrs8PdFvRA0kw3/ZoSZUaxwi7iBNwME0jyFc3Wvz8pKYRkaHPobc942wnnBXwc+US
UWARX1QmcdM8+nFZtGsSGpJoE2RT+BInA9suUYm3vhqYcl6twq3EWijeUhqEW5/zBndXu+57B3E8
XVcBqw0lIAvx2LALdLAoYghDHWSDyMYzFgPKAihQZIV/CiCJD+zMIsGPgDzAwfSbGzvGH/YORp08
GTOquF2s6pLmeaNz1Z04BQ/GjPdHUOUesetWYu7NNGs32CzH961FiHKLwWotsXicTHP5JnSUu6VD
3bX06bviLEUUC+1v0lyjnaUj4MljcL/hduICd+iAeB0VHw86NX7RAfLmwOtZJ6hk9tAsXPyUSJln
YJUmJuu4ec0BlG+y6BHFfTjS9Nazm8bNs3ENrR+htOd0C/6Isx+j2gwZAFgg+5vS17ydVa9QgnlA
cm4YWfyvsCZoAnhZpvAE4J8Y0CpxCBNh881IRs/mdvOsajcKenGwM0xd/CzufKnznCddaY9iMwaP
ZbU36NQEk29vu2ICXSzjqPgyGx1vTEU9m4JSUCxGHxbrKqxZK1LFqIRXit0HIgrJZ9Anal5D1CJI
OYTuJqQZ2IRptgHkV5gKGjTk1edj89qmTnwe/GDp1wv2F++RO01EFJrUq32hzc/KCYNaVL8vk0Wr
rVto1HmDx8LjsA75TkkPocVoF3V8Qv+gLG0+HiyTm+PEUd9S1kUvA4jVJgdivQV+tZ4l7p78UF2E
p74n1GbFchbheuaEiN4FKDzmIbA+Oo7fFD40vvkXxGrSioM767y3Fjv1qgdwI2odvvo9KUUsMfRm
ghMwZHgKodJd6EKzqacGK+p1jaSGC06RyybqZ0D4dKO7DxnqRxmS4fPcdQP/eL3bchhg19jSoRtG
2WnBo0vVo7zWInmBMumhKnN6ZvEo7jHaFfhxwadS1kS3TMCEs6xMXYaU44atefRwxdme+xkyqdLV
o7J49qJUfCmmJFfKE6i8ac1gwK2t+xhb1XQAOVSfZj6670HBLopNa/fRFOy2MozlawbdzObQ36nL
tVBYclmpG8At793SDa+sK3i1kpuZ4UqhVil8ngXi2CPhUuY9fFygijoiAqWF0XZiGPHurqx/PMzZ
eLq6PdDUni8mmlm5rmtkei7JzK90cNnNVW4Z7TZC5/uOO5nmrgBR1UfZtdz5yO9AS60nNZ+k0UIs
uRY4SJtCVDYZFKnr4cfWpY/Kwqzc4Dbp4MZuwA2nv+INJCS5ig5u6TrviW+3xZ5thxtsLNLRSJSs
pmzblCL6jqcyF6+uU0hEbjbvxhm4g+g00+w37XQOnKn7KMKOd9RAY7Z6/m8YCzbgyqHZu6n1USVP
oJYKBUmXZcA+AsNM92D1/pGvU9/aowG2pwZFWGpScLfjkMKAmdhxez083Yp2sRln7Ew5njvtNhsp
Vx0Q/+GuIUiR1laCpzV2iBWjFhZ5gCMG/zlZkcsA7p2cZ9aLgA72iO4/ywMUq7000z35HYyRIinc
96SceKZzg9vhH4sA7qzzBbYhT6Uga+nkKdc+SjxsbxtPX76c+mCd6Vlf9KJ5zQQNaOhhtK7YpQ7Q
gXmrqUVMZcFGznOYKEFDVDcvBnKix1nF3nsb4AebY0xLCF+60LCOXWZ823bcyXUkOjMyy9spZQlw
BTX6VrQ0Dqhp8Yl5DGdi6o9BrV9QJnHM3ll1JA9lK8IXEKuZvGuOoySJej1FEfxpaiCLxsWTMjMX
jnomni0j4AwQZhxD6OKK58lueci2pcS4Yp0PYS6mYfPqxQ0TXYoJFqT+huxE1MidxwrUYuW2vx54
l8kArRM2UzTmiJqydJuriSMtnFn+Ze3jP/FHO30JdNP8WjFet021mIyopjBsLVbjuy9ugx+gFaAv
Gaxy08I7v1yfGoxpOorZJIpl0+rbSTy+RZ7Cum2GnvlaJXF4KnJYxuaiUAT69mLvBkJdiaMl7ecD
H0gml4W9MaquriVRNmHI4wquG8ZJGnk22g1fHlRK3OvWxUXQvcztpLUVk5Mva6M13Xdn1isLPx2+
VDoXrCgG55jL2qi3WEVNxU05evx2Qfi3fMIReWKI0N4p11jXi3sQfL320QM19nUsWOQpRWJ9JHcg
vhPEzZi4PoA/1iJ9cB/RVLxeF9Y29tlxrmM3ime2tblv2sNMVOr3lm3ofB2fDi2NfQYQsB8r6eR3
/hAwRAITG3uydsebBJg5+DUggOKDz8aHlbcu27E9wJrFHF8Hp8VkwTxfR4U350yKnH7UvQfhci9k
Je4xuOUh0B9OayDZStA3citWIrXg+QOVAxACc1i6+Kn+QsZUMvqwiyUuwZn4O0UhBB8dE797+PTt
gSEnnt3Ew5KJPFxmlh9JdhgE9zZRz5T2pEez2tupeMBFZjlzUmdQm4bmi/YTi/Z1BXTyPi+JZfJ5
2BAn9fZNugo5kf7EtNEbEPKn2IaQ0xDH0q3quB2jHYR4yP/VoO82G3B63NpScd24UfMF54TWW8Fm
DV9CknlfYjfmeyOtxHFpspze2GROO4tVSy20PI0iSOcD9hhV8kBPloS6imX0vjVH7sKFygxPO60Z
7aaIlva5d2GJEJqQhy+mDpSrCOvj+/rh9AiJyH+CfVo+4FH3IzEiAz+hrDu4hSRJE3Ly7ZTH2Wds
EyzpW/jO0yKo8vVY20zgme0RYjM7kpbVrWEa9SEVivJe8kzxnNOGF1q70zLvjSFD6EbbdyQErcad
bZzLY9o02Z3tdEKs2TXLIyf7+VAJciHXRdNUd1Ft15/hrKk7noXBNs4XjDCEw32wRYnWmzdECRTJ
TYYtwLKGsEFNhSqWE0xBeJtRW6AwoGwDrmHRZDzFGZ0GcjQa/pShJprYLjIZEEByQ+yJBYckDqRJ
IzVOqUs6mQQwYGCmYwcojfUgJ+aMPijnBavsZIdM1TCRiHPNltuLFh+wyaqpD5xo4k7n62YSJazb
i5vW+c+aGpPdJWzCbab3cEF63EuEtW68uh4MY/M/2TuTJbeRbcv+StmbQwY4HN3gTdiT0Sj6kDSB
hTr0gMPR4+trgZFZmQrllSxrfCcymUkRJEHA/fg5e69NKgAM+FSx5LWsaZU7YkCnn6YPXlwFl0mA
7ARtinUdjU7wZKE0/SpmcotdG30UZzC+19IV7J86ZXPriojVanbROPe8MmNKlki4Dosamg1zO9Vo
QFFJsairEP9Iof2k2ISK9tUwSvXxbPeoWtY9XfMItTk3TxIa2cmonB1uKt73PFfsQJzt4oNw4uSb
7FF2Xziq44lrl/RMJ6uDS0y/S4VR0yNZBNlFVvry6GE09I4c2MZ2gcN2pNF3el+1TbdDqyp8ziqt
82IiknoAulRd8IlZlejzcEm81GDbCEPBSaJw2VjcfnLxPJruZmb6clTIha/1HC3LwblkdsziuxuJ
EYsjuW47fKfoEZmuih2vHD/EmM8fSYCYL2O42Y+qgznX8ISwOnPamXdsiFCpPCYs5IxLZdxow60Y
ywHR8be2tseDiBzjS6ds52sadPO3nKrye5WPDeX2kDMjdydxYYHbv7QoyvY5zZUPC1JQbzpyHYn2
JGGj3mLHrE+OPSbXxMf4myh1k+dCtdE9Wul+XHdFPhFF4pj7yXem68BW4WNM1voXvI78JgctckOl
jJLwBlsFJ9Ycs4y1Bj5P8rsOevfjuTvzX13vbyY8wrKW7u5/nvBcJV/iJHr5Yb7zxw/9Md/xxTsJ
H97Dp0mnH3cQrfa/cp8lnafAIaiRbhTa3b+GPP47CkgSK1z4Xhy7lrbeH0JfspsWXa5NNPyfiU//
Jgruxxa6AygN0hVx1BBZgLKbb0mo9WiMbZ031kWp5DJ56IkWHA8aieI+jE1svysIFUV1mWb0NB/P
ht0Rt47SqyZgW/eSvhQWibyp3TOlTt15wgIIyDrFAkvzhCzYkr2qLht26b9d6X8YGf3YMuSd0yuE
TcvMyBfOwtv9sdPlN92Qh3rWF+f60VpOSK8CfOwo1+BRWIF//YJkePwwpVpekj4qqRqM6XyXb/NN
c81IclsZcCovXDe4rFraamvym6wlfYYiGmVDbdQHSzOsCqCx1TzIskcqGLgddQHUMqs6hl7Chj/3
HleldMNu3oulG+yXHPa2+HYoQmEBP0C/bee9DMvqIm2W40+UlPQTrCykfKh1zT6IBIf1HE8U1/rc
Zs5nzDq4vZwXQCOcVFLynZGgQgmIthphUbEZHLSI2G0NTiEol1nQC1bhbhc2xnQ1LduHtmxugsHm
CKNtTlmTNChm4KWwyvoVyzKeQ+ATQxLQmjr3sc1YUnoR3C0eLMtYKjSv4bM1Oq0/nqvsyMVAtxpF
4lMJOZSeokcfxGlWYPck0JN3FCyHoWm24vFR107M1Ls22NRFGnNeERUYrGv4k6gwXG9y1Qdhk+F3
ajXHci9qqHINsciyZs1BwbDJYgIChiHqky1arlzSLJUtDSkMMVotJ5Qed8W8DjGIiBVGIv5VdfDm
tiIFuL4e55pDg2GmaXwTIouBcs+ZON7Iwebzp8iOX9Jh6ZFMiJj7c0owCBFdbMh9vsXXw6/mCM5F
em3zuLJtmw/xUJIKLGeGJFuuI50LbPZcFiYHlG+j09aId2bM3ZhWHWFdIHqi4Dnv6N5ycZBVUYqe
W9UB2DxGa3lrkCza98NVTObLLewMRPrpyMNrR9LyN0wlLBCgGss9xDWLD6ldFO+bqhf5VoZexCm+
RpkuhnF6oNfZXhtOMJI8mIYSBQg+6pcobZ2riaPlk9ETsDj0Kr9BOhe9iEEmB0Z70udMWnovZZT1
z8pmALazZm7ZeDDHGxLHKLzjdOCKF5xYppMYXax5DtvtE5L5pr19PaY6uHBha+jlLMLh1NXvzXZ0
7F1DbQxBplgOfAsRFF4DkTbckeLLUCxD2cRWcvg+cXBXH/lrkX5XKKFwQXOKSt2l71Gd22bMOOEO
VoH1MInlm88zoyZ2JBz4bjPGGgW+dfqYXBkeLi8teSgzciPCXWMaqvlw7qsQbMKDYMweFzgRSrj7
c3HoIOpUpEQ3tJcwkGb4EGkeEbhQH+gc0FCxy6Wf61Udr/J68rF42mjzjCnXBfUg9WPn6OqijDOh
H7J5Nowno/Pm+rIV2tA30xjwTsDrs/zOBfOHx0SaRXYXLpPwsTA0jd2eGnPu4TMR1lBwLTUs68Wo
O1AWBcGSRqNM5OVh7ufjTrKqxCdVcxiC9sCNDFuBL66i0NIbt18eilZLfss42Kyh51l80gGwWPuW
H7sfxtzvxPs0DFgo/Ajt+xfPHvD7unj8iDNZTmYGZ4nx4IWRTj9pS4OuQcoVMS4J/TZ71qwQ2NXo
UTr6fVWUJUGaY2SQke0RRErYUGbxm5hEpKem9vjO22X8k4LRHZ/9Lqyzbw5GJ1GvCCznoMv4D/lg
wf4z18jv0sg9hpz2C9BdlWsS9CvsWa8YKZIeh5PX/JSMM6LWJPKvS9sMPjh9h3F2tu69PhqHtVVU
3eNUTcY2a5t4w43RrO0uio92HoTMDchkwXXbM9+zQQ9ssDk7B6MZ3OGykikREs9RLDsiiZTjEnpd
qUU8lKvquJjOnhoElGu7MD8ZxGSv2nIxnU4lrJd4GP2DlYnoc45c9NsY2bTJyH5+3+buZTfoetpm
uR5vcUpEnxy7L7fF4tuuaHvd+XVYfgIkVuxEaRK85s2FszJbT9NeQVUHkGLJ95mz/CpRUf4o0ga7
IVa33bwoy+i3jutSw73oiwGRfj4Xl47su203eDlRRoKIt6CL73uZ3wyeOaZ75EpyV0/1uIK5WO77
pEruad/kj0MhSYPWbVleBmxgmxwU8yk3AtrAtgRiBkylQdPpsez1dvXApqM+lE6hYiwsTbnzE7N6
jrFSc2mLJCBryoEt4HodSXPuaHPU7YtNFHrN90SDG6FNIg9iTqMdwjtx7USNJzexSc7NapwoBzYN
M52LGmvr3s/rKSdsw66OHpiKHZqw2zSs1N4k3n2j+Ywf0kxjhh9F7x5LUr/77VRgIQbEE94HJNnv
aednOwdY09pIjdnfYZ52r8GI1Bcs2NPBLMvpOBhWcJzbbEDDqMFaEq2yrqEIHeKycR/6pJ+/ksue
XjBvJv2r1CCZf12h/FTMSY/JH7M/FqPAJn/gx5KoJiTbT3MV4v+gCQJNKof8vHTdpcEkgS5vdQG7
/HcCmqXq+WvkuFRFHhKMBe9LpevJt9hiUo9iLx6c4ITfkFa0TFgYVEuv8l+N/19fx13w2yQ6IZpb
3HN/96T1ceV2TRCFJ5ktFYZnatbsErcvwCEWjF9fyh/Hw68v5uGX4XIylSW16McXs3iGjYgi8HTu
5lcVU5QGp/HaSLrfUTZ/LmSJRMJtQi1uWggN3hSydRR4yhhN90R2onVddpTeGCvyNfQHPDle9btI
h394PWRGAukPObJkZL2ZtVuIFPEgF85pJh7g6XULKmMMqmB+ACptXmeJv76cy+X68R7hw/lL8hc4
T/unYn0qIglxp8XY7pZUV56xjIhYUNmBy1GwB0qXn2LcxzSaPlzK9vHrN/DzTerjYuQ6Y6MEJvR2
3F+VsjZHyKmn7nUaQHd4tOjz/H+8CrYVqImWIziZ/HjX5LTQyxA71ClqY03bl/amBxTqN/fmP30W
DpSADBgo8+C9eRW3tbE2GHyWoGYg4JJ1thbwSTa//iz/cJuQ1gUwz+e0w3HzzW2S1UWdKPp1JxHS
lIcqzzP3qos7TzVbNfbzb450P69frOmsJnwsMjl42R8vH3LhcBoY2NF3Ct0PVudHp9nsKUXweARb
uor0mV7nV7/+qD8/7AvjFoQ2nzb4OZsuEGAXZuWIU9bxdIco5S/aZQI6p0wof/1S//ARuTnQGVKD
L3bd5Yj5N2Otlw+alyrEadQx7e2CftfctBCxJTdMtpzgxuWu+fWL/tPnQwriI+Z0EJq+FU71ZlLa
qCGsE0mlGkoaXJrc9OM9Bx2+1F+/1hvF0bJyIk2F9SahecJW/elJi33tQ1AxwQQ1IJFALToEbnlm
fofMXF9XaY6QJpwok8dlJjdQazV4z/oxxHvRSA4XlfOSR8yurbihremD4Yhv/MxFFP/rt/rzHQ60
iMTqgBUJps/b7ISSIDHm/iF3OMNZe52ECYO30WC/7FO4vCuAzr/bK99GSZyvjsdTxfbMhOqnrJQo
p1+C/oBbHIKRhh63jN/bcWxRVaGhWMcqXO73NCHQvsvrj33voDS3F/UdChJ0WHXUodOkSgI4NFmM
Av/9NWGl5F5BZofQ+M1Tb9Yg2Hqfp76YfYpuE1aHFRn2qcntMlkNtfm7Ns5P96a7xBohVqZ+oL/y
9gXrpFmK/mk+9ZL+cwMkL0WOQL+anZ3T+K8/3T+9GH0j26RBw1Lz9t70Z4H3BBHBacSke0OgRHAJ
WYpTjmMqTkm/frGflmk+GXNhurv4c1jO3jzqRWZYCvzmdIKexsEySlruLB5ETom/fqE3cl4eOZfl
cikeUKSzpb+tjHI7TkYX7SUVhMaJ8jrHgjbVZo+hgVTgQqU9nRAZIU+Lh7gYOZF4NgEJy5B0rBiN
xUlGn8AYOCytG2tmkLHMP86itoCuFzMdnNgcz4mnmfeDwFLcllCUfgeO//n7QZMcODRMAxJXfiqF
ErIDlVc0zek87BhKBHLFECf7yEQP9euL9tPD7zqk87rSQ3yNAvrt9kb4n2iBUOuTXjQEPvNTRkKL
bMIQTMNkSfjIb1bGZff6Ww2EGo/1UPDoe+Q1oHNc7pe/Lf3lXNhWrR15cutRfnNd0Z+0ZOp7boi4
XkNXp55z57EC8/mblU68vUXQNgnoES4Cc0BZVEL2jy8uc9xBckjSE6HfWYF6L2WizuDUncHirYcx
9D9jJsqA+VSN1VyfB/OlraPkIFpcPquzRsbsCrqIc7b0a6A1LweLTvN3NJv2UReAiPYdv//Ga4Fz
8psGwhoCI8KPa2UYs28dDLJPTJbZ7gw2gz2wYEudXvUzwm3GG2cYaY01YUbfL6NxFMLd6iNv40eD
yK4c08gArltZcTvQbbjWbmvsRyCuN9VE+N4e5Bz6rr4tgSszM8YEi7KlXDee0wWrWGqF/FZ6zEly
NQ+baqpnDtBzchp88tlh5TlAJDorruFvdZBXWnrfZj9ULwtWquKZQUwH41VZufV10D4ynNRIeV4C
lEI0Qycowzf9BEBsC+Firkg1okW5D3QQxge3zzgVlfXMv54HV+fiE8AmnZcgX+oaUE1460ukNd/p
lsO0yBaMIgk5egyyY+Qb450a5yK+sYsK2XMW1X1729gNX4gA0o+/zypUdlfNJvuF7lqr3jF2Yq65
yI6Zvldw/JSFZLsx+RSDnTrzN5tAVXmla2tpRQ05XzOsNn7wrIZ1MBrP92qJwNtmIpWXf+iEFPRi
kAYtMntXTbw8fRA6V6Qu0gj3CyyI2x40AioiNw6tz/Ngl8d6TDvjnhR3XrrOZnatwIRqU6/i3G7E
+3LonfbOSgw0oxm3S3zDebXSa0Sgg1qf1WB9rxuPfCjkZ+sZhDfQiGVU7MwRd1BZ9hwkhDckHvLb
0BqO8WhA5WpHC9QCeE96Wj7swXk/5pxhVwA/6DJGnTnqB6skJ3bvJ/iKr+BkueLaSDR7w7kOoGfP
3TdHGHFQwFb0zSzXgzAd0ghBUTpP1fidsWF448/I1l5bcGRq8WbsGAeChMrzkoRxHG4b3JDq8PpY
uYK1xVyeGUSDqf9SwhRGveAwS7dGK04OdHvpzYsW6cVauw53EXlOnMxQFnFdRbP0zO206T5PCayx
3ZgwQXgdzVhQI0LHXgqJSFLb+RWmmcJKl06spj0Pa5J58WgxbV2ftz/P7WgyxvSuvEvHYx6xysxk
THeVnzHfLYKIx7RQBpOGfJJcWBn20t6lgYiS26aseSOWSe9kp3Ag3pWQwMdPWDJs7Nq552QQLKtg
7K6cMQfAnaYY+TsdJtM3FJncsqlfC4llQiFWiidqY5vnbwC0snIYAwBXi2lXcK9IpjkZT3Bre88U
5lmL+gE6lLJXedIrI2VAPC9pqkbupKdcN3Trp5ym5I4O2uzTkkgldkvTHGm10SFvfRpkc0ci0euO
/9856W/mpBRvy1H3P89JjzTbS0DWf/fB/fFDf85JvXdowgVZjg5iV6xn/L4/56TWO4dzC9UyjTHh
sHv+NScV/BOoEYosd/GoLO65P4FI+Opcz8PUFbhkW+DU+TdmOIqoN7u3T28LYNliUFvMJwGv9Pfd
O3G5i3KriU9jDdQFU37lMO8EoUgn3WhW02hJkOF4amm3QmpdMhIwlfe+g5W/wfx50FZBOJBPeuxp
nj0ZbvO+WqKsuS1vAUUUco8mbzJu0eXo5xqOnrPuQe+kayaZSOd70fSX8EVYdvLQ6RC5FuYME4iY
iMsgdb1q1Qx6Ps7W3MpVibxpO+fUeNsePnS8tocK2HaD5AP5vVF/DtLJ+3Lmg7R+AKFxNtEyxSpv
mzWSA+FsrGiQ4jIQbbxpgsK9GvBtrIq+u2sgK+9o4CPKnvLetDeOayX3Kk2n2zE222u6qcXdArsp
t95YGQAx/TFyVqWDWnrlpuoudxRomGiot0Bep0NENN1JKJ1cWLG/x7uuweJWSbVzSpAwoomhA7bs
/hZTMhiPsvXEcx7gBE/Qmd5bzJS2QSw/Rf2k3uMJCDaQvu2bTqT62FcTHWFLoOubG1QTrrc1JjzX
ozIYZHlGfm2Xw51jDs3ayXNoxQoz2Rf4pGovieVcYyjOLtgbAZK6Y33Xa86SCEKT6IrVXF4PcYk6
Cqded2kO21pU1XWodPE97d1g1xNvxwSLHK5Ie80d588vTohZ2grBdLpGXNPI4A8gjc8sb4vgqyjX
KndOFBxsxklQ3qea5r49BuOFTW1/A727vlVZ/JmaI35xKndgYxovctOZNg70SFySoWTIp4zbvhqL
+1xnxbrM8uZa2DgPWq7IOgwyPJwps74x6xBjJc0jJmO6b40YrycY6hs1OmJrObxTg0pmY/Zh9DD7
Huy/nMW6Y9OoAn5tmmKJUcq6sOPaPE1m9zXn/7OlyvzW6zmwb8BpBXcelPhbX0gGUzpMQ+zL83wt
DWLqU9Ub+8wcq/1sdOWdKbij2YvaS4Gl7GLKxUppW+4sbvurioDWj8wHSR0x2jY+SebCG6jgeb2y
7V5u6iwb9h3qsJ1RdxecypqTGbtXfc/4aIUdfins/XTts6cf7DInepo5DIwBE3B4F8Kwcuf2yTDy
HXiMOzJPzF3oXUisXCsIFkA4upShvH5vtEBOJx1sglzeWbWZ05FSXxrleccirZ6mJbuKXfBT4el8
B+6vndZFIi4cOUAPXL6p6asRQXeoLCKx5s58ll0Ah2YKwoMaeuNqwCC6DTsV0amXH1kMm/dCFePO
aHTFzDJyjhOTlyfpGgPJAV5DEj1hXgZsCDc1Th7Zj3iVxEek+fW28wq9R0MuwHqe5ja5bIsW8VHL
HBVEUxk2eKzcYAWLoCAGMi22A4LBXTak41pmaXPnh3Z+q3wnOpJkBcp+zphBB+54W4z5vC/bjDwJ
pfR+zkb3SuoewKk9HPUkwwwZZjPcDrJ96qzJOBj15FwPkoEMD1jVyMEEfWPIPNjUlhbpzRQOdnFJ
z+caVdpnDCXO1nXn4CG1J7UjSpZ930/Cm8n2k/dgFl5KqeTRoTm5mhPrxVVUjqtYm+2nRvORgbKr
jaYYuYjystiZwuGWNqN83RcyR4ka5zcTy+4qHlnvCI7GpeKV06e5w8zSh6zPoCbay2Qap0/BNCYR
oz6zvq81vB7TBT/ulwUjS4iaqz7IO3UToag42mqISePCj6VIgu9NEKIpA78MGwrGxJbgTVUGd23q
fVeVOaxRp5FUEvs5CGffgv4B7t9fKbcsqnAtk6LDQlh1TooTKnENJupA8X1sjrsphkLK4k7Wx9g9
4W5pLHmY+rI9FaUZd+wtRv0lM9JqolZKSVYZ40G47zNqaYBuFRPGrPPT+XJEg3pLm7G6t3XII5IN
3HpHDQ/uQ2Ml+hTPxYTEHQTe55a7P1lbhCjGa8sIPYl6RHl3NA58sQlBO5wqQUhrPYXGrg3SMjqE
dXuciHR5H+ddfg9W3fZWuidcJM5CbtxgHuKPpO80217I4mAlUfxCE8UMViQgkOwWTa28jGxtwQWV
iqiCeSAgtlc+z4fd9z1q1BksBUv79zKTKDqZNwxXbd80TMpFbW48oJ16NcNWAT4C831cEYzWPZvw
dl9qbSYf2ZMhr0HEvIKYUrwPeyf4vswByZzIQ/vOQLz8bCATuC5QLWKfzr/hkXG/OmXgMLiM7bpj
YN9D1yA+5OhU/bFgtWVYY4mJqlP7BZonriIBe7H/1PWTc5m7Tf7VSM2UIrTDlLNyVTLchrV0n9hH
gi3nOsAv0ySMdeV5KiTD1oqjo07G8UuWJIFkMWJOT4pMv8Sgwb0opti4SVK3QYNvF/ojCRXZtZ2r
iBZ92EpvLYJiBrlYZ19lW2d30Cvu4a/7Jv1FJNsZR2hITzEPq6ra+v1c22BRm6Hxp5UgsKTYTjTK
rlQeDx+dYRq+hX5cf6J718NYFoFehRh/iHOtJ+OkrbS/IdQGOKrdaOOLNCdCi8EhoyGmBYWSmnSA
g2cM6lMQjaWPpDvsjspqbciFSVpPpLgW6XPtJ1JyXLHbO4p1DuLGaNdgjlR+5JkDoNrBAJjQZI41
zYQ42NqeNj8iQgjltkzMbNxYveHssYAnd2GgzD2kWm9ddh1DeFB6sHDsOEW2b/XF2s6EdzkNbX2y
4tbduEqam6nvGjBK3HBLd2DJcJRbbE/1mgSCdktyTiBXZFTdWl3TbhrHwRdg9AA5PFghm9FL1ZHx
sy5XRV7qj5lOW28FKKSx1iSrVR+ySahy2wLirTmB1fM3YoLsq9Ac1IbW9GcZxcGjF5fFC4KVamfH
cMU2LPFhsZr6rDLW5PqwIjrjZB4Tz/Sugll6n3oOrsCSFGg3RKkzWnR7sj97g44v2tCynwI4P8nK
L+xR0q0B5FVWojoAgeWv2Yzi6QDAerrzs7Du16OIrZc+6EF0l476FMmwvXUC4E3rdBTmx26mgNxG
5tBxL5kNGt7Ss74GtajTbVi4kXFiqhh+gHdSPgKycpudXcbjRdd0E34Dw4BXfpabEbFyxG95Y85d
8qEuveto6iGAFv0aWPkWzla8xlcb3DItNK/B7EWbKCi8ZONArHwP6NlY+Vbk7WsANmhKdC8/Exks
CMirVPRUyskj2LIYQKFYBm2JtdUkJhTzKLpuWjFvBxK5jiLNoepJp93Mys53Hfb2S8uIt26ni29x
KjoCrDrX++ZyUoaTBBlvk7mtfow4Hn92ZRXu+sokKYZvc16IU7K7isVIi4YyC0RaSCsZa0JESEuU
yfSrgkpULqJcGDL4kVha7OEKZ038nIdj/pA4Zoyz0jE4H4TdpVZjsHTLXP8i00WwjkxqxGKITv5M
ltOu1HV38BN8qyvymbMPDSxYzSl56IEY0rEKtwpp0rYO5/liaT+fBmb2l3zC/FLIJPkSzkkLNLRt
ST2p+10ULL2ZPLI3Ipuf8ScM3RoPhX6J7Nq7seva+GaZiT6ej37/PSX/5pTMDGAZMf3nUzKdqDb+
P5sXcM8EzX07M2iOX//3f/74wT9OyoH7jv4tgmELWMnSvUY2/MdJ2TLlO1O6i3IYCvBy6P3rpLxg
Y0yOytJlqEPOI+frPxXFzjtmn8zs+DEfYQVEmX+hKGbK98NJGWAC8y0GnLhp4BBDa3gz95CBrxr8
DOJyRvQczeRns6mDvBMm+1ZzZfDg4Ab0ICdyOk7rFTTk+aMhctdai8Q6NHR0LkPeO7YFwP7RVFOj
McS4qqLyEGu7O/k1OkYqSPei6krjnnapWldlZFwQe2ytEAK69yCjxsfUZzladRXWKEvV1apoUtbz
piH5DL3XTiCRLFcBHKh9WgeEmPMzHMiiQ5bEVy7b6gk3A8auOgQHXL9nHd8gFjEJKlDWoW7oPmF1
Rl/Fgd6SpKZ3WbCJo/pr51jDpkvRjRW9TteEd09X8PRQzbbmZuxN7DcE2yG6NrYhtrndZM7znhgj
BMGR2BsQT5+DqU+3jcqSzZwTAz7q9zoDi0grvcVN29q7HFPzWjnsrHbh8vqFhQMV8uqmLf3gMDVd
cudFMdA0y5oPZDAFhMpMIV0L1UPkTd/rKQDn22Tzlim/BTE9YA01FcRH07E3UYJJmwppxCeaN6cs
8a5iKwgXXdZdYBbDtg29fVB0B/SX2SrMBXtPQL9WIsXeiNDcG0lKImU8PTltP637dvkQKms3bYeL
Lp+6aK0dg8Qpv/tcAG60x7E4KTL9LugDTGtbEBI1ezv01mrnzHW56cD2rRICJla14x6CMDi1E5RC
PxOstXNocPhKqpVtds62qZS/Agsz7oSkRjHg1h5FFacP7NHzsbH8fuN5Q72DEOPsBBq0TTOackN1
R6StH+3HDtJyTYL5NrDA+I5KXuDoOjIDofPq2PWmazRVZx7tYxurSFCrepPnqAXT+qFq3Cd/nC9T
QVRD1LtyZ1CbbC1zjveeKl5mpqkpmrJ9WoV6PaSAFM2As1stgm9yNtJN2wfOZrFS5s24cgduCTLA
bgMEOzucKvBasZavcSqxW1rASJrcXFmtc6xFan2agOSvM91cjEb2eaZQovz31ZYaazo4JYGq81z6
K0I4Auj2APq8SNHUnmW3lVhI1wjTaqCr+oPRtMUm88Zw45YN8dDMSfaWzzdY2eR9uGmhd6GdPmrh
RlccO4qd7X+OgsZkpopDzFGu8UCTvQAn6MZy4+VJcgemH4hC45orqDDTXiWBfjDL0d/QCczuZqwO
ZN/NV4CN852fop8TYezu5qwrNo4wvW05WoTFCMO8SVw9b805K7YMy+N153AQjVsboaWXukeL7KM1
ws7+IER0bJ1eXIDXJ1RWxOpxCV3cdRxsN4Jm99qNgmHjDJwjTWeB4Dqp+TiF0oRlS9ZA0dckkcXK
W2PyoTszZ+V9ZtjTTag682S1DaxPdB6Q3wYjo3ZQPirutnDXXV5mW3tqSCdzNfRMo7T5j8Yl3dF8
X2VoBmX2OSH/iE6Knx/72gM24vfGxpu5nmpuHBxgJJwktvmdsA3kIByNTwzLkCO47b3pJ8eu7F3q
AZqQUjt3boifaDDtahsH1MYz+pmNlGO7EnXwpWtzrNBY1qzuJge5gWIzsfagK74Vcp52uUaH2HqX
ycD/b7xyP7i4pktZlqRXGBoPZ6M2QNqBFTBBXVkyeamrCNyAP983FSY+nJ7guTPPAL3bgSE2fcCH
CTxWXdbcUpGrrybh7bpCvAS1rVZ+ktocxRvnPhRxRIp6sO0mA3aflTLIq7/1EBRW3jyF14R9QGzN
LesU+jmyahjg22zx2ROKsSSCFf4hts33VS4+uW5zmUYyPTbO+OQPqFu9xG3XSKbdI4mM5UMQ9BRb
GlOwoqyLh2Hdh8BoST55EFZ34clWXytfwNsihIn0l/wq5xxAPu9NHoclPI3YX4d1/V3rztxwHAuh
+HbVXsqOICRnSrc1meuXE9KevRzxwjp2GBxyomgaO6aNAMNxktOhIkP0Appzt+vFVO9aP18wl7xi
Oc8PdS+TG7KTLlOLTWg04NBmRNAsQ0BC4jsHQW/h0FpmsgElIbmgE3RkPEhbuCc3L2rpnuUx20tc
1O7HPBs/DGHXHbzJ+1p1ogdwnce7TrTDfixHYxeVobP2gBUhL+5vzMijNSTl8saHK1U34bp1BDEv
4V0Fw2g7uAlU4oTINleSJxYbz12gOFUZ41c7UUyi8q47+mh7WGsSYq/C0D2w/ianuJfDPiIOjMKe
NL5uORv7OM73Ca2FXeQN9k7kAJ6xIFr7yEufhx4uJdElsN+aiyarNSVz9N02lHfC6RnuDC8nHlJB
SWZm7m8tWZgnXzE8rSQ7OU2XcKddXW0Gf5rt8jPn7rJ9RI8aNhn3LFmm5WHEjCKXYKjar4anNuwL
j0exZnRNl5C7r/Dfo9YIBgXRnKKYh6xKC6exD/R3gaSipqbN+mh3Q2kDEZkmTXTi1mmwxqfEnc5q
QB6Owse5o6PvuRpTwVjOIOchRXkBIfc+AlDa8zmzTrT1Ss9aX/23vD6Xwr8vr61f4hhfy+s18UcM
o94W2MuP/lFge8476YhlnuQ6aEWptf9fge3Ld7awGA6B01oyzJeYjnKp2v/3f2zKcuypqCV90xb8
GD/15yjKfsd/xdAnlgEShj/73xTYnvlGJSOBMgobyBMiXsBVKJR/HEV52Qj7NSf1iUkm6jEryGKG
1E3EhFj0OgAE0yuTDB7Ti/FCiAkvcSnKAM/X3KCoF4OL6sCexyLbAhSO6oNBxvHAw4b9yYToBLmk
SEAATiGqZxpE1jUBOPLYyo5x7yQwduUKzcwrB25Ic5QzZwdxMeMtxm9WfQRzoT4qc2bG26cNjpCh
tPxLKxbypdRQWIqgMMqlZndd6nPhq70A/6i3TWYsP3KWD2QpEBdRt8FTh3IT25paNMNElQKLWEzR
MKDHO80w5LjQEOg2Mb1hqE/HuDpVOGr8E3ocADj+wlQAABOtzh5Bqzz7YSS74pSPqE2ybjFrq2Ax
5lM2oHrC2fFgEmPx4i0Sg6oyugNQe/txHvzxprQX1IptIn5xiT69frU5njk0r54jThVsU9B+GnrC
tAi+poCcIfgsTEvEbliVwsVgNtqa/yZHBKBnrtMU8XMEQvAGOD/wboeF5gP7aAHSLDyrznbhCbrB
yKeWi1rLz2yENATChasgdzD/dJQBMBUSQlFQ5F+DmU4vfeQQKz0k41UaJv3RrhCT4DXkZ1412ES7
o50vMBK5G+5rrvDrF4qjGK1NtFApRLd8w/2EN5GvtGk+gI7B2TScEY8j0pBiYzZATW6NQvARyGVb
dAZ9zJ9+syR+oYhAXDfgm2AnOgszBlxc7EAGbsJ93RZOzxmliM1n7TaoC8CNGiQQDPP3mEMVVqC+
DJ7YXu9ayqPdVMb/l70z27HbyLr0E9EgGcGp0WigD8+c8yilboiUUuI8BIPz0/fHI1eV7fJvdwH/
TQN9UUbJcmaeJIPBHXuv9S2XSEKwbK+LrTPGTZLe3MW5D2gSmqVkAdL5XlcteXb7fILysp+bNZJs
iWz+6cF3gbixLqLOBAaRXByKXjewGiBNcGcD0WHHvNgSOeGikcG1gn6niTWLj6MqkK2BmnKDPAW4
MqER8c5cPZLJqHgIvWDiBnMO4c3EdHV1mWXADs4VmS0p3IUCLxgob9abxWN5XTeBK49eFomTkQ0I
isC+87lTWmTLplxRIgJeAH6gsWTFUMoh4pkkP7LipUPDd10nMyKkN+I+JoJoOoz3DpY439J8swvd
A0cF7qqVtjEPUH0aaTVvbQOU4LKEif7m+uZg6+r1Yb+wiCIXcOEoVsbSRe53EUyWi400jgRW4DCu
BKBxAd6sQgzB7NJnwVy4GQUZoKyAC0hqRQkQ8cbFu5Aw1Sq2Sxl6/BQYApRfK5reRStDg/GVJvlg
bBrS32rsq5xZCoyrxU8c2mL7ABoSB/b1BWHjmYD0fpo7lbm6fX04ZBg3V/oZLnquT7RyogYbrgNH
bHYQxKcCAxB8hXFFWS3KXbW3F3JaTZotNnrDh/bWezoR99lFeGa0emY/xY65NdFMHhHjmGghSXlx
sE5vxZgY7Waqc35fMbXxuF9Ikkt2AQ8Fmrm2XC15EGQfS7sek8dZT80NWSMB3lDy7sTMs5yvqAco
a3gCS6vg+1xiPvMc+XnWsWWYKwCxA7TAFSzl9NiAqCCRKMnVW24C6AksHR+iLrGfLzY8Ny+wC/pJ
1lKio7KUx6lnixQLv/CU56woIyDHjla3YT0TsAdmNq49bJmiIt/oXELUPlyAhr2k/AmHERlosRJx
dIoPYEcoL2uKmHEWONpBbmur8Qqb+FUwHFZQV1SPjClz5hGCAdlydMTNmvVi6S7A38wqHYNVrHWB
OaSrJ7MsLT4P6aF4+QaOSgx+SPGZmfK2fHtOvPojzsHWpInD6g74ERzOg9c2hWF0JRswNL3lgba8
rHlpM+8ITephEdpqXf9kSEL9WuFeDh5Afk9zfY0Mo6W6h4FA6GkPTIH9rdVAPotErOsxmBFQNQrE
k8GIiAjAy5aGERtqBqN4lpIT+W1/ynytDEAicmx3jWVY99Ll6SoKJByECnB5BX7LyxNXDr58HSsE
aeGknDbZX3ZWbEVo5hgFqlcrFVX1OsY49j45F6dxIdddyhoQessEQEawYsWyXpUPVtLbWC+rD1rs
zO0a5AwbX5nryzlaSRgXwti4rLSqgvphHQz6jbWZkqSykjt7TuYj248ogePEPSUEiZUVobtuvQRX
ZaUZFANsmzAM6zQoHpas+A4JtfAgV3UGXfaVpVZ1TsktqswV5dNP7LU8ky1RgxV9GAOyXhYK1bof
dVW+giVqz0E09UzrZh+jY+iK9hlq0qlm9BNtNBP6Z1zlzRXvGP/eqjyTRIl2EHv0jzTKAMzdAkTA
C9UXMZ2POHlJPeVAk6qiL6ojzdsGYqgBQIYcZkPTy3gGkMdYpTEeu44QsqRvIIkEpDneY1evQ+LP
P1WEYDSNVnvD9YL7BolCVnqPkQ2c9NPsFhw86BKWbnSySIRiV814wqULdoQuE8Nvs0F36dpLFXrQ
SyA2KpmFTW0z0rQYlm44ZPghZ32xzyt7CDiSLnuzh/LqZAnBWoY3gsixqyaZ97NLgOExYFm2hDv1
zsTlT4KrTsjlzp8676yBrj1gPFbHdDIaAmdG60VaQ31jmG51B5PeP3vkjmwLC+e2m/j1LvYJZNiY
zUTXIPf6q5a2441Hd05stOFM74Wss5fZK1/ohKjiukBX8KDypEJfoUc/lEsb7H0yy37ouQ2+Jn4H
xXkM7M3CItsph4GM387tfjay4GgOakDt0ZW7kgZqEkrJSahHmHrjtwmISa6X+4EAsdov/RjxHqcj
FqfjSxBkDTIJrz140fhliCYs8Zn3NVbT/Jg4BH9YhbL3IvfwqHdO+wDvP6H8qdydM5XTt6y3nwEN
05Qctb7x02R5KJfZYYLal3vsu/IQBYN33QSp3MVKP6uANBnkMVRGO12q+gbZJlsUWmiwEUmzi6kb
zj24s7PNGPPoBDUxvkEvr2uxmCEXrSIPRTlPk1vXTD6VvyNkNMcjQmeSFZLfS5XhFvbPxpJbd7wE
1kbKUO05d7qnohXzQ4ykSFSiOtooOg7++oZA40ATIA76o5Nzw3DeGW86mtSWuOrgZsmchz4tbZq6
lfnIUNEn9LboXuzJNq7nskGYYfgeXzdSu37thiKgLrHt5dxNlTpk+A0+Z5TvlHc9Ya2sbzt/XtPB
j5y8jVv0DCY9OssjR0+S3+fMewzs5Wk0Pe/dyMvPk6HQXllesRITWr2evmUNY3QkSXnp+gNBlAQX
EaoUsvnH28WhJxrFSXcaKuejQX+6szsLQ3VjFutuZZ3mrBXvaFbomEa1nj5TEe+orlsqwdSsgC2a
OSA96T4D6wIjGZOJvUtrlAAGIUVHU0/iUKJ62Gp7nrlphTVeJ73h0fInFy3o2Uj8lmvXOSSljHlh
7WKnaFEyeKSkZ48pATjkf2UIQY7eoof4g80/JgbaVlu8LoRlG0NF1mgCSguUl4hIsUoMNqY2dY9+
3o+vRq5tIKQIxNxNilB82zYdJxAi0jjp1zep5rlIRTe+NkRvnRaXUOOgnfP9snTLrk9M/ph5KYyr
wnwZ48lniSPmJlCd8R+FHxsptudvOHvjFYt5mwyd/mQkQQ9r2r9x8wojOtXAExoC83MwapcoYc4u
3RnB4Zx+0i6tSZBLLhlNhrIWm0mhyIK9CAREKyJBDCqnmINbdBd18ElCRBQcQwBW+W8E5bCpM40Y
4Zca42zS7HesdhEHDybh4oCalOSUxnRTxziMHbMXb35S8tbFcD+7oZ/6It57Y+SUV8ps+fd5verQ
TadEeTy0aAZ2aBYD4n5WGyHZxRQiLkpiRGiqKeazuWLTL0ROalGYD2qkLA8M6rPfDNT+BBrD+fx3
HgyOzszMUJxh+VoRyevf/8aDQU59kTZdmoETDdBcl3UNVGCRS68/S+DC6AvBvrbYAsiDdsnJ5uX7
1x/AWqdfv3WB8Alg7qxneOLd+RR/cIGMiWvVi93FRwfq7gq21TExP4EV2beWoROCl9GIHVKRJvFV
10RLtWtcHd3GVQceywS3JeucqvKvP9WfXJYVBIY3hPhqDJh/GNlVoo8YkZBk/pNmP/H2300pSAgq
MiYOXWpT+fQl9oOtMcTN21//9D9aBteLwY+HdYS8nvHjRXv7m7tCUHROU3vhmsy4P4+ZpWZSwTXx
0OQxlcnsGFTRwP6fcy8yTtZafv9kDA1SoQuQLioJPB/owpNjt56gGxVX2Y8LuINGHRvt33zgf7+J
zJosB0EwPnTP+uP1GgImZKhbiiMxwQhfkIr1OkzcfOW5OQGqETh9FbwPrd5Lmc+PqqNXcWHkpPXU
PpaV+qk8/zb9j/h7/Sfr2lp7Pr9fVtjZhBRY6dYh5GXZ/eYSGs6aZEndcIRtR9nortEAHS2pV0Id
qQN9Roe0FGxclRI31KlZ4XfViDXiYLW8kqEZNusZjCv715dK/NkHw2XOMMS3LkPr3z9x3mCiiW1V
ciTdigqVcPQa4VsAj9WbqIqErp7IjvLlCbwwO8YEriA/D9IeHnskmEwehhGcoTlzWpaXutjqOMZe
bPjEQlO+p7Gm5o7WpAmMpysK0OTJJuaabkkO2rC/mengffw8lKYlgJh+WbsA1dzge4tS/IZDBh9w
rePeLzkCFXDdPN84kDOWv7lP9ioT/8N98oAkuBgxaCH+G1cgsQzo7INnHETisAfa9YKpxO/Xo86F
/nnhIc+krRpPlb3QPJkIcn9P57RfnqaAhvZTLFafqLMYK9FC8n+5WPxz8gqYQ5f2kLCb9Wa3GV0a
YpTwcNWrGhKeMGjQHTER7fEnJwbPC80bl5BsVggHgo/Lvf//Qo+/60STq8KO8V8LPW7Sqvqu/6jy
+PlV//BDBL/wnsBHDR1OrB3nfzWhA+8XfBKIO3x3RcNdkHK/NqEJBxK0mnnFgci4eCX+2YSWAoMF
CUMBJnffCfjO/0kTmgbrHx5sZnIwAWwPpMOqHrGtPziFRZIHZccJ8KoyjTpRKIdQJm8nkgKPKdtd
s8ulIMNvFkPT7ifkWIIxaSe+T1Ph6U25MLFpevQgE1PXgKhzssA+kWcu5asVYDbdjtr6CmA9fikn
Ug3T2HU+DVJ2N+gfu/tlDIxon9YZR68aNOJNPPKX4eBOQXMwOGIdSQKsOPRNy7GcnIei7cRXY5TR
fAWcC5S8dO3uesgCWb2IPOq9a70o6vy+cEdUfbIU/Ud2YdnZGvyjW5vUbs1+mTWq+1zPW9GaImQq
2r+R5j6C3uqH0rjJReqs1sjS42jDvX1iXs9QWBB3mu8aepYvVoIEMAYHtoRtilPghM9Df3htrZ5c
2duoCLvkADb7o8CmvEu9lK3ZVGQzDFCODpmdPs+5yO9dTj4ZaPFZ3Mx0DsttN4n02FWiazctSSC7
zjLeSWeZ6IohiDu12sM3VwVipyAhoDr3iYaF26IcQMGGfrTMwrlBfAATuus969RDnQaCsAQ0WUvf
e2o8J3puOzamUxt1AkytbpziqtASo5qHtv8znaJkhxjdC3NsOVyDZtiofqrowtcFlYwHF7AvR1pX
lDOg8uZ5vOp6giFDI26SHSPb5VFVsUSwB+YVFoLFfK1rgWcwtjzO2bhUJO7NAwfMSBH4ypjxKOvS
/twsAh3/oo3lOSg4omy6eFwjTQ3TL17T1u+rl9j3PM/c9VgOJ1SGHYBxfVgrV1Ofktipyk2ZFYR6
vsd6aWPuXEGkn1PQkdOSNlIjbxcnGneTGfFSDzjJgPJ59JPoYj1BkJHXYxamThujQ1QlhUDQbbBg
an9TLAYtDO3Y465YoiFsCTYkPMB7zicSDhz7FPftDex0gnnHhddhfSvVolZdA6PkMjp7eQXoNdcv
SCgfJmGhpebH7OOFgX05zG+WOS57iErRPhrmJxqT+qTaJNktrsquVWmYp8aR+b6LlH0ODAQAOe7e
nTaSbEMzMT1LyBr70a/TK6OYl5OpeDRtt7Bfgtn+UnW+hNMde5ss6YxQdtmwryuv686OEIzb0/Er
wO7ivEYSXClATdtlKQkyb+YDpSOxqE2/lwR25PDWtuk68YmVEdDftbKEc1byHW3PZ4+MChTTdUML
xSR7Q7ZoRUyJnoKIy/i64uC9noubg8qWpy7FamWR7YkdykEs32bWPZ8+u6LhSCM2gnt0gnfZf2+K
Zt76ieDi8LAdFcfs3EOxVcVLd6yVOlWj8wRJ/TH30+vFirDp9iaZj8sz0oFDberg7MXjow7SE75t
e+ub8y7OuPoxyg1/kC9aqYM/M1WxDVizTg+JF/fUbogWhFiRfCUik1EKwSFbqyy+F9Js6faM7hb6
Rf8EuvXGp68VBihlN6pz2ART/0Y21JJZOQHWos8JUtuWD2ZPV6acWvpMwTCythoNHDuDSGVrNDbr
8fDot8W3xZtpldlmcHbZLs99C0BsQqdzS2pnduzBTGx5KqwHYmUfGMntVv2+v9TV7YQ4+p2ER8Eg
LMLA4GfauEJFKh9TW7nnuiGdmBuGw5NYmDdPJZ9NQ+PutKcfSVdax9jTOLZTLG/UPBzL4bidewwA
O822/tAJJunx4ganPKO75rYPUAHNPduEf4Uub/Ro1bvdJ/aVntmlF0GqF112iwp3CFWXdweTG7U3
a9UD+HKSR5RiwU07mY9La3RbmZVvOrbtkNP/3TyV+0qhjJ2yBttPpR9pLLK7EHYa9Wa2z0Qu+Hg1
EQUyvc1FwtsB1ftE5MchzTpmhLm7t8nyfuLYd9MYxL1OVpe9QPl8cWL8IQi+3/USfAYvfLJ75GKN
1Tf7sihQDdrjHvvdqXazA71/8OiZkre2FavD6LffKmd2dk676KPZ2c9N5OUs4BywE+2M4cpRo3mb
WOIRWcV1oZNXN7epDAuETrVEz6ybnWsEX5gy0QCQTpive2lj+Pe+FgedZtPjxK0jG3KIyQhwF/9L
HsXW58Lx3S2WNR41A8mK7Q033jzsBpWfgQV0e2dQ9lXrIopXQ5NCEQzqJMznwoeC3S+npO6OXZOd
hzTKD11hpmEcGKjtBmPPywzGdBR4G38kAgT1RS+/SYP7RUaA4d9C4CfIr0SFDUVC3RR9ajDTGupd
kznJ12ZifEc67PWUIvCoxuLFkgMHqfomGMiUpmVBIkfbPQ1gYVTqld9QUBwDf/6ceTmRtfw+cBTr
POSgn9Ixhq7dltaeKB3fpjPhLLeTIwvinSPVbHtM6VdO6sS0KgWBuX0s3nBMNkzUrLzC/gQpdefn
7EwDo4r72BhQitRt4oYd7zVcGtVxrp1sa1lWs6/6piftp0JiZtt4udEWkYJmQGYe19czbrl6tVT5
2J1Mz36FXVndmXEzTFs5FyTq0DXL+kfMT/4pQHl5ngbxIiez+Wrgj8E4U4KK3Dv05jSSmnUeL2U9
Mxl1Cns3dMG30hjurcQD2E+k66N2qvuxMgz89MYDfpD+Lp9oArWi3ff0KM9qcT+R9Vo8T2l+ZtjT
7eC4DFu7KtQXtld5HK05es8WkoHBwrYnMRn2LqsJb3cL5Km+3+RhmUt+WT28BXFMPLqJCSems/ba
BN2IcFb7P9zeibf9GgvtJKJ4r31vfvJGg4ln77+JnICd0i+9VxDg6daIXDPkiJo9V3FlbiZ8BAcC
1ktMfFO9neT6EHHD1jQDke8xhLAhB3y8uNX0llHSt/nX2TS8R9DewyehyacCTHhbmLmDfYNXNgpP
q6QX1coERgCx1Y3ZFlcadPkx6wlGBzIY31h2cezyiBY857sdDbT6EVYkSkvbT/oHQwn/uHiu+mQs
wbHu5ul50DE+xCANUsxLeXpddd2Hyv1v7M7FnlzbYIulvX9B8XrlViJg5t9iyERmtIvAFt5ksAa2
nS2GMEHLWIVGndmAJwVwUttR6L00c8dOz9elHIPjWFvT1kvUtyIuV+9IkVr3TTNYT2yQmuFVLwiy
drsxKQ6STCC6IzLn5aWN6k1BcruK3dnZI2tISQCg5xzWPtPhjSFn8VQmwvoKXwK7CYm9aJU65LER
HlQDitAODAhDXdj6oF99yuNyOHv9gugWyVslbERRjhQ8t1XbR+cEcmFJ5RFizRtwhpWRBablqgUZ
uc/LIX4KsHi21g2FVlhWw2sbLCfXHj+gerkHbWE/JuyXuPJm2vVRjEYFZ8pmmZyASCHzwJ1jSrIm
uGPu3xY1gb6M8L8MnexCe2mI12gQcTpFTUZApHgH5vWRwRMBRRHDEdC/xVF0tsQVmA3nCmtu1Irb
LMkE5FQXVyTd2as0IXkl60Bw5V4AeTfZFxyLH1skawfT+toXCUUTiMgdXfoXQBzYXxWGN0OKLUPj
BgdQu/EJLTu37ozRWRXHpWLtle3ESTqwrbA26CWnctiCXFVsKamD8dolxF4NG3/Jky9j0F27FPl7
0+cyl0HzMjGF23lmgLEFCQequ5lEex+u8ER5yOhNFpuYEzwpB/WpruVjAG/z4MbiW1H1L4BGnTvD
XR66krMKA5N5P4GGDtum2zaSTrRonPbGYBC0bxfDfkWsiMWPrJiXqdMom1d3MEEkpJVZmGxETXMh
gTG3sbMa2Ei5vJSqARILuhbbcJR+5K21tSZveVjgWe+mwt3Mpiw37uRHL8xvr1XSy9tWBl3Yq+oH
BTCeo0TvmLLXYWJg357kAP1ZJ/ul6MuXVmbptpB9vCd6JthJrFQU3r5D5FdW3OQxG8w85uU+wJJ1
6/rRV1O38TbAfXpIxnx6UDN06EC7VsgsjcrHaoI7s8luq2nuCaSqw5KYjHDR7YqRMOdbOwvOhoUf
bnGZynirsRDL/3gNCO+j5sxRWMab7S/v9MsPnqX7a466eOOyHNjoQu5bPuwWguKL5IfhYwi03BX4
r7PmqPL2XqXiqpoStshEIScYUpNJI0dc+MLiILrhYNeOBcAju/LhT1IrmGcz919IqRMbkS7vk9d/
i/r4a13nrJ9aPPTdjVdHL/WwdBuOVPEXw7CJrUeNSQTIEsbCu0Z69dlv6m0bBPUh5wW5sWO/uSU5
IdsYlWldS9k8ZAgjQ0NnZohrHQtw7sfmbR7VKHoX47531eBv8nJaeC1kEb8ubwMFjbFJ9rPv61PL
Cv4yt8l3kY+skWjEZyqYljF/KjqkPU75VqCWrHdpapW3vLYkEGESRCjy6tbb2klbPYyd3R0HY2JI
n7k5QyojbsPGbs0krPOuebNHCyEBPBgOOo16GftVJE1o4YnKOj+RKlgdZFDJPcGG8dXIaHHfVv3z
TAQEJu/gLvAxa1dEuv1wUt1fLUnqnhvhr+kXc37uiQfbO0zLnmU118ww7XfO8dlNXkkO+bF5tywx
TjRdx9cCiEmI3s25gaKDFXCZpoPAQrvNBk5MgydXv6vnb1s8wgTugcGthNzGoJQ3paKlmOou3tLf
MCB+mXcE0jP1bjKxszGZ3rmQ04/06776JWSi0vbevbjgilHY3lQoyGnizifcbZCcx+EWIjGlhU5g
c+fBl8A0063yPVDYZYLcpXEqSqF22Y45314HY9jz7MTouliu5YiFOqvoDtghWKlsT/J5caJ2PIEb
AF5flMN+ZW6gHS9mbr1T7RByHbIElsJs+I99xhyV4zBdF1Jg3kgEDKimpZnf8LrmTTRyYriddXBV
abwFTZ5J7B8IXHvQAwYyPrzutiLTUJsbF9ndkYw+K2xRHm2AK5tXXa66s67FD7XQpWUgw6gu+Wwv
6S0KkGiHLba8z1puI8J5Jq05ZIKiGEMD0C6aoLTb5so3rkaZ3ac2vOe8Lm9i13ut/UAfqLFVODUs
f40XpLLMQzzS8yg6h/MM1pQ9KZ58K7+HJJF235e6Aa7c3cwgjTbtHMFWEGDSFWctW1RhaZR4hoFh
gO6hZSN0CG6dXdkxo2NSFyDy88ahcJnPI09q2EfQh8y+Y49kjLalCPw6eNnX1HNOvlT35FVOSJdm
e8sx8oot+rWJGBXLftpx3GIlAz4K8TSPG54G83axevvgox1wg4UXr0Tg1TbWI6KUk5/1u2Vw81Ap
qwo47CzVJyUNWifjOPrIq61n9s5HNKAzv9HQ7XJ35PTl40JvORKS3EKyC7JDugKgKdLxnOBj3jiy
+lp1dfCQxQY30ncOalToYuAwvPiWvPeWANNrY9lboc19px0PK0KbuSHFsrF1C1yYHHKyZ3rw331L
3erFvsp9911YNqCg984qD+hOfrQwOzjqpvOuspYs1CVMgKwKrazJtosafjRdm4eFkX9JFP5MtdKQ
dENwEaQNGis+/ZIlC+JtVdEPSLDJowCPvmR1dt8mbNCh7lt3gnwuvbuyH+yzQV3fQBqHLTEOHMwH
RconeotV+Jrj2mYuvav0ROZjgnt3VKBdSuuKiC48wDi8+ykv+j2dHKCkRe9gobWILM2sWfXXQPbQ
/mu7QOjhEg+aFgomFLtaB/LAah1sBQkpQ+gGFrd7NpB46X3pYz7at0Y+tqGAOlZfuZwTiI9Udp/u
M4Zmyt6glp2dqKHv0Buzed1jlfmq88nLu+vICjRdi5+jrf/unv3he337Xn7X/3P9xt8oLtjnku5/
/f6P+uefmWBt37v33/1hd1F0P/Tf2/nxO7odvvTnrGv9L/9v//JXi+TfdOOZLfpMYf7rbvypHn+n
Bv/1C/5htzR/YdDHrJi+Oj3zf1gtcWG60nYtlzEy3KKLSPwfTXjxi2PS7MAG6aPcxBb/rya8+YtA
ToREHMCRXONg/pMmvBS/t1o6UEQFZbdrC5ir4InE2qP/zdRvLonjrLzUP5uqnK4MWgW8Buz8cRJO
/kHlvZzGCw7AKxzQAPmFEiBWXsAFHQBK3binvQdQABf5cE+/njSABYzMlVrZAwmD8vhUqxUOEFW9
4Kx5IRVYoPrxLnuvs9OND33bcGJtZzIezljsi4+BJXs9qN5/TaY6g8VwgSJ0bCzzFo4eWWqgQpKV
njCsHIXsglRwL3iFaiUtMEcsvlfAF2LEw7dZMA2fulTJR/gRQBp6giF/dMjy7jjO3vBIQl2BaZK9
LSvhQUbx8GliiBbas6Y4E4KRbBA7Sm3aybtv0OeV22kW+p7JwXRDf8KiTGvl/MMrDeOhrjJEEt5A
xu1g2NHJlSuCIgbuQDOvFvLaTrI8o3RZLPAHY5+8Lw2u1MKN9M4ZouTNmonJDIVf+ge9YqQ2sJOK
J3D0yV3v9OAiSI85pgRFHZCU+mcHNM7BrKdGbJcS2yrxouTDMhIsPLwl2MrXFyhMtiQneXmLhDz4
mC1zIgPZbz1gDsUA7waudmhHuTr3UZ7tMm2561yxdsNCTcFVu8C7cRBpVBuOFv4t0adBSrfY6x8H
r1RHIr3qY06+7dfEIJ4hDNKyqFGAuc2TKsbuzBQILAV98wcUE3h2jaYq7iwPAt7Gj5fsLkUN3tN4
8YbPRW/OG9JAOx+WU42pKCEBY9pEsRecQbJG3TYuSQItdEUia7L67GkBzRvhIgiS44TmFylmd+6y
UqD0Sqb43u+aHwBp557G2aJoIUCR/DHGOV1+QXDHiMxu6b5VrXCNY4RR7DXqp+w0iErtlmDOmHNX
7vAOw9C/d8cW0gBwgz2H05aWtlBib9WIbUDCWePd0uk4e1UmeuvhAQ9SWhcAquANUf8P6eM4e8l9
aQcgdz+4u/YoyVZsU67tJKvE0Nfm0s51iqoKSeNtrFWA95ZTrSW74W10Rvfkz5bNJIKfEWneG8Xy
JDUyC/QJlhN2ljVUx6iizQT7Gk8YT2g4BLZ3hoeS73WZlzzeouUNS7kc57jkiIfYoHyvdxotIs1S
K9oz90K+4yGJTCf0UG0syGrNrSu7C6yb2mR6MHFuNCXutNF0rpeG9s6MXIfJRjUfYVxx3XFuNeVm
kJRAFQUy+JRKmWTDELeNSbNHwtZGwT7Nlg5s8irQgiRG8ygYr3ta3ttRlflBOVB0NqTZqCtXq/5s
Z335OFsYCzdp7ToHN6u6RyPQD0vCg5nX2Q9CVl8so9+4qMg//LaW2wx35aZOM/1s9HZxW4xk0wAc
RFk5OdYTDgh2Lb+E7RSAUNmYvKLDKLeTTTYyUoItg7u8z++FrF4ZKRRhvPBgG7U4Zl386LpVsitr
K8PWV0G4SE3OG5Mu/GO7uCQA5e56tevx2RQUSSaIppNXy2WHR304gIq1H9FagQsplnw3y9Y5eY4k
3gXlx7SJpe5vnCA3d0AvJ2R6EL4EU83PBIVk2ySHgjQ1SUJ3pfOePc/pr5rRpYUcxJo9BewYJrnU
iYxvJonKuM/zeLkzc57etIozEJPsjRyH/WO9wKTsjSC7Hi0Dz0+s42kf2QsBlpVZhiPpOWGc5oqo
RAIFvLZciRL2O4iAGZdJCjUyKpeNE6iOKddg5jyGVfIw0vjYRZjnCgyyBVfbFhkPqm8EwbcUjS7X
XAyp4iZ0E1ndRnWdAmW6y7Q/fgymY+yGKgcY2dnmziTmfZtJr9/jkSs/g+DySVWOgbjE3P7PmY/9
2umNW1R41Z1FSC/0nNh8htZdIDuV3ZtnxfLJU1P1QFc/3s2WMvdFA26DY7B/ykxJr5Yon3xHNEXB
ppukTFakqM9+osU7wpL5KIQarydbMW6xGn2cDMe609rJV/9fz1M1zk+xVZI/UxpWetsN9GSQvg3X
2imio5mgYmZWkm9r6bNlFvEdJVd2JBkxvTdyarENKn0PZJGIaVt3tr1Bh7+cMQok+xJlxW1qFwT3
VSCPNmXj6C8zOqp8sxhDem0PuT5qm/7VZrGmr2XX5+EimuVZDPB4myijxw9UEfGmp/SLikdwCnA+
ruGwDFhuXTNjvank0XF7moPxYO+XOsOsOyqwY+QdJp8a1eh7sYAGTXQdoVBed3ve6NM73oHiWSSS
WR/6z2k3oqsJTU7rYcaqPIPWfOiYzGd3nBGsrvtsKncF7s3uaOXm59lATHKsMVuln5AhRFUXdiRz
8CbKTT+7W+oEKSOKsnLXW67aMv+fyl1jTsuH3w3ujiCoiiMgES40D6Q1bNp2jJiIz/1hNEvyKCd1
SHPcGyzS6MStLLY9se4Popk7GH6MtmKj2Sq3/RXX/d9d+RL519a6/tH9vta91K//KoT/X6qPQVH/
VXn8vwuC5X9fIF++4tf6GFb3LxTAqPfoOZjAR9AW/sSRWJ79i5SmZdJA4KmlE/5Ps6Rn/SKQt3D0
kuiKHDQs/yyRHf6KwnYVvwgPyr6Q/0mJDLvkt3qr9eMArHHAg9LMk6b/bymB3jCXZW/K74m5NNkP
rGWRMLfjaDOu2nZdZs+vWQGafa9ngdAZOIjjfIP93VTXFso5FOiNIREQrp2GGmtvEJlRgos5T8iq
M0sjm8MWR/KCIhjRJHBiVPNKDiGmaDzIW+KZ4RtbUL14nmOzMcaXpOsx0hTkNmM4kXPAmHWz9Kbj
HwRSUMWLKM2coA154xl+tK/YgRoS3DVWdONv1GgXjc6/1GgSHEyw+ll9/sc5wv7j1YFXYdWdXpzv
jR4HglZLrOBkUrWSmLcbyuaAHzlZaVX+WB+4+VkiBuKj2RRv/D6VhYr55Tdr60+EjPbvOat8JM8L
OHCRS+O4nJ8uWtH/w96ZbNetY9n2V3JknzHACiAb2TmFdI5qW3LZ4bAlm3UNll//JmTfF9bxTTlv
Pzrh4bCuSIIgsLH32nP9cqRRmTOXNcndJxuyZX7deGmcX0CpaPv03IBTAI4AhEoQDeRJEwy01s1N
Tjgnmjr/Us/9QkShBgTVF4UYe0FlI4pXlAnFzKvYazDV6/ukk5E17+Wat/JmRa/Pj5Wh1/tkO+N+
UOEf9KJG0/vLMCsaJ5mDGD4A7Qkl38LLY1qUUJoDKVd9E/hSynufBGX9lvNSvd69Pnovz4MeFzIH
Qi+Ebf+Myz3RZC1F2Yas+NETSlEHwRWSIyB5G0fwhc+uyrzbCT0oUd4i/QLwZcPpb3ybpz5q2dfv
5GWP8vOdsO1SRvVJmYPgPZE5g4dFRD5n8okqYSdvfNJqGlFMadHOfEFL5Er9/PUr/jbIvisDlhJX
2UIxCifPblHeVDXI28diaLt62aEhhuW3GQP6PP7kwMPydPJCWbg8O0RsCzKJ5e/lC3VSnNsakOFP
gEn61PvmUHVIkiNwEOZdXLdmiItFUl3c/9OHZA4howXiFBjfhxP9OsjbvsPYuX+cqX2SActUEYx0
LVkwvf4wnvbvrxCtIPRGySmUxVucDCiFHzufRqd8mia6ZsQhWnL1vaCdsuW8QnNn3NzO4RqJ8qpO
u0oKTsBJvr7PetWgtCnpGiQHDfSwJI8IoJjqYYL5SXGVj3EXLIdh8jx0Xq+Pz28vxg9sXIvAPnu2
sHE8ePliaIUP6I4R1SMUOfISmw73uez7CIjU/1jTzlW7u6gcsbr+02D9PvsoPUlHojCmuQDP15cX
jixzLAdq9HX1LdvBLxxaLZpwFTRJJ7a2Cxi2OPCZ5OoLENKYgnfbdV1IfdzCdO4hLdcJeiBG5Kv+
Sq+M6dvA4Hu5pM3Ow+TpD6MUnL5bblABAeMzCQMDETh5t348ocoeuprertThU8yCRa93YLs6JtW6
iHgZqSo3vbyx3Cjla+orz2MzqADEsFiGuRcvj0xAPDcpfTEybH9eDs56tGkt+/5jAfaihtUFn9pY
fuzjkFYVZBakLjmaUfHm7VSdlmzDnIBH3khC8ylLNE0QCRd0lrkI3kRJo+dP9HURQmzIPkWMhZNx
dm83Yk0RuUF5amk23bQJPe7kd5AEfUPCaZMSJpvVr5D5o9D/WCHsxnqCGJl7tJssrCjaVYP9ka7n
Jqv2g4Rr+37Vrhofxq6V49s+4/+ZNkmVsYJsEuj/vDMnmenw3pCfSKExZW5j8aFHAb/DxSsC4idC
k6SSlU+7HH1FQJ7tNOJHUqn6Up7745wQW0O4ZzNbOB+yBPeUPuNln8Uhl7bSKeTHaXYwV7PipZE3
2M/TLo0cgi75yBvb9LrwsMI6n2xy1ZekxpfhYpgHhK9QKyOz8qWQGZbLYOwpjW4Exh/80QYRx/VD
E7S6pxZEuTzPDz8fwKcQzqPSdxnKbEeLkcWA+qJi+pGhMItYUSphlXvQMJI/0JEvJfl66j3dX7+j
bVrsjNwU7DkCOQe4yrxxk9Uk3gY3Xbg0p14Wx8WteSa6M8yoeoCbGTkfbwZ+YKK+kl9URTcgbbcT
GiLLvWsporaliSTD0iyq5fGMjoXpUgN3y767OabJ/T6LAFO9pSsVgCpKL1IqyLP8zOGbAh4QMmti
pyt4Zy6CG/4ruImROtOxxpfkwkIJuTySQR0Zw3qGV1ls0WoEdnQfFEIyJquiDjkdI1mNdPDHa2Vi
t8yeXf6NfjAgNqTYQiP3aF0qOfGerjbz3pUzsgrsu9UdeZjaicz87VwqNCU9mmSgxouwHz1+S73U
Hp/CkNEjk/HmNWilTefUmltaeHr+TzjU5l68kHOTxBdT8QkuQZszUzjm0TczyuDZorhMAxO3RZzq
05seYJ//MR0o2iFgAYrKbVFcMGPcjhQBv9OUOjCcQL7NnCsIAenA0TMWwWcxaRWmqAmtx4cmoJ/x
oQUFxgesMs3aQOi4EmXgK8N3vnSLqcmsCeKsL1nrduaTRtnNL+2EhxPDxqcRlz8AJbjjg0pzh1Eg
T9j09CPPAieT6xFyGL+w7WjBRGJGLGZmtZumHSqGPFxt/zAHhT/TLy4eQjoownFHp4UyK1NSJNl6
JoV15tNT37hnOod8InbMbXgNMX0o652/LDPTP+gDGqH2YTkV9Jm2y1TLG+n7Yw5LU+iCvkioWm56
W2PGEdFEnQ3mDWNPtwiwgXzLo0X5ThQpVqNdq+t+Oxd9b02XedTTNnSILJCHjy1ZA6zMKgSbPEwV
ZUtc34dlG3nVDSfM0DRCwzCYij0LMcvNXkP7X9pt3Ax1GG44PYNq3dBsqJMDSk6UVmRfcpZZ+bhO
vuUBJ7W9hWcOszlf02TTJbR4x1d5ndARf6Nn6kNMnjQzS4rS09IiSkc2zd8EVFrmUOSmbR5f1mu9
8m+tMw4Ysq2+y1IJ+ZxR2pU576PazMKyB+p4kwT4epbRO81bqmzPYS+oF4Crchu2wqyCKJdDZq5I
m0iPZ0AxJn6SI0zLv+kuMutSLsZyfoMs1USECZoPlqfGm8GaX+rEYnUYGUW+BdvRPRMKXY671PTi
rpDELwPsqL1DUGDHGl8CExm4tGejsSFxGrMqfaemSBINNrpPim4fYE7OIGg9tEzHWdLtaLEpdwvr
wxIklncLBb6jRsASBSuhaUmeJTh0dzV1i9IxIZawpnx5LANYAdc/zyGs+mZwJkojdXie4yqOb1SM
1bVrHYdsXTtktDRE7toIO8i9JzAtvjc9rctlWrP5L3vjo8gdq2yyGCWA4ooPOxtWwulDgMMoI/hz
WpfpZP5t8WqXibviXcydy9oyy31PB9r63qYwyBi7qgsBExKJxlQdlUWHmt56QeQrezMlNnV6J2XZ
3fX0N2qL0qm9SGyIp6K7F+VcPISOE2bMoa5N2wtZURI9k/U4NI8QOlrrsotLy7uOuFMXbg960c8p
a+6KVr6qiyesMVba2mpZdl+m1S5Ip4cWcMLJKvAwbVx/aip0LtR4mm2LjqwfzqbJD8YbGsOiuYak
I0r7yi3YVvcUIUZ725oGcxb5OWjXjF147JBoxHM+mpB+7aal2HgKm4AQnwBr0Z/QXA3evSz04sXw
vDxMreEgOAsI9ibk+SPmaRTroyaS5WtUFA/WdYe32SrgGTqk1S5nPg4y0Dq/noSwm7MxVJBxfQK0
9SHOnARdi5KmHX8BUwAMQCPzWigmgluXsQZjadWOojhEeyWN/HRDH5Tj6l0L833Fd7cS4tyeYCCd
RQ1dMnqjoZmlJFFd37pr0C5474a+7bL6XDRqoRYd1mKeH0i0uvoaKGNlvfUsDwMtEJ9IwcDHyO7d
iml1RTVcS9U1aAR8OgPg5ahG7kKaafJzQHewZFYymGW9CfPadZKtQoncBl/tMguqp8RpYJQZxPHS
fgsz3x2G7aCaWpH67X0tznVUtX4AglP4hTyPSoxHb+gNsvL8fJQNYW3yLQloPIFWh2nQ4OBx4etl
lXvp0igS33QOD5OBUXqOvsVSRNJ+O8W03vbU1Kig4E5euuRH302L3zTerommDiF4LUAQ5fDtlU80
BiubD6aDgM38r6wuI4Lq3Hk020rIQsLH3SKGYK9lA+dzSDxpVriSSi1LSYqBkKmPABGKC/NgzRRc
ri2m4xpMaTuy9fhJmbHL6MqPHZzJ4P3o6GyA784SIBGps6aozEYACoN8LIvwfGjLVH7EMhe3Lviy
lspDYHeaXEMztD7LpN/3RPaoixmlc8/xiYInQexmbcNlQq53mQWQR6ZLsPjRxB4OFlFg11LJ1T2E
nlMQElUOJ37rSP++4EGJSwLyTb5fUmo65mWB1uaMtliP0ARjeM0ANZUyOyeE3Jk77eJEcW3c5AHe
3o+e3/JvdRTSTsDBrI74lnq/BvNx3mM6w4qCPRqspy040ZA7qiKaDbovYReaeJW8OKuNo1FVfJ2m
tqppZM9UdRXX2ci2qJvGxFJVo0zIQteBGSNdV1Lb3werX4Dj0rE/QnZnPyRvsAF0PzO2oeh8hp81
fDEh0nO6R/al2aV+7mAedbTxgYZyk7GQ4WTu3napPVhUwrwMvduSlhw6CqohBK4B+wp3MPQWoI3D
XyOxtnxCm6FxVyJSVSX8xrrUsvRgnuI6iPGbhTFIuk0FccBbv5wj/yO28+SefrxGNkzbfs/xb9AP
GK7PPLGbIfmEPtOPyu5uqhjmUEJjWiai8NNI91eWHxKaXum+8ghHx4cVGQFPhf2dST51HXWZ5NhQ
eeN3CZ2lhOCTs5iDfCBbJktJvs6et+kkOkWvA7IXAmcHkQ4rYN10nX8QAKnG4G6F/lOnV5KaLPez
rHg/9HsXZRuPCrOCYIs+LfOJ4JphEl7QX/kBjLxMoAZziPCwxcqhQtI3pK1z3joKAI8Rs5ndNRnH
mE1zwGmMv1FQJwoE4GLiTY0L37KNiiwjshaMQPY9WjHNWfBaWcxPE5V06x0kM8V2aSfcl7NNEmVC
w1wOsQnm3cbc7Y/PI9c+76UYJqwlz7ueha9EiOeO8ecxmOK0g4ymcsVXjfkK0zRdiAnoEO88M3eL
ygmra9goyJx2cUHNfrjgF5QuQe1UL7zbARgw16rWjkcQDcbCJCtsE1qHY82Rjzp12n0ZuyF1y02f
Dw30aM6WnnvlTbamXyDyHeZZKRxzCMwaat4Pwp7NC6EGSXjJwZP3rBd/XS5dmq2XS8Qgyzyez47b
5l/GxJ4ZlOhH5NPHYiTW6Oug42kp2OYEBj9PxHjehgQGcxwLTl9V3KIaBZhpkzheLMuaH91xaNc7
YY1CUPhqEo4jY9LFvXUIJDSMB7kW7mChlAPicEeTkDl0KxmYKKybbXPIV2FnAvm4qZkfUR8ZvLCG
NE+4PgeI37dpN/oVMUro1+t7Rt2suKvdcuY9tqoB4WDOD0wn6XN5UnvRapbKhjVZHmgXnHWyr9TM
1D/YAV2Pj0seEEf9+PSqsTChVWGVIc13EL4LSuJ6HHszMarJ5I+syMVFYuMqEUz0UXgzTBMGhH66
hBUfiLjcTrYynzin5bi5lhJt4c26TBkUkqSahzcwyNf+GEAnKg5B73CmYGOzPOIDd9YjS6cs8ppf
E3q6Y63K6D7kTTqA9Vlnph+nxhk7Qr7SNsNGq7wm4B8kkrGJ1XmPNZ45Bf44WBTRam66XucJOwa+
sgUOk0bZnV14Y4AjCwKHVDD7MY2qeKWpPZhbHypMlkpAzUOk9R7PLC+/VvSRmR9cF2bUAoSLuaZ5
jVhpzXmf0jYLI6tfqQwkbpV/QZRqTujLj5UjBDnAGILUMrPy9azR3+SMQFvSQ0xBR/m/URqCuQ4m
/PimrzMdoHxOEP7Ase1oLmjRvaG243n/cMnTrBppqoDjqWfSeQ5Nms7LrNrSVFUgtNRffTmZ6s2P
qVFgnczW9frT/X4pZQfEuK4pGFGaOsmsgiNuVrqJ6q+pF5n1qZaeiw/4zGLN2vX6tU6AF56ySR0r
2/UhAbjy96pUL2xQs0Xufp3dEsLh5ZCUDjPR1x4KDpwaS5u9EGk6iwZNq35PEmUs2qDYNtrh3E0W
wlQ2Qo68Zu35sTL/rH1UXWyOCJUCSpte0cky8bfXb/+3oXJJCxPYwg7jOO4I8++/lGjmLipNj63/
Raf2zH2wQZljIZsrR6jXL/XbnEMuh4sy7n/Gnzs4zXcTRqVORQD1JUwCd1jIQQfZ9N5elflEZBRP
f5xypyUUFPe2ko7jc00fjuvJPOja3g1i8vdfGi8xa5Se+djuBixB2CAcDDyXXRQS7xNMLPz9G54x
ortltSv94+vPfjrMVE1B0pGkpUzq27CzXw7zBC0O9kXsfiYnwdFxwc1lecR3xRznX7/S6SjDrRc8
LY7LXI3k2EnyOicwDFwbhvxQ1Sq/xnTHHM3TjJPaYUwcEzW+fsGXFAyKJvBASDtT5IVHQNB0MoN0
RutpMC3dZ3yCTD6ZblWzzLEoLrzXqGuLGUlvijYt3KrcT9gZX78Bo8F8UcEh1IJOKUAlQDDg0U9X
Fix3CrtR1ec2EUtc7allIeYh65GE2fmPsGXsEhMa4/1q1u+fSXHL1yblVUooJMkRv2wzOGXmmxQP
qf+Fr7iG6MBpYS2Cii2hz6c66HeBq60AvZqda1ZrNflms4R3V4/1LokEH/4GqrDJv2o1kDyyp26m
WR5hcpXtA4J5Rx9TSssBnsW5ZWKrfuxN2GV1wPpII9OByzvDWYrYRvWu2eKbpmu4LfUjQd8T2rNq
5jSXmhxOoJ8jPsc2wXKUlRkriejjifEP4qwjM+mMM3j3y6TKScu+Pvy/TTjlOSAtfDxKHPf3qT1w
skgssS6fAEegRz3EjTZHoBARHkvvz5T165c0X8uvNViz1IbPNZrAaHON4uDXRYtCGRBSZEr0MkqT
Yxzoy8NSGrxFDgsNDR0XxlNk4BA125EJCq2iNHfz+m2cPrnrwvJg5ZSAKvnmnsvfv6ydlWyriXeZ
fMpr0p8XQBN1+c7JJ6e7cnp98/rFTie5S3CmXDJFEipI4J060EtbxCkN4/3nsW2y9b2PqIhpkWXI
uas/PJdz8knz2wOk7QibFZU31xUnFaV4mkVRVKPzDoCkCHBDsaUGVEAalZNumk3sDpiVriV/KBI2
zMvZd8P3HNZ8kPkNaV1SMBx5TP2+mQBnkkdA4kaEncacUMD28VUkdZaYtNZsmTRAoGkCSY5jIE2a
OC+pjjyMlu3ycFbusxfFsWUqRXh+mfWaAwHk7CMkhXQpaGIWsfcDvf5DmX73Yzb9F5SKuxrbvv5/
/vtkvBmDkHVF8J0CYfq9Yur7sUbvO8zvhjIzO3NUU6rIAaqBNnr/+qs1pPFf57N5pyxeEsEFHBjW
0ZP5PNUNOVXbix4Cr36+Fl248ianvdtsTSz1LEE/au+ID81JsJorkyX9+bdupJ8h5YAgGFzfUyaf
yVmwYaVzyj4io2Dl2WCtV3jGJigx06bEZHNx6RRx93mFzdXHFNEmx5KfhT+qRaaIZBWZw7eD1dzK
v411aV44vidcxXqujqsfqYnRJgOqd5afmDdJ0yECTYTXLPz1TnepSSz/LKHxRTJ3M2oe7HtRRJYD
U3Qb6V79h/02ePn6QIAYB2JDsgl99kJfnEzhlicYA9FEj8Xoqo9ZV/nOmUN59CDzoPHI8Sf6LPbQ
VC9BWkS0VUbVAaZi8X6MUZBuKlAjFE1jDD+sJTAkTt2+izi/9nfF3AMuSYLROaSwPEtKbY9j42Hf
JzsrWbbUcuTtiOvqZYIE+podKQEjQ39XvqNdz/2wUkceL7CwyPxNU4T41ZA1zN9bq6U5HBT0Gm7p
Bbnz2JXyM6+wXFr9kTvrZsFlN+QOkdF5F0XhUCXIGk06r84nSnjaLj6jmvAvlzmGGjasrbB3btOp
B4f9+UuT1DamokAzSWHEhpmSVdXDBPXmfYoyFh2UsLxqZ5G3+wRGvccEtunupdf3hEXRcMjmIaP1
yluaLd8TzTjzFKbWZjDdxQXNrhoWMAmbJMs+DIGkOSeA973TU1c/0CpPSsyzLZzOLMvbCineeHoR
Xx28IT7bavXeJSjqt8mMVjdXfbr3gGRdvv6RvVysmRCUlVnMoJlQ0ydQOJkQNekf1foGtKvEfBei
dcz3sqg1XrudkO9ev9jLD/rHxRRCObPNE8OdRiTR6hHadWH1JIUq0QjNAm968qubssyvR8/FGm+O
6/INJUKV/yEe+23mPz8mWh1KNizip7KJwe/DOve68gk5NAdXnCQBq5UujtV/2Caef9O/t+Hnp/Qc
B+FBCPQPw6CTIZ2dMndgOCRP9lTzzUBGIi2H74qd7ma6Ht5WDrYjaR+BmgBJFOKPCJyiOMcYRO7m
QiP7QqwnbzvZhReV1ap37Ld0spJX1O/LkuDF0VWJK6a2YaeMWfW9HNzgqiI9+wbbFedDiJxZg5Cx
BajPPL51S9PzbqlSkr3JqcXZU0hirQuXp6zGaClrh+7Mjn3xRcza3a68vz/EQiciPIbEhAGEQYyL
yx59GhLYlupnD8eSJ28wg5+kbkKraVYc5nX+UgHD+uQi8N4NTkzRo+0seaB71a92r08/34z8izej
jFjT6EFoh2AbP9lQ7DwClEXC+CkeKByQTqNXeg58Fe56qiR6N3rlfFClBqKaWg0e32T0DzV5q+uR
thq9KbAMul3RbB/cdSFxRpvAZ6wGK6jMuXWdLhWem+5yDo7RfSAHWtziq0A/iaQwtmxXPVN2yWq8
Z1QTqreEjSNgIi/9vuDDeOMqMPI5meJDGtfNbenrQu/qqB++LvB03glAdm+sCsgNDei2aXDU07Bx
6Vl7mIDiZtukFTxAMqOwHwFEFtSvWxhEij3x3vOt4CpNFu+DTVYbKXKeI+N/fXDN2J2OLdRRYlDJ
aVY55vv7JeobSAnz3lX01Kaef2PBOnvfpO4Cf7itxI09cZb4wxXtl8JXZpXimIXqFj0SZE/kai8v
aQun6OjZz77RTeldkDbDwjuiH/mSRGV2RiGC5lTXj7unxhVwsuIZ2+M0FG+sMXTP/vD0v08tQk2W
T4hFGObap2LAbsJBBwJw9S2eKTBwbq+jz3W30o7blou/aYWTk+HA/hg7dZ9c4Q6+kX9IDBmVPEkY
gia3QI92tVQfUyyLTOqXFHpl9cl1LtP+0LrufCMHTHNpRIo93MBCZ9r0dNwAN29ESS+MHdTboFz9
5txiWM6yXFvXobQxziSVYV3hxr7gIDyxnWV+2pzRLAySEfhwfgU6gBK45QK2gAJRVEhKpowaLkXP
9/7I0ZRYpL/Xzlwdk7JwAbAp5DLMRMpFW0nW784N04qSK4o6Grpm6kpaFqDMe7QP11MDjIxGl0ai
qw2cGjvpQOEkJcAMfdBdnX4cqkl/955bB3qQE39KfP2+/jBTQkRzSNdMN+Ppkuw6VELzecq/BZL8
AGjOMPuKymOhasgr40ylnvCNoRmusr7iSzjRbydHeoRenyR/N2ENEBcKLLJfj9zAywmLUqov+1UV
36JSLsPu+YXIdUiKq7SQ+kysY/jQ0uwPLz3B5xSg/Kck6MaGebLaD3+4mb/5YE2/p0Bt6aC1PFXs
ruUAr2jOs290R8r7Vtr9W6ewcGkjsXvJvjjcDAW9641XlUdwK6BOKviheAfr+S5VSYAguZrGq9Qa
3O8o51sfQH+a3//hLn8LGZRE74qlkINmmkPlyZCNZbSUYesN38h6t/E7Igsf00kHUsXQi/HGkSON
YlO/ygDWgV9/T1ah6D+JnGY6d1Xdv/fxxr0SasrfOR1uZgAPciy0Mmz4xArubOuBkPs53/7TZ/Gw
NN/+57+/PJVptaNPsUsf9a8urix8Dov0/96HfIkU6Ev/N//JX53I3r98zFXRbQZG4802/VenBeJS
51/CR24jOefbnofD1F++VOZz/suHSv6LrzVArsVnRhet94+MXsF3vtjVfHoHqAUoMoPSdxFMyZNY
ro3wsMviWXJsbwLMW6XC+FTaGIZDMOxxKqDSiuPyMEGWcOvopq4WWh07X1hduENr6dn3Rd0i87vo
eyqK895a586LDpwCsGAc3NE37PZibW7yhE4PdVZ2I5SkG42ULZk3i6PowvR6yyQadA9o8woedP+Y
x9Mb7aUKH3XHYg4nUnHqDcPlrG9hcjjrcm8FCNeuqJum6FFCu8JlmTUgW88du4Pkgt9k4W+zXoDC
UeQA+wPJ96G9y6wov+9a6rt9sbrJtqO50fAsxqyB/dSxLNVL+NEiJK25BP4o+xkNSnreQJ+klLVU
CBrrNLhl15fwmtS0s8J6+pyyldytvlZn9YCDQUreUW8AwsN4rN3ECgxVrTnP17I4okRLPsvebz86
vevUhoUYPtZh8FjMy00gOlwqSBkuR/4nuh4H6d6mfioOYajsvc7ccDu7ouRn3LDlIFFxbhQIejly
xRgE0OxsaG4D2ifMR+QCfQLNKUjw8m7Adej9jEL36IDkPF/BDb4Je2e5oAERihuNbehtIhrjDphX
pk/MB/9NhlgH7Rd5rtukrILz2Zc4Z9WzfUVTevWQrIqCYjCAv15xrB9n/GoRLGnn2vNH54NFTdCD
Cem4t7UXD7uwoS25JOwxvmPrJRwPnMORNQ57TJSGvWW6ziZ8E8/cyV0PhZfNNcLJdv1s4ZRwxoHd
OkfZtB7BjK2PAubKMent5n7FOuhmsNr6qrbioTzHhnW5hX8nR9s+m0dEPpIw+OefOne8Mbm2fKdp
INcLGlFa6HlAZLuLrCF5Wl2UUT8VGAVD3ETD7XTW2wDOEJYJ41T0E0i/JLLF4/My8Z8V9Q8rqkPv
OWvg/76iXteV/nJi9ffjv/mrec0YZpvFkIommi7jzPcX4IHSI17adD1QoCN45XD27yX12Uubf0Lu
TxrxueXt5xLrYRBoaOeKChkVpH+4xGISeLLE0ughUSDALKWbxuRwXwZFDeQbRMNLcktPBQIrCuYA
hqg6+Fu/hdt9UHXuVqBsEB+meMbiLkWYssWOI3nqI4osGxWzOG8DkbTzMVlbKDZ1rxCQdpgxlFUa
eKDemuWKSmNXfEhXr72q+1U8ZWAMQuoxOac9mprUsoM+OOLcacn6ndJaQSpuw3G8QJzbTdddI6t9
ounkZVU2JKGF3Dpt997WprKNiMK6EsPSpBukkjGAl2p1dtBXPo+D0+0dmEhHDwXwsl2ywP4G6H4A
/OWC3QuDKHH2qCiB9ni47V4XYz0dh2JQB6sbuiP5xQw4SlrNb8bWIj2FNU/thB+mCq8QytMaJFtc
m7uCvfhh9jEKdwcXLiRk9CS0UZRkq93ZNtQMGzzBUBcZADfldj45AoQAcBSKrt+urPsrDQV0F6T0
HQw2vKHUx6Fq7e+QkmXyEimC/8iILJc5Uqqoe4CfsB51x+7kXaoO4eI+64w3+STn5ryjK6TY06gy
XdeZV6TGkaRYKBhUZ+A7S+SPk5ckmmb1FCpCOwNJbcZBXa7Av2DpbW20SHhkT0k+ZDCgwrijh+Ro
I9YNx0sOTBkQ281sE3jmR/xnlGrY9nzv00hT2NseR7M7wHPYt4aVUdeHMAi/LxGqFveGdIxf2vcw
DOwzqVNixE0D6+FjMxUAFNsyHK/AL+QIRAe86FSXRwnEtSE7plC53D0S+zf4JXV7QWEDuGA+3fYL
ME6RphnTEizZboFNv7UcjH1xesapKBbr2Zqm+Tmy5Vs7bbAtACGBsS5O1ZjtdkkFx0LHF0GgFbu9
y2ijTwtoz64EPKPCXfxjOSPiXPFa/FI7TfHo6NZ2z8K8l1DEWrhAOoANgUsuZa1N1Yf2RY9Lywa3
8uIiKwE3klAZPieZN+otSkn/jk0NXl/tNfHnuPPEZZx55RnZEet8BCiwU1zuupBuc26v9vymwjTP
UOhofvboKgDgE5B9yB2RXxoCrFF19XDc6OE/jmAXbvCjzeDfYYp+hX5qvaiiFQpTJsgGABThHqFb
I4c9G4r4RiY9GdHBk0Tpqv+YzHn0GQ+VEM3wOp4DFPP2eZtXFwi+m3dZv97QIe2/MTP7NrJ7sVPC
BVnd2ngJAWUi3NHbABIg+2HjgI9wG/G9thd8lP08/hg3KX7QrTdd1WNeHPqCjOySyvg8y0ajJO2j
DVDV/smZcqwtycDdx9g4big+OVdBrt6vjrit3AwgOKjPK1xK/CuEwtYhy/rpg9/igIcb1UxDfuo6
n0rfsEFokq1jrC6F+1Y6Zi+veve7pQLAjJrROMvXTB9xsX4k8A0hppv+CWtY2pDWe+ndNy7YEJii
Y/1IBi1+ABsZi02dd/5XOIjpecXZmt+BZKnAeHiLeA27NqQUmByBSKUaBC40yzK0cMYRtYqDA0FK
hNVoBQlv4AR/hreXzUQfdHpph8nwoBPDpGJ8Hvq5fcO0Bh/qLFdIjK2tn+P7bCnaUqEktOoi6Kw0
hGhdBE8zcIW7sAjSwxjV1ZNKRbgrBOqeTVMKIfd0f+CqJGxaTLK3Gr+f4+IaVS6z+962ak7bhNUO
zFk32k4aCpfIbEy3fNjcSrXpTVaMrOyDcD/XBQbdJb5Iu3myvWw3U4b95AdTuHPtZn1bz3BMPdVN
H8AxkqVzs/oaE+a834xqfkSBBCEY1fJ3ECOQtvx23ddF0p/PGOp8dEBhk+FLw9sR5ebdUvn1mV3E
+s4B6WZkrOIeJeSab5Ex5+0ZAt8YeVsrvtDf0+28eajfZp5Va2DACfB8yksbz9bxd6BC4lABMvpE
4m61ditTa4+VcrFN9DJS54uTCXIQK38wmYg8GOW1064xFUTLPfOwFXkXt2FzGUx+clGHXXPX2uSW
dCvgDSxhsnzDxEnfk6tps22Lt/yuR4bcwgyDfBnNLT6c9ugcAbgsw9Zz2m9lCb/anutwg4SnvgYo
nW2pJHZXa1VPbwpl7Qf0rNft6Pi4FS5pEh0h0OTXibBb2hba7HPRj/i24vaKnCtY7sVk92BYZRK+
9cJZH8ZAz8d6jlJSVZGHH3mSiltyGfmHMqzbD3FQdXeAAKP3TR6ll8PcgphG6vLOhlS0T0SdnVPe
WfYRJW3QJ1Wf7DyetgZr4Qh9rIp1hLqthndkfEHypF5PkYYm36304cW0IhF3bY+4fa+CqL6oJguy
KuU9ug2zpcw5gODyFtSeyzjq6aM3Q/Sjt1Oeg9imjAU1e72gwU4+Ovx+4EBRld7FmrOEzET4YVl9
ONfeykYfVMLofWmRPZNpLq9U2jQPkRoB5Vvo1zHljoLU2+EJeDW0dXfWN6TAt/8Jjv8vdth2SGfy
a8HxVT2kfXoSHv/8r36Gx0HwL9IEtPRDMnumlRED/2A7WCGBM1VhgYSD6BQtz7/DY9clpqakYQrT
JKaoZv3/DITDLzSJRuqsZKYRE/6jDAQoiF/T6miibJd1BwkphTo0Uqdpdb7qacAMoDv6VQSLM8ss
+y2R7nodjKRw6xaRy8ZvlPjaWyp6wFSxOy5lFUECTKOLvoOhqgplX9V8Que5t45bZ7ThUQdo9h+C
puwhMTd+uq+FDmlIzOZbOrmGb1nn2FdzEhfvWSv0vikDWgI5GkNY8pJ5V7Ed7boWVpMdi24616W1
HrCFkPdDNcx/UHicpGAYAQ+nEo/Uj+lC/00FkMEBw8WtaY5zZ893YMjoQViGkCqYNs/Fff8yRf5G
4fCyImpGnMyTi+4P9Q49kqcZR8e0ORP/NcfJIpaCpfjVgJW2Kd/xH670Uk/yfCUOUZzWbNxqqGGY
J/+lZLJCpln7RLJVw8gxPb8LNltEYAH9yPejU3jnS5JFb//x4xkRAIlwJlNA3/LLi2bC6SccUIvj
IJMF4cbQgQ+FvOfvhtnvls0/v5pBkyBuRc5Bz/rLq8VhMIHWyIqjLSaayyrsgs9mCZHudijCP2W0
X9ZgnseTnnMugp7wb9LrCJmLpMxFemyTuYDilUSQddq2NBhcmwbnJZlvh24gOYN58mEtlG72aS/7
f/zM6CpQ8v4/9s5ju24kW9Pv0nPUCpiAGfTkAMfyHFKk6CdYpCTCext4+v7AqttdSVWn1p3fSa7M
KomECUTs/e/fWAI/ZQYPX15rrneOYiSbHhs8YuMAv44usKMwvPfsGuPqv3/Av68hsHGdkaqLZ7kF
PPrXB9w2BAn1RBwca31ZbiHadzie8gXXcZ3FR9UlOHI5JZ4Bf/i9v38laOthkcFtxM/E/kpvzKJ0
Iq+oTkkZIVsBtbt3P5nDhMQ6GdL/3u+yPCACwEsk/LxeXXwSHf/tO7ESOP5jTE5JQu5swCwVhL8W
rbqKiBH/A0Xhy377+bskRGzLch1hya880bToba3VWEOLWiadAaxTnHJYiXrw9+8NEOffxqV4EnBP
q5uHZ7PJrHTzv763wcblAr19cgyFHClhp5SbslSJwdZoyu9xkhT0t21fJRu0lmm4FUUU/4HL9WXt
rNfAHJyNDqeEdQT0Ze2MCgp9I3uugQCAoNZH3FhRH0QXdAnFqYpcGQBaqz/s55+P8P9Nij9vnSkx
N87QljP0K+AzRvZYLaGTHGM3NJ/w1C1ORP6pa0wKYgRvdYlru7YiGhOUHccPp0GNx8ku55+4Zjbt
jxqDy1MWEsIVrcB6mIT8Y0m1279/Q//pOhkAUBo4VAdkkX15PJnE/ntxNO0gsH95p3C2Wh/2FhnB
IRFaNqhxWuNhmQI+bLVqyi4C+kW+MWGOHQdkF1de74XHmdzQa0+zO8QYI+S+oIo9Z9z//bX+vmqR
LayMflRWsIi+XqrwsDJmjJwcC0+ozM8i6LR+2XX99u9/z5evnhUDkZlXhkzB5Z9fz8ZEg2aNWCDB
b7Zabr1kgVFVZpCrALLl97//XV+Gtus6cen44WqAQHouhI2/fiLwy2RnzSnbedVmQeSG4xpQP/g5
nwp61jry65mCXh9m5wXv6mg/V7L/w4PVGYb+9qXi0wVtHOSUFw1E+dfLyCEYG3wZ4cEZplYdndxg
M+292axJtqqXW2Yh4l2SsugnCR4PG1XHacS/Z3A+Ef3Kqy4aw5M3DOpbj90lGb5NWrdEHPRMIw1y
By50n/jKIku7Q9IUfozzkD+6Kl8u2MrOeLeSMv7daWYyTgpXXo2tYMPF2M+4k0NmfyesQRx6BEjn
uLSYKos60e4J315uVRSawyYv4/GmwKf5LQ8hly3ERl6YXCl0iXMZfhSuJutTWTRYJZYYzx6WTre6
XerEA3xth3BfPCVXh6WyMcgV8kL9B/RR82ECaWjIXxoLze/m0PrIx96aAsgzJrxGN40vkcmXjbIj
CvR2TN6HmM2bfll+oLUjyKYsKBvxDBB0UVPiRcNOxLa1n2BydgGyqu6n6wzGFiWf84LEsXXvcLNk
vfH1Rxnhux6/Hvq3dusaHXunwNTqZbFCGcx4I1yc9e+i/OQylARCapIJr3GHGcm9V5nqwjmTPxIq
PN18Pt7QnvqtUcbitjabODtVTOkxO9Ij2zwZooCDEXnFgEd+nNZb53O3GhAstP3CDuXqs/ZKYhAr
Ej2zLjCd15fDkNQ8OyVRwPqtEPG9NSfW09Ci6/ONSJTfzMxwVvtIfs4UJ/HF7uso6BoneW+FBwUh
bFsV7b2FrPsN41D5PY1M88FFJ25sNINnW5hG8k6KirHTsRN9S1ft64aPBpP5ELedWzlpM86FWTt/
E2Mz3ySK0U4AuTl5hW7A1oSM/RFozMq35roOi6kKT6QLkH+sCERPgmXWKWAw51/waENtt4EbtZBD
iMAZok3SqU3fjcttITU0ektBnTPEHe6XKTcAqS+dlhDLc1fbii6u3+IJDAS1O6tXEtv3rQ0xTz4M
MR2DLSvt3kYYxHuMLHWJ4NieMhcF2qJlARPTGSpV3pBX4hDHNS10+CTf+kqr2lva8uQo3La8miKG
pXj7JoFtdOKCq8NyGhphH3C9Du+j3kF7O2RvjV1mFxgWmQ/F17kpFmefJWS4wYya9yJJyX3GiR4g
u8C3WGEHnA1mIJDIg8IRxKUzBt15c1X4JHjAIuOpGo/kuNzgPaBOyIp3MYz/Hc7J1QkiCGw3bagZ
D08e4DK3lWdu66OMy0n06YeN0VkhlCDrpUXScImK5Kade3fDJGIORkU6HQeOuZNN8mCHdrFVXW1c
5TL3xZBJtFLltM+8QviA96sZsUAUX5NJkXjxHXSfd6823uAk4x6jFSY+LtjTGgtAEMmBzw0phRB9
zDr31exyqg218VqYMKkQkJHkkVzHdjIFmWXfj2N4RSxe9NwzW0Z4ruZTjI2KD9hPjVQY6tqGLUve
fNfc6knenbRRZkTlAZE6jSIP0CpSB1uGdROJul9YENcHpVcpQTfhGDYbFZnpSa+sSt+EWuScB5lz
QVVumUwVlbE8yMUySXvJw2Hbj4Z31et6c0OhZJH5ZrNfZI7IH9paRQ+DIabvqloz9aqOUQzO94u6
ZM5ibmHdODsr692fQOLtcc5tBkaNV/BLqaIvbSTuXDlNd86k1NZchmG7nj+4FVY1mFBSN8W3rncW
3+FLY5yjQWDYGBlZCIQpHKLMnTkLS7vD8sRJ2IpKMkeskBPBwfjoUKe0PsxyM9INVLnzFmHtYeBY
td/WRnHTif4RswSwtSkZ14REN/WjvHIRy6D6RGmfGhj21l22K9NMflvdTXY2MpqnPo2mK3OYgz4J
p1M6DVhjEH7gvZrMeYg4L40OHSP75LFk0nDCLZY4D2Nyu8OCVLgmc6LsaRFy7TZXrbMtVPtcVhjX
iqIfXwZsmD56a8Zz2S51494opPM0T8wh9kKukWcDHkikjVGPwbw/1MviXc9aY99i4oYRUVXVPvRt
50AH7R28WTcIL9KH9ldtuO6WqZI6NT1E7sISFw/qd+6jyDszeywpYUoHVX/u3eZhgx1laIYmzX8a
M2+LWx0bKQ30gfSlEy/V+z5LfNM5hGFblkiHfsyL6G6dXgM1aEqkSbhcBq7NEsCXeU1RiuQeSly+
s91+3E4gdA+Z6iogvg5bt1BPj2HaGBeeYBJAivObMdT3o5QsbATY8LuEj+eb8S1qcnmQjWOe1/gw
Rn+L/B7KRg8Kd6r2OX6cu3zp3Leh55bYaBqfxIvE9N2euKRNFuKI+WkYR0YcEHyERPmxFLN5PQi3
uhFLSNmP0Aqfp07DwUtlRPuhWRvzfZ4BJcvMBsSpmugK11+3CsKQuByFQ8Cvnnb8jAf9AEtEIwrW
rIkyI0Wq5EwnZK/1y2qU13TscC4gHNAA6NUp11XP19VD2EuL/Ftty/7GJVnkYDYdIrXEc8mZXdrj
hPUSvjwh8YbNHF7SAeKDFY3Fe1Y2jr3Naq95siLZ7LByyj48WSShX2O3cdSGEiwpzdtHp6tfC370
tm0qK/c9uRi53yGvfhO1lU5sAp12xCSIWtbVRe83cSkDZpHDlR6qxAcd3vLGk21WGD8mDQp1MtSw
BskERvseRerieEP17ujleFrmVAtcjzOwIStzrySu35ab9d90MXbvaZuxZzc5pwabQJtBhx4tp8nk
Qy8G+G4/bItecSMswo4+Yg3roj7BDoQPuy9pk3rto7Hj8jLL2rhOJjk8aFE4vltt4r5Eg4dKpyxx
iWFCsbiSY48EAYeQ6rIoD5ptqZNBSFOE0m58Uj3uzCIrmkBz16A3yLvVBoGz7lNFRddon50A2yZQ
DaMJMdmHkcdV9TNzvVRcUF7n2KBPnBmVoVTh58NgM0RcfZI2etrMBz1cje7boh6C3jKIQUxIF/ru
mqmh/Fka+PZ7M8eIDjrEusw9dp9u0e4TlBiMGSveG4fC3kRDdqqXZPiBg8lChxHnQcnA/qNp3eQ1
RFier4iSuKymHCXUqHY+kPAcPippmG+aUWsfhj1M5/BzklWSiKJX/NgZxcmDjvnUxiCr5DXEEZVy
Ung+jqgPFMbhtg9tgVF4c2ebjxHmZAQNsr0SQcOiKh6FJGyP6L47Z5wzDCNJHobURTArKX1tiVs0
VurFZqY4CRyI+cy9geddemxMnK3K9+bkPcsNxrAaffJmiHtmuHZ0gPBj7AZ7+tUvprenlycqFlLB
LkN8hxbLPhldIX09GfVNIYedG3mRD8cBCmXIchbprF8pSQ7Mor8tNT84rgZ3b6gGe9dCkW7XJzO8
S9xqMGGKLmk5fmi1MDfNAoXBJgz5lADsItiM51PSKrwV8avbGPNInkDdDns8CcR71kP4psfn1KEQ
OllDZZGQlDS7Yupx7O/n9Jzp8z6zI6p5Ci6fppqwvmm+mSCF4E012weJRZEvCuaB6K0CbAvwRKcU
/DYzXkV6Qyi023e/+lYj3pIYmL1uJxUjYO+1xc9k16raJvwY7IAZ1zGdutvB1N4S29pVIbofMXjX
ZMSeCq15mYrlZsjCE2baD3UbXthyAYywAL+y2+UDfuej7nl3jlHucbpFUJPmb55I4GJlgJRO773r
UkBVICkm8DRdPlR5why+Mt5nT6ew0iI2+dg45jYuN54hdulQX82xM+EGb/8oRg/RRAGqvWGmZm2j
aRieFnP5MY/J0YZWsWucnLwk5anoSUB1IpqqdbOT1dYj5ApmTFViMg7f4k/4PI9zdxj6+CybB+GO
w33j4o8Vd8l3x4zigzN5md824/CsGa27naeRgRg9zHkYWu3Qzun6mStxkmbiPNudVe4TfCbcADvD
9pg0NvDolK7thOPF877C/h66QZuR70jyxbkfpdbu4mK+g9nr/RS2o7STVucAOpsMI0CxN0aYDle9
W3Rdim/kCBvCwAKMkIsmS98wWrYngAv4IMcII3tvBz22bjegmlbaY5uT6zu9g6tGepqcDmihHO26
H3oHrjrZjsQpeoCmdjfRcmbMWtvBCF/cKAs/ME/kA+S3MmKQEBJaShEaqQCzRNqiiGU/IMsKiSeK
1pmGqobwZYC+sQ21hh6DuMgrTGLma8woaIGbUF00S9IlJ8wjMW+yxTUqu2Tc9p6i7RgctqUJ8Zhf
6mt3oifz+CtdjOkmtZV+Jv90QdfSZidIGuEL7l6A3BHOBXc6rk9bWzKNBO8aBSl0ky0vfTyuLa/X
V/gTyLp7asqR0iHXbAIbdbM9UtvzozVI4nj60aAHUkWkL+sO/dVk9692Toxy0lL+bay4/ibbxc/I
vDiWdZQi/6jaowF1hrRRMzyZsQQUgGN5cQcHjGCd1Hz+PjRzGrNyu2VObjKzyXLiUxyreP78I55b
GHfCpu2vnNTbO1IuB8PM6reu6OnB5tYAJXDN6YYs8S7QaDaZ9Syl/d3LeJjQLuVGwPrffQLFdT4z
RsHzAucrcOO8SGpBUljs7TWPSywgfJzspS/3NuKGpyrpuYEk5Seyjyy3HcDLN5nk+nMxCN56iXjl
GGJddGxRdn3LZupdHD3EYcmG5TLXSvU+k/r2iNd4eF9L2r5mjOvKlypt9pRqqzpvyJ02GLNwyjbJ
AioCeMlmQEjdJhQwaitrlM0xC0VRsP7Fop29KqrfAP+SvchSEEV3ufLatiOVJPd6IBkYvMjroqXC
K3GarDNEG3Et9UmSzbwwIVsk4BW5e6fPdacl5bIbmeBT/vf5Y97my22MrI82adbW64tJ5kGFw+1q
tFm3+bA+k5wkZ0QHyy3var6usLU82YCUvgUb4WKUermvViiuG8oF0WKIc1w+IU+sErwcLVZAz4g5
IWx2/YF5an/Hc0HD+WJ0Awih4PnM14MZfd5zIfgrJPm1Rwf2RlBXPU9Lt2cWLJ4PCgmdYO0srSeD
ZtLEc6xL6BFZj21X0rHuY43yWnfAWYNP4EknAOhj0S1ApZTVZC780HTWqjegxNIkSNcYHxB96GdP
n8LTGIfVWxgjE1RhzKejxXzCiPaYTU59eAprvXrLkAgcvWbWELB2I/bkmzYP9TuaA+6wNGzgrzCK
SKl2YbztvTIxzvQt7VPvrY+3EPmaYMhjIqDQuJsyZIifH6zRZfHPAmX1Gyax/OoZR6oTRnjhsQdy
LTaDq3VvC7Y0ERaYt33D3/PaBHJS676j/COYVk9oPfr6Bwm/HgFAIeFFYxuesJ0o9/hG8bHDL/NR
DxHqXpTYerUwr6LKVhcTCPxSF2P40k4S7vJiL/pVHhk6RCA7PMnc5Mp7Oh8ZlGyHe2FKwA/Gom4g
11UwQRw/y1oCKcB5H/3MhfyymbyBVeIs4j0Saf3GKFKrfGaxfNNVK8OgojvdDdgqvngWTyqyI+1+
oSH4cMKaG/b6dQ22QrHyZB2ekghRIXWAWmDnDG6AIwRtn2vHI5IX+mSfBmN+xi5lfp1HlylUR0GO
AT+HDGSL0uBkrNOGfM+xvI6nfrhPxOT+rEcr/Ejg05xGGcN5jCZOJiuZmp2Sjoo2HgE9x9FrwpcU
b1FC7FuScwKnAuAO8hpP5X/Cz//DAv4TC1gwjfo39HxNkPtXMtwaUfe//9fljfrvrfz578oK459/
6V88B0euZAYHK18yImAlCKaS/+I5ON4/GG9IE0k4VTF5n/+XBWx6/wDRcvEnstA/wPeFbfFfQgvn
H+ucFR8Z6Vhopvi//ivf7l8zdqLx/r+uAl9m/CsH2WYWDWtCePgLfJ3wwaFJ2wJn9YMT6XJhBGZh
ujdH6qHQ59GPIin/MHr/bWAihAOYD9rPldPnfgH1wQ3iXltsdZjntL3FZGz0bXtK/jA9+G3Ixy2t
nAXUKtCkf5O99hKJUiPj+QCJKdlPBnS6rGrhEjhWvcV0Nd/oXTsFVpNqd93k/CloAhLB19kFY36k
XdT/rsFD/m3KOCDjH5XTH6qcACYAtHjZYeMvDhgluqQGxe2JBKe22yvmnHB3QVlWFIO8Y79jH/sO
EKRH8LdcdenAqCmXdHw53WXKdhD7+LOY6BUFSSDaMpL5lHJQypB8Eb93lfpoepXdmakLEgiZjgBr
yQ7r2A2QDeqOkGC0/To+SDZ1pCtUGc3qZAHfZjmIZtbvbdOor1ta4Ht6nvlbbxLLPdld/eZCXhNI
C0f1QboyB3aZj4/5UKp9l84lqZE4b7Rhgl5nqozyjPdM9YohRv0CW4W/OM2Jd+7Y77fMtsM7bwTV
xkeiFtWRR1UWfgQpRPdDZsTmntwhblM4nbEl4N24V5Vid50h8kIcLM8Y4ZB2xWmQQyJO2tsKX4UI
nuGErLonPamzY8Y45pwcqFmmAGJHe8JAtLmlXgtPy+DMe6ir+bHpFy4Hr4nHlEbssUkX+ztvx9gu
cDO2pQHgC1ez+aEwwvJxyWMNTaUiaCWsXgZs4utNU5fiYE8e3xDeotgClt7Z1lGrkCylPqahVg+4
4agHJdruySap6kyYi3Vsol6/HwCpntJ+Ks9zVXnngkB7Gqi0sVKA2wlVrY1v7ybL83rb1WGOc9xo
bIHUsrsavt9mYEzip0bV/rBC/jPKIDWRgGUs0QHwqduU1tD8mPGLfnC1Xu3tZMiPlcvLVU49BRgo
0CF0ZtmWW2FDTKk70tn7BQDZAbzaa3qY3UXkMgHWxc01rAsJJh6NvzKhmEr1fbYrciHYNPTqNZmb
8TH0quXiNXBgazNW+7oI3Y0+c8fepJEXjWbHt7VG3miRGEEcuRdY7x4zPSi5Y5axFMe4HH8xHVf4
bhoW2ca8iXD0CI0v61UnYFqkzgFPfUwElb2BUkp8H8IUsHamhGTEG4Z3tgibH9ITy6WcYvVgTAVk
Xexjg7xtsh1YXP+TfGj9PuFADaBa0atoPNsu4j2ubtw0/izRvKSnUS13v2QKtn6z8CYsu1J7gqXU
R5uN9UseOeEp77KXSesGBoktwZHuB4035VeiFVibdGFhIAaSrwL44Rm5xfAYGazNjaGRhWwIWgDL
yl8xRB/BDp2aWbxkUa4l0RzzomxH63dhY9U3+NhaN14/yZsBv9n7Munql0Ha1St2haxWh5arNcLq
1YT8fJWamvw+u+sAQEupu9xyqt4iSpPSRxqOe3HrZcHnzbkxH0FH9vrdjCMeybuk712I8u6egD6z
OwX/nJlIxPPRSQE8zXla+PYkkkOPIbGOEfyc7OWcQA4gN4zXVJBdtg6xmmfkzd4Z5rljbgkZba57
m9Rw48nNPD2zX8YK5fGPpB2sl0Qviyw6jOZSWocEkm65xQJoIrW5mUJ5miJzsO7MDCCgsWb1oBMn
4RMKFuPUurq1N+Te7liHEsgEZiDTh7lnaxrKa6zOjU3PCjtZWvatFx05kyK/0+RwjTCl2LkxfPaF
pmkjHbDfVkZgyOE1gAljJ4ePCLfe+IgLy0MH1WoLZ3bYDpZ6T4jW3lrj8DOLjeKoldEPKAoxEhg7
IrdoqM9VMU7bnEQGoNWo/4n6uNlGSXc19024y6dWP80LnrU6uL+fOzIixDlKrq2FARyY6kjsEx2S
nbonLSO+ksDfEsMtL2yOUATywNBm8DARyU2RZCOAUJ5/YDDI7MqEob8fOkvhO1ne4YqQbI1C867I
jqgvnZ1OOzvmg21SsocTFc7bwXMjCDe8SEMfxVEA4R8Kh66m7k13W00acXFraOBIasg+Fk7tYywl
ribM8Q9DpH83C/IabcvpziREm8hOePY/UK1M+A2iAlk2xDSuCWxEuB+MOoGJoU8MbEPwGAKNfSyI
h2M0eToIK45ZHGFrqFvY/TCradhHMuLM4wB3d2PMMUdkab9Ncbm6g6uob3BN7XYRyAH85QzlkufO
ry6Ung2Jc/NVSWDWGqWVvXhaWDm+Pdtqz7AQnMmxaevgQODRgPUJFaLZ3FKdAVsO0nSONfurCBSb
SLxpshqTlJrv6mLlXX3FXBXSOo4bR2OuuwCbGr6qDqFJhgdSxQoETZYn5AvzwzKZqd+mzDDcrjxM
eWCOWgUQbC9vNelTR0MVy32d1hWapc7Dj0N6x2II1bckM5dgDIfmlBU4A9mYNbPcs3GDvzQucpZp
3TqdlVEcKH3YRBggbETt7hoMaLfaOrKepIklqGemz44dJfjoKJLaQzVu8H7Xdk2cV8ByxW2ua5zl
tBvHJMFIaGONYxBpkfeYu5G+Rzikb22zio/uOIdbbwqtC865FsOTSbuDbOBe682iTitJFLt06cWM
+u22+GVFzXWMU+8ZLrqBf/40Afnm0pCM32KEWwjqj3VcMJFJYru9yslMexkQkFgbR05OCgCad1ex
Yqrnp3oqftVFUeQBMQz2HIhUjMelaTxcvbV2P6CkfUE8lDAwz5L0bPVR96MwU5sRdGeNSwQ0naXy
xYg5nBE04eUiqhJgDilCtnNiOb5XqV75fT6tdUHd3M4oZwK7GfEPcsciudLmnMiyUDkpiYJGER/x
rmvPXtNVlt/OoG24jMvkMJdu2BH1WckbhYnyYYnL+t2o6Y2ZMapsfTc0fmuJRLwM59DKUkhlV56x
/ZFsznX/02WIiGvMZFTZTmQdBw424uqjzHPgBqWFdwSRrd8A9IuzE2IkFURybTfjhHxWmMQ36Jy0
O9Qc9Ys34vKyRtBnOMii9/YLijxY/KjD3ud6WOptLHlJ+sLpjOdsc/pn8dUkhn5P5Hj3s06d1A0M
ibHTBpseOAezUsaWMtT+PmdEzG7WgrHcGqOVYadh5Ed4WuU5b5flYIkOLko1sRm3aZSSTcnYJIhl
x+HuFZV2V0YeDk+GGd1EBZVGKe36Olo+r8Jrnk0NA1qUQM26KUNs+MDO0WWo7lCeeE2jf2MbLH+a
NfEBBJnYBLGvHB87YiPaFAS3Bozp1T4m7vUR2QPvTm80twRjb9U+wvvhCt8e7n8YpyDCbnNfUWy9
ADmTzqfW8tezqxenn/Mj4xixQSao37vFrD5cBIZ7IoIqaDHobnRILQqKCcK2DckU+TEzvOZPNLj/
1EOsBEH6JYTw7EB/5T8x8MgqXOb6Q6QZzSlE67OWw07pN8iibxlRU96bzWrOnNSvnWrdoJxKHvbQ
yz81NPralv2FOkg/s14JhA0ALcf7Qq0dKrMqwCn6g5VQ+ft4Z8gbxyYMOOoBqJRFQYi5Zb3tI1Aq
ByspsqKleQB7fY3IFrzTSrNBGTeqK2x2m+dhsKybEWH3w0TFvfu3Dvw/8Mh1muPfLtZFOADLEy9Q
7+vF4smZOaNmdgctWWkMHSgsKT/SF3oa32ikiAQcRSwwhDn6fdYj+xKcU+skvXpLa+pmh4nnHyif
n5zOvz5BLPUgfq8X5UCs/9L4RkPDGkmi7oBrONNErJDDoHOHhtRVbdzj2B4HbM3LVpnwoKCEUEGl
Nc2rE6+fqTVmd+lkNSczt2E4hbL6iXWVc+vaUb31+mYhF6atEIz3UvsDYRY692/PE7a8C3hBU41n
7lfyIUG6UFXURMwS5kK+QmmTbpFrql0FfYVnWU4BuUHOByzM8QDrMtppuvHmpjVaWYRAiaRc0uQU
BUNdVJexNVCL1nV5SRYzuxKiMF8Ni8zLSx2hjbtq49gFgtezQFigrgkA9r5gKzlEXiJvhB7X23Yu
qFfzwjtTQDK+mE11ZcVU820zTEG17jAI/rQ7wuDs7xqIGWS7SEj8ty1L25gde6xtQf/vME88DkRA
H0FYqdlplulLoow/hG0AK4RkEnbiz1p9LpfmtsSjhz3FW8v2jILeA5/fWCKxv1vMArbGHOIngWnm
OR0Yq4zQ7/xojMfHldwbbzxp5K+tCXfw1OeLM57JcIl4SAnEEG3u+nkroywW/lCbYa4dTHJ5UHpI
o9c6K+CGSuMRRZfOsNCss6ODD3t0zChpAkKV+R9CCvowEB2yGz9MbN0dN5KK+wpLv+6nk5tEu1sT
NX0r4rSEsxBzx1HpVduZTZhMwZlS3oFFt9EURT7ttDjQfbPFulb3JFJaTSB16XcS8pdfYPV0mVsa
Nze26neVDtmuTfpkP4xUVyKbWJFMMPqAyLLhsU/yV6elf4TYVr+4U24mQatWvs367LwMIshpWVaR
jIy1uzY1zKPOwXGbEQi9D7OYTc/Fl+vYw7Z4m2GfvVmEpVPv5wZ5wDPv0+zd9hudqHtWjSBxYaLp
t/Oyeyphxz3Ns24eMVmrXvu1t8OIF/0fPJuJMPqcICSVT8NOX6Li2HYpXUvpmOSuJM5tYbbDo9Ch
NILJV2+ya5l3WHRYtU73HLTlwgnQV3r3ZKQASk2T19eM6xy+YIvdhHwTNzDdns4otKze8Svs+8dD
B8VB3xDU4ga9WJofVTnzVIpl1bNRb0qS5w9lzJnY1A2onAFLc0PiEkcoQSLLTirSlRl5Nc8kx7tn
fQJm6erYO0d63Z4SRXCGjefGvuUA3ZcCQX/lluMjKlfa+0kle3dFgPASq6+LDHyIyFMQgqlcPpg6
Rss2cRc8F+3i2zg79TvzR9ptIUmoLi3IhVNs+zqZCn6JbPH286pna+VykUjFwqjy9R2YE8qT9VOd
1/1dkMUWwF6oX2UzD7u5LVJ8OcVkbMmpABlZm9dkFjTw8Ww1t6JseTNVSinyeRbXZYR3GlgPCngi
zCCBtBO4jsksFGCVu8sddbVEjAzmEXTtcxkyPKGQiMiXP8yDpi5WBOJhkuB6+4n4EAtIIu20GoaR
Bgc/kC44L/UEcw8Kqty13fMQ2tL/hAc0UqHfe6uhswVw5NGvQN6SuGqXwd3Hdj/+wPtWXRY+t9Kf
VUQxQsAuUSkR6JWo5+yuqa25YDiZodl1KcmGitllM4yAcwTLLQD8IocWyh3h7msA4ix8gpU3AcGF
8IyBdgSkwwEiAGEqwBkAd9O2RKdNblEhb4zMXqULQrQAX2MHN60FEVysrHleTAugTPZT8yPC92UL
3009lGitSP9q8yOWbGvfaLGt0dEzGV2RmnVEvnEpNeArkYRYbgoDsKdZ2OJMnV//id98HpJzBnZb
VrEFsVH7JQTufpvQ0Xh9eUGx1HQiQ3m5Lk0oNTviPfJjWenhndDz8lxXRhY0OPSfoTk0z5VOmc74
G0xtWGvliSjEm9Gi02K61LO5a0b3s8q96nWOKHaIIPHOk8M+i/ibRxhLJAqiNHkhWTbo2472aYtM
H6iCGdt5Xc9Nu27DXVh18OZzEEkvcah5kXTDye4bIrQQBN7HK+pNXbKeAjRor7rLkrCWofs5NAzi
yHuKbhwI6JB/1/WTWTQA7EQEp3M74Yp+fZa3rgdCGmVldldMBF6ttMTAduDyfZ4NOmLvE+wT3DfY
8sGdAFFHTVo3OB1KjorJc8+NRxnSqMy4h/8++l7BEMtGboDPDC8+tlP9vrbNbpMMvEgsMeGg5aI8
L+ZQnqVBEVus7wBr9/ql66aWiKOlojifUOAa8MYe1USZTLKOexZVbtxD5WezZR97rjq3fkEfx5g2
ZNv/hATxNrSOrsHIK8Lah2kl5WfHboIBiAY5chU+7JpqpjjpaXYKPux9b5qgoBVe5b4SY/WaGxoA
9QRmTJYjrUJP4WzazRQYgMt4rK6L53ObnR2eBsgRPG/8eZ7o6hXcQaNY+wko76e5NWExA9o81A5V
u0bCloLgN/IwBdtbPPIdZVDSnoQ91vR4JmtNE+HdPIGXGflcJEeSD5rTVOeAiOtWaeKDtm0zM7tZ
XITzuY1HwxhB3zUbj/MhBjLhm2xBp8ueeS+Wafo9Mvzhl7Nyl3suHYZtxoebeDQhTI/r965oKTma
bsFZqeQjS+okvoF4/jqOkqeGwMU8Gm7Mp0KOzgQCIuiGxql5pipJrc0wM+zd5KLyqFsGmVwzV2aT
nSCVPFZVSAWpRhWMAy9c/R/2zmw5bubMtq9yXgAKJIYEcIsaWSUWKZKiRN0gqIGYZySmp++F0q+w
SKnJts+tI9rdtvuXUAASOXzf3mu76XyZGpTUz//x/GESV8cSQ7Je882GH3CD19S6KOZuvB4Nbdrm
MF2Qt5R80DG7ytCxmWSABIdXVuXMNlTleL4kepwT2eBM27FNn5Q1lxKlDQfYc6F4kRJaBifTYdkF
TGPNkQyRstpRSOCOBwwbybBXrvWAbiiCycVmtqOgslE27VY/RZN16IKu/OlZ+2+r8s1WJSnrvx2U
/tKqbNvHb5FCMNa1z/uV5z/5T79Seu88wp8FUBmqXfCq6eD96lea72xdmraN55FWob0QhYqy6SJo
5ca5KwkgDoQckSqLWecXtki8M6AugnLk7MMsRAP0RYPytYblSyOUyxVwI5rQk7nYH401z5yAIVRa
RZRh9hSx1d9pbhn4sau/lcP9tysZuo7S3aHhxXHy+fE7K6zCWrare5cEPxQS1ZeqgLE5BJF6oyf6
tytxDcTLYFXxPy7//99slmGnBXNToczvhlQhhdCv2j6HA13P97+98Oufp83fGfJ/uRCFBMPCWQ9K
nms9v1DvZBxdmhkLAN9zmqVPQNWeEv7vf3IZG+uxwxv/4x11tN7ayB4rzqSDt/FcmouL23pFUv1/
8OgYq9j+oYzSQj9bCX9/dPBXQdRzRz16//cj3gxU8QZ7QMJnX78p+eIQzMADOQCpj/cE3vCledLp
sdN03gASdEAjJdV0M4XjEpB5X/Wod16/2Mtyy/liJn5CbG8UMF4C+JFYlnybZbWn1EiRj6Vkn6DK
80stfsS2hZLZwiIvJsI5Xr/w30aItKCSLwZqDMYvBr1sSk7DVC/3lB7KWwVqAG23Bg0+4d+9fqll
sP1eEDnfIyURZoWFj+a8cBnOKlFTTFVpr6m62eOIIKja0IPb16/y1xv67SpLbeO3AbIoLHpY0FzF
G21kSeN9n4PSK5r/7NH9dqUXj27Acl7SEGeAZGpaw/d5nLFOrf4Pn9cZFfD80Xnw2lxGhuNZkJ+X
sfrbTZVBbhO5WeX7qicSs9J7QKpTxdo+W/m08Wi7r4XXiG2N8mSvN8QeJJnpsZexigO6CATqA+cP
ol9CtWpoxH07l5GdJDAvFoDBVjnpEw4o8yKcRX9ZOdhZcFi00jcgyFDw5B+ZoiDfcMw3aI+b9t4B
d/RhajzjU+oY5YUdJMGXPmeDMoC22gfOTL9iQt01JIzn1BklhOJJ0eCm6EYFs2Zv2XURWelpVmw6
dkm3nQZaWvfm4VsdMMuLTvLbpeAqiVUesdH0oLeBOZWbycr0r0kaaQg8+T0aCRqPOcmv6xRLxbYk
r/mKRh7RDzZqEeoaQZD4AgrCSBm7Q14esDOudbph8NghQGE7XeU6dzeTaIiXzulWiBNIDnKYXKIw
hnklWQIwShJMiYwS44InzAO5A/EuYYd9xDcB+CBnu+N6GC2dTDc+hVFvH8dQJF9Ct8zuwcHHu7o1
q4da5sangHuvfGegNlLllpr5TT28arT8XgdYauJbH6XFeVbjLHffDphR2XTnH5DudV8CHs0xSurq
SqrkSRe8U5VI4xPokKexHYLbTs4lUKrl17dteSTYlnpJw3YTPbbnZdE1SLfxJsEkecGM3q2QhsS7
PsxMn20A8PDMUAU6N2zQPoHK8SnE1ILQNyyeJLLGE24yHqLKoMYb2kC1/jzsszbEz6YH7nu8bMUm
jXkIgQKXPlto06Fkh3fubCxHdMK6v3hk2yFsJ6YnsKOEFn+HU31Vzo3MdjFdwupSUFfy1tCZ+89R
UGnehoZl62KnwUHoSyoG7zVknZ9crbDv6O7kT4aDDZB7JPeQrusisa73FkLi+9Kg92/iw0lWNjt0
VNTIY1IfVD9UeDVSVGzGipwNejNUmIIxxYeG57n0tTDVMBdI776tGz47CxksphWWuHnyXE47Va98
Oxuq6L4rtLDfKbdIHr3B0Lbo9fpL6RD6QC8DF1HbByP7Zq//PMO02tkVGLIt2BMj3iaVac+bGfFO
7TdgP0kNHlPxdfYWONrMt2VpNP7W2WC3H3tAGg8A5OyjM2XMoRTCoNJRrj0gRovPuYDaSqS8CWKu
0i91aBSHMSCRit6VsULb/8QBxEO3g9mWH4L4PMwnIjdaziMR8oVTmHo0icOMBEONN6RMlj5MBhTP
XE7gNqbk24RMy3QdVWP0o6iINyhSST1NRsjlLaE+V+3U78y8RHnpKQbCjInpsLD3W2RIfq119CBF
tvOa8EenGmcdteMtXkXkBT3G5Sk+5IWkTBRgdWApdD5Eio+SZvO4oYTQX/YdOK8w5TuH7hqgpXTS
Ty7q36PujVt8XxmnthEwXQ5WjnyqGMai2WUMambF8TrKEJUUKvGuTDaVtOn46lOVcazCj02dGBL7
3DC7Yenod2JZdyuL+zby5JF0XffKJTPlkfwV94PZd+JUIpa5S6zAPIyKEZUyoX5RHtIJPZvKdV9w
+3ZLsI1P4Ld31RVq+NZqDVr9sGXOiazU/SBkU1NQzh6xvFHiaJg/ZES+BOHcnI3xJa8DZwkSsE3l
fgiA0VH9U8xk550Wvqca71uu1glwBGDdxJxIsmyA25fNPm7djja/GL5FdnFRFVnhh16rM4IROjVx
dmVWXbmNBtPlJeTVVVsv++rSKI+EmTGYOHkqlMLCWqXE6/px4FFLkBRazrMuIrWHLnXFD31gtuqX
MWLrszilQQdBzh7DbQ9ThzmOnYSvaZ19SkJ729JoWfVlY6xsc2ZG7Mpx1ZNN+BE5kXc1O0GBg8tp
VpbWDivFG044ETdkerEa3PVVGKC0LQogFCr/0CrmHi1k9hg8Pvq0Bz/Te6UiS9euqQT2RD0Ehv7V
E6o7UmphP1qqKzdtoRFKvd8lEXnruRdql+C3r0zQI5816IJX0xh1l0Eyf4p1c0C+ggzNneD/WTPx
ozMoBsrJdX5VaU1wnaUPTt3kaxqwT2UYhCusRh/5nu+bXsfW5JYYGMIcL5tuVlcWeXQZyyL8BGl9
1ewST7LDooeLnnJaHGGTL5h5m4IZR89dBEu6QLU/80qrn5Ms8STVduYdbDl7YR+TI9ob1ypW/ZSN
ivwg22p2FLt9g1Ls4HfgQzFwEQ9Q+gmHvJohknj5wpJKF5yMjqEJMR2GgiZvMEnXM7DmyoxzGqGo
95FnDHUOVND42OZGfhiIVzuUTkfaSUkji9ZUq9ZK5FBaKYONpSOP02DgRmDxyRrmv9wZgpuaavZA
g4CwrZ0V93l0GBIPHiEOoaB3D8hqShz4UpmEwbMXb5T0Z69xntopiWAfAp/+UdkIbUQcOhcjNWzE
hpPXLJUaIq7rdmRen1wnxa3YNV13XUgn9JvEUp6ikxEmm66KGovOqSK6i7mn/eKmeoqiaMxuh8Qc
0RMKSaGJzTViB9LS+0ORJekai8ZXy1XYiRMEBBMpvoR7RFtD8n0xcfQfbIKoFuu7tsTs5RD5LGPa
8Z0aRLcmdItV5nZ7o1YdNfHgMY3slKg+I90YiwisdGrsHJ0xnhRrNL2BsNHXhWUoAr0zcz7xuYbf
QoBiwD9Fq1GCxkGSkBpwEY+27m5B8TK/WZLpm/RBhbHTsYCDWl5mrytueJ/SEaFXM9lvEVDObehn
m1E0xCiSdd2zabkKwO/PNqPtPIeWavVsT2WK+cYY+ssuVFhx3IZ9QsfW8jSZGuY/Y2ZfkXpNeeSD
t4+dmaNOEd5bBzX02c/PFcvvoUIgHCoUHHZfHHKdkCwblyl0T/DPvdKpIabMqYMDri5TN8HEMvf6
EeOPk6EHxJmjITifhVjzsj2K0sTOQ0qJGM3YhBWBCligWI6LIiqPJNi+lSUm/jjTLBd0QLMg2zZJ
tHhxcioaNjiWhKLKJzwAHS2Y5+MWhsgaMfcjCB9vk8J9uJKgOa/Pyw7QGCF3kTGILXo/bRWkmf1Y
zjXp0S3r+uvPw/zb7wPlhApr0b3/cSivxhjOCIb7fZTn1kH1bf5UmjXf1NANLX5QzPnjJsNxk/hR
IrpTL9lripRfXAFGBhGZP7KVKQ6ugbphMjh5tnGFPDiblH20DETERZM0VPRbD9t0Tb+goyO+DwNm
ZXPk4LqxgAzfmpZuPcJVRjbj8b92wNKdD2gnWYCDaczuF3Dwl/OqWBS655KKnBLp8vqzEMu7ePF1
AAmTILSktBGV/dH2R53K6pXuO5ks/se29LGGAl4xrc817ro9vXWEaqhotjb2oVXYdG9kQP1xziZK
gRQoBK8L6Q5XwfPvs5tAJlUxrS2P8/bO1sLyCD3irWngj4oFV6FQQUQhOHPHeVmIIcO2D2RRxntp
sXmWIRNXUUkM5KhYQl+mJb6khMMDHbD+8+vP2PjzGbNFQV3hAkWD2vjyOAxNy+qbbIj2VjuEAS08
NFJasEREKbbGWF3t6crTbO8eTM996k01dl97wNfY2+GqK4soXuZbchFqLLgmkpaK7aSVNnv23zSD
kYx9r4PFs6kFLQfX86//b736jXo11a2lhva/A/Y/xS2N7zYufq9V//OnfjFE5TuXmZdasEFCqPu7
t8ZbCtLid77ov2rVzjtisZHiCAwojNUF/fmrVm3gyCGah4obUlrQV9a/U6t+vjBY1LyBh5q6QQ63
ZXCGelGmMYQORN2O5JFkZwYTlpprGwf8fp6mdGZ30tqPvz2gv9R3/3bBBSjnWfixqYu+WPpS7roy
qtw+muzu1qKnNzt7mEVlxuE3nFrxBlHu+UT/8wYpE/K8kCtR9H+xEHmJnFvSD6DQl5F8TDwuYCZ0
JVubWsjrt/Z8fjlfilfNuyb5ANPTy1W9iYYoVKmwjvB87MfYSZo9aclM/ajKxWlxAd47aSJOTWCP
N69f+i93yUgiHof1lhX+5dQ21Gk/6VpjHVsjoYfmVphiNRvtBqFdrEqvX+yF2Op8o4xAWLlomJEZ
vKwzj0ST5A61mONQEvrjOxXUMX9I9AyYTOewhkBBr6JDPnLsXE1N1LefLQFHmwRDuDC6gfvk9V/0
5+1LNlTY1+i8SCb3F+tHIqIAWnxggcAmkYouNIUtfXEv/IfXWjpPJiV9gqesFwOKRF89i6bJOpp4
3E+KhRMFCHZ7lRjVw+u39XxZXJ4zmAXK+Lbt6PDuXuYXxx1kHlkq69gH0VNrsJVQaOXfeJt/e3ZM
QsATuBiz1IsPErGp5SANsI5zSuUtcbFd+67ksC/mlNrX63f0Yq/x85ZMXBcswktz7uVeA6ij6GdN
mMfEiNMcwTnXFBBdpE/QBAIj6CqPFgb9kxl7480UdRR4e2q+b/yMZcP/ry3Pz59B18zQl0+V8vSL
ARMYAp8Lsojj6HbGwUwLwR41QM9QAZdZodrIqbKkRiNhiShKWeePF9s/5VOvbfav/5q/vQHsYnAk
lzfNKeX57ifFVzDmacXHu5TcdHwl/sB++WhVFI7+/UstbE0iSxb16csRNVZuUzZObR5jkC43nhfy
yWrkUswUKXgTr1/s+VTP9G1ZeDYp/7OynO2Uz+8LBEmZcdzQDqAFk5mKSlM9FGSrPlBgG9n0T8wO
r1/xpQaYS1JFwLVJW4j3yu7+xSXT2WKj63gHPUADZAEjQq/WtOONBHe35KryXql1UFZzE+MOqau3
yZHcHR2tQHvlxrLezzXL33kG6ay0ahkABuXbINJmsY5F+dZDguv6bCza7AWJu6WTTRuSdHSWxue/
GWBAgvAKtFpLXYzgOSQ5ZSy1bSjaVPmlnkM6hRqYNMDEyqSa5Ebwl31oGgLaN1OS8RsDFPDxKiB/
+/ts5t330UgZuoh7ln4I4L9oTTSWQGsp8KT5IqT7UEfueJNJ2lrIJrvvDU31CwffZrNuF2njYCA6
73qnPLqhZR4AsXKKm9Jkug7BJDbYLgzvvpsjjQ4Hrh+BKIoIDZzjERJDMmUlKRFQxk0/VLEpd1lR
cw2XJ33ONaxrpLy4OSwOM6AQxakFfop/CCjCw0S5Zt7RbvYk4hezPLZduJR6GlFEh5QM6u9pktUP
ToUx/UBu7nQD3nK81pCg9oih0jD+IiZKXj5UN5mm/uAOwX2N2uWh6FL5mMYGo91KDPtxEkQ2txQO
WaERvDzmyJi+VcQDckp26ptGdvkOvwd5HnFogR9qvd7Gm2+zwgjSau7QFvKRLt5BK6Dsbo4WTxTi
7D3QP1RKptl+b9qOdk2JhhsPJ88Hj4pz04KPuTdId/teeRbvKceZeS9w2n5P8xCxqKTlswFwgVHS
pV91T9uRf4qSOq0vIphDGj6TuJs7npul9Lb+uaIWrNTbql3OqVgpGrTIFk4RfyL9BhdxBFHKz4tp
dg7RsjHREsR9IQrp93pijDdpOUnOu7qmybVdZOJEVhijJiUm/NGRS/9iShJq1D1oE0p3Ok7dQ7XM
l1rv1O2O+kKd7YzR4MdwCErzTdOxLsqSDCJGcDjBsZpdcYq0PONV2nnnroKSysAaUw3rTZcGNDJE
YTKW+0Sje4G1qd25Hc0ucBHjdSVc1qKuc8hlnjLWZZ9gXaRMlRlioYWNh0Mpzu3HvqztR1pfmOpa
ooIWCotobkNzNvbzPITO2gil9aXo+4LWTjxdZkjh1hTkKGclGqrQrYh15KkEnFyEJBLxtyA5xtI6
l7BTAdjcZdkcDwgg3SLFDJQsoXOufsQ2VFZ+nhLVGtutCTRLs1ZTMU93Keb6jSqjqjqk6L7YGck0
8me9LT50SJQKPwlU/qO0m+7JRbx0YRuOOnnSJgdiGpNgXKmUmWk1Z0xcg14Bhuu0qfosM6As29ae
JDQ7R6ByK/AbE9gXbrG0AzXyVBWvBefCXU+g3clLejEglGyjLyG+S98pu2rBXMpdXUzBEbibU+/c
dpAPFWzp7VRU8xcZDiWMlTyc/HGw5i8Iy9MNwpuZimTPa3QDG2BFOhRfyAdxOoRhILTgvEDMZDOK
Q2GsW+PcH9jU7AF9wq5IEXLB/DExBXjRULupFJZbkdbVRdJELeQINf0IwnLYRDD8PkxemX/GPwjn
cipAdBQxAK8ai5STNo9OZ/F9QBleB7ieVqqnmZwDkksaVztZY6Qz/ZtBCaeoMSOBrDEz6YOm9SLc
8RtUDSFF0XashvfsdF1AOWIC0hH3BCMFAReyMg8YnApxl5VVu8o6UkbmctKwK5bqY5XKulr1RbvF
qzGtgMN+y5y2/OxlsUH/TIzbVgvMNXGF+s4LuvwDqxIN5pnp/b20CEWqQp03SiUweQ/IqbjWO1Vd
Z23HoIb+5nSPCCfESTMSPokWnum4KavOSI5yDNhgGyY+zRWzbfedKiwTUjl74m6im2H4etd7942j
xnDjKiqvNDYjgJddWeu9nztBBqsUffxDICzQT8BXVufOHJV31mNX2UFMO5X+ddlky98mxqqFgdox
BTEbszGrSmbbkXMU/Ci2cLKfBX0Oi09foW/dWyPZg3tbpDSKoZHw05y+ROuYFdmDAY+Q/VxEJKYw
advwzcOEzb/Y1M2rpwmkiN/SMAw24PeB9SXW8ANYYg05LdXsT54MvAvCn4ijpCMBuWcMYxDGOGa+
tn2HLcY2N7YVh+EqIPmw/ZzNmtJuobeWJgKpyD315EOuZBanGwQy9R5a07ydsLZ9nL0wd3yPevTH
3m7yGxwrT0Y2fx4NS1ylndHRfslo1BnU+jeWqozv8NTC7/jZhttQIbS95ovHcNJDAvatEL4yLvEY
MGadtc4BfW9bQnHPKor5knl8lSq6pns40frRqsvpsm4780bOY6z5De5k4UveQkJOkevda0U/FpsR
nCVehsbCRDdnV7Ww1E0e0x5pEPZ/Qz+SbUpIdF9LT/bHjvA1g1aIEUu/dc14lZKZ5Q9qBjOb1xnT
hQcKOcld6zAN/Vd61cPt0IXpB6GUfklsuP0lHSQ5ZU0WQSpCpRn7NYF0J8+a4stmtE1Ql4MHtK4P
20cjHqpj7iDeKGIbCKPUtcC3OgRBO8GUt9XYzPbrEQQGHTlc5OM2ygrzTqYVkqjCnG8RnQbv9UkB
5yHbB9ZRODwQjV6rjd62VnwY43HEgljqEPtAA7npSY76UO3Io8I/ZRfa+8SZy49A0AwPjqWCkEfw
qZ7uFYPnNLDCP4m+bi9VVVFMZiE8FkmLYbPyCIHwkXqbFxGTGxEogYhX0CgLDUuM038IjX4gMS0J
wDMCLGoe0rEzfWgrNhleCIV9U59QP9RVj27ayBsVEBtfGpfIb9GnTl4t3I2bORYTohh+0NRXwdZb
YGZ4qREyWLWxOXuloFPHN20u6o8Kb+M92dPWpsd+vZpRPNCjlaQU6lFEy4UYs7VZ0ShYiWCOvsNh
ZR3qFtJPoPVgHi0e1XU/c04hBImmpF0G8ZWho0LWm0G7tOMOAkWMuWvrambj+EVV2FuykGy8DBSt
251i7D4FWTR+qlyz+zbYgfMdfJmMt3olVbtqM0FXMsHOAEfaNcunuZtrjDLRPKk9rf4niCbhdZug
i/dnUoIPJgllpV+WRY1xAk+HT/hWs0pZna+0bEhoLUmSB72QPXs4T0Si6VGJNcVWVuceU3ojNKkc
BBX0sNTKwXNwRY68gzOAdtNV4WUL1BUW44eIhHeguBSQrH1OdtaoyGsFQWr9PMH+txb6Ri2U9U9y
iv7fa6GnH8P/ewC2/3sp9J8/9AszJN5x8ATqt6guqfc7HIR/yXaBCQGjsQC44D0kUxRazi/ZLnAi
YbvEpuA8wDrjGP8qheqUQj2QWQLbH/xW/sL/H9muTU2Cug6B4vStKCY9P4eJHlO1roflRe9SOlql
RWhfmc1Qnc5Ett8ezZtVUGTBXMsltGSpCFvijzJI3+raXLuiuHBMikgzcMYTRjrvfuIJvIcW8da5
/3lp8nw9OknI8JYkV+qgL+6t0ajJVK7O9XK0Nj47Sfw/CYz3UzeioStAqJobc6SBP0hANq/f7B/d
TpvIUiYpipNsqyhoPX+wtaazwW6bgoS5rvueZ/lS7RE9FiwxjzcjJ717RA9v3fLLYzWPGB8wdCO5
9JYIpXh+1a7FYDS4Dna5pah9Pjj2Rc5Jxovh/YbM3G/UVv64IGH0aLEZRMtJniP48wsmUOAhMTTe
PoLmcHRcPIbUrygwuKb2xQx6+UZ1UPzxXNGxY9WlbebxcKl9PL8gUx0p9cHY71U5wo1VxF8ZV/O8
bPN+1kEnFYuTi0qck30qbureLu6LqnIGjDkpnNzQaZ2bbjIM5Te9rXqfNnz7Xoze+Hky3DdGAZUs
fs+/im4MQscWgh0TQ5C60B9d7yKH5EGGjtrbcFAtvDyGHRCAken1Nixpo+Y1jrGDKKMpo5LQ2Rif
i3C6ARjR7A3yH+SBTqh5kU+V/RiaLRtSFNuMpTZAAHQ+X45xhFij1+FRbDDoiVNuLJtjiooUb5TR
0t/VGjboZEnOHJbtkR1241DOUI5Oy1GbxhuUiuN1ECOJIlunL+2vLhB8tLLNPPYbBG9swZFb0a9g
lpDrGLGHtwf5oH0CVOQhHWmMhiEHIdwEcdxOtDIRFURC/GCUjphoBR3dEaojRMcPYzEN7ws9onYj
7WQgvYJSmn+eCBqCCEOCt1v22gOqWS+FogzKpoaosxSa50Y3L2SfcgoYUYLhzDT7a7ZLJA94mOBi
aJqJt0lEYz+6jT7e/NzMAyqsHsyoG2+0WhN39nK+jufYfqQtbMAinbzxQZadoVaSgj0Hj6VTQbQN
d1qliDVyDij1CjJjcG8kKbUiRebkY6Z4jtiSeW4N3jTl8dJm5GP3Qz1zGtdQbp4rbbU52OYWXRKn
f2/UOPefC54/xyq5KKZaRWYMVCdOCfjIEpTkCFi4WTzbnEHaoefoohE6Eh08hxCLi7TWapKQ6LC5
oP8pJn2KekopLngaSrZQfkaQ9UuFpS+k9fjTMRZW/9Q9vKW0wgGF05RVxIyMEc8GzuqxPDaEopPV
sxx0lJoon/TY5tgZGlSoYcJxpgnLdK4B+AAF5zSLcRfZKGWkoVrudZG0ENpJP+38/CnD2MQuu9Ym
Sh1n7bla1IJz9fTT+Z/pggD8OxVS5o052mvc64fI6fr1EHreVtUtAzhaPg8JpLTac+gKOLC3PZKm
vh3UOq1H17vBSiEa0+9cU1dgmV09OXU1ljXbd/PUGG8rWVAcwHhAKMs2A3kENH+JsAOwLPSLQXQO
8iYouNTY2raLtd0Edg+zcKhNcD3YJSL1LW32wUWkuuC9MXvTA9L84Xs/aTV2RrJ34+th0ozhU8vj
j3ZtUfS7Fm72wKE3RZnq9hoJKCkCYbu3ec7tHRbyaDPGE0bkAqc+cB4wIeR0D4jAt5WbmCes1GrV
98M+8Kbx2BFlfSdzVa4grca8dm06WXDul3Ow+NzqRr2uokn63TSKK8JGu5shqtsQgWxvf6GYC6I7
ommDc9WLx2OPBXRvuWUIIVRfjqJ6OZ/cRoXfqTCIk8xj51DEkTxVeuEFvoJ8BEFoyHnh4yKRmJEK
7KiTdN+9OKKS1WoIj9cMblBOQTcWa1T9LRgOxwnuzYICzVpo1keOjWjAm/qxALVKbK1uW/t6MJmy
Maow6OikMaSmlOIgBFX+a+bl8YZljrFsBMgA9hwgWaVnyttT21UPtui8+3yKCFZzQjdfkkr78WYe
o4D9L3uLnzXVNkU01qfD41i64X0Ck+uY42y9SzQ9+YQinA+LdEGTwDGODrFjmhdu5el4PCk4rllG
yztpozaPMeW33Ea4FSZxQ/BNZxJP57YSX/JG0+aLObKUe2HmzWwOK1G1pAo3AsgydC3z6xz2ttw0
RXrIvCp4j4s3vMbLHpHR7ZFOGdX3Wdc8Tvm4zP6xuG9zD5mo4jmNXsI8b1ciPnglQSRKCxT23WjQ
LytvcG4Jqk+dNbWbC8RsWr82h1qs+C6doxWUjYu22SiuRmVg7KZBcJ9TbQCi2pKFgriP6igCHsfX
MsumQGIGxalwNOtrJkz+eaI5uuYjMmIj+LoEFjY+LY2g3M5uGWe+EaYKsWmbau+JllE8ujxA+Ehq
8mds7+U+tgr3yolMfZ1wSzsH83u6gr/TPpB1w16kghbw3hzoigKD5rXWntdsyEixmCysLGxOjdtO
ZCEn7kkbJ8o6eYl4VMtk+13PcAzbgc30lsqZQVMrRkob6hB1RmBxiKxxwa4hdVOzARrMEV4azOmJ
x9/TG/wa2SGsxo5gmrQXPObBXAE6Jl94GnCCWvwXUUrIuD+aSEwkzNZ8HRr05xBKNvsp6pkHUae0
7Q6pAvy8KtNWCUa3bBFuMmmB2KRwu5SMpD1QHj5XmbDqIYAKZutxnhIm/PMU6EQqaDYO4nWGPkLM
6BrcILVRVQFlhsSu75zMRiJ1LioXJiosykcNI8KYKfc6GetjG9vM0znIaerL+Hkj9Pk4zCANcK7Z
/fxZorCbbFdHCTuJQNNYvhx8J8c6Q63bT2gQOnAvd9QMvI2YM/J6jMGQBM6pKbfGSxSX1Ob0xisf
BqOu8MnaPb86zivudehnLlk0gA1urLrK4OuiLLLK3M+isE5hMLl67zg44S15oOiZgJaq7ek20Er7
QYJixjvcaMn7oWqWEz+J8i1LhgjvBiobE/NmJt9bs+m2zIuOuM1KTT9UKtKeOkIed9TT0Ffzm5cW
leZ498Y4MCxArLOS116Hl6BZJGjhosrbNo5FByQc4+WJ1jgSQF9NLOuqcqky5rQsChhzvFFAULwm
lS9mBwSfJ03UnBo6Y9YRftroweNN5sIXWhxmlo0deGJreSvNWFO3vRyJTwdEGYWRe0OskSdZqioP
CghLY01ZaEpjLRQfE5fdMvLioaMqDSzvBjuxvYl1WiqrAOo4cQTAnQY5GTswcexBHCPSD6nVRCc6
XaAutWja8K96PVq2d8iSubrk9dc3xONEF2kfaZ9HzYsPWhcGcHYilp7JzcHmgWebRkfbZmqwuY9a
rgsdNzP9zCOq52BV5+aH0GVKN4kU2Ao9FGvsB7mPKL++KLGa+2GXQa+2mGKAM3SNj80AsWjKjqST
efqkxZa9dfsy2HtzmVO4r9Ge8gUOOOOKp6JB4pUh+hqt4YJmCRsDVevQEyv9ys6nft3rUAzhacCG
sOsNe+PgdsTSt01YRNdJHQ2bEUCRpXfW5Yj75QNvm3W5GLMDK1++g3JIVLhmEnify03oZZcqBY2B
ynW60qcq/FhpUj00pWGeSpyc5QqWChvIEXW+lxVUda/NXNyw84OhpQ36ky3hHJpmbxGMkRteohNf
4gxW4NJKmn/YteSFwLMhfQ3P7hCt4b4DcWNH0C8xP4RIwvHqlxkk0pkhWK+YDbukPKra0C6gaNfQ
/9KMQZpHzDaxbBiRMw4jwsRGMvCup3SgeNuz7V6/fjpdTknPTiUIgzlwIARF/6T/0X4l8CoBsWBi
J7TPm/5+BJfyf5Do/HH6cRF7UagQNsd+i4Pb89OaF0SdSmi77LNCMhkrBIp3dUsT17dGQV/UWo4u
5+nw9fv74+jPddEU4JjjZEqy5otTIkfyjJB7nK5jkkmUt/g0ARQA/B3ANjWbkqbgDW4x5uK6X3a5
r1+dus3Lp+uSpgFLioa8/kdk6tQmVE+ELPdUEukmzG5j3LnLrJs4LbN9F9Kw9elrcSxZdt4o4pjc
zz/hvxW7tyt2iyH89Yrd5Y8x/la+qNktf+yfmp3QSTPn9dlYitG2Lc74XzU7nO3vdOQMOu1Wm5jf
peDxT83ORL6ImMHxCOh0FvUig+4XG1y8Y7chpIt+ytGNpRr079TsXny9qPq4PNVBlDNCevZLNRYE
lIy+bpG8Z6mLp0erXOA3Bf0za6NHnlZ4vjk0ZIntY7Nsc+2iNAARNov3oNiXQ6zvpNZO3xszVPlK
0ytQvcnUz8cRS8aPusnYVEqHs3+9L7pQpmw50myYrFsNtLSrgDkrw8D0loGh4QAxhUw1m3Sek8i7
0mOtcz7Qfe2FuWEzAGXxFo4xnl459J3+kMEfiicAOBqLdBOVFCoOsasNq9F1NN/oYeTSMAxBHY+0
DPuirtzbCP51OSQrtKMYokRuddhfCC3L2zsqI1Js3MQyM/1TXKOhUJxOeteg56TnhX5EXp2qzazX
3yKtbbZOXU3XwL4KZzVPQ8IflZM2fwEU7cQ/uXL//QDf+gCpB776AV7Gbbv8T1XFz77An3/ul4DY
fUesNZ4V5OMLUkLyV/5TNffEu5+MC4NK+q9Pj3/761PT31Fnp3vtGZQHpWP/W58aWcEv5nKc2ARt
4z2QJmK1P+WIDltWFFHpBdsFwkpCiFjgjhi9ZG/gtKR5t+9qG/+oIbrFnQQWyPL7hbJOeOP0cYYX
W/tluIBDy1TywXhigsaVBgaknBgmjTNpVLaqtKF72Saxmo9B7ExqU5BruTEF8aKeA/FtcQQHbCGI
HjydYdygQJflKwbF10QmARt8BfKm1iYHui3sG3cY8J0vBK8z8xukbnAo7ZFVmODo4j0/E44emSPV
o+mR8YKlBcwNFtWLSRGE5MvIQh62z9g1qeaWxpvSDu5yuPYnojKd7334P+ydx5LlyNWkX2Vs9qBB
i8VsAFydWmdtYFkKWgREAIGnnw/J7jFWkX/TOGvuuq0q6+ZVQBw/7v5ZqbufA08zX3SZpPmuntIF
KhV5b+c90wMkr60tacwu7WjhgA5nwsXzncDrkW1T+5zerIGW+fu2VEb6AArV3VMMWguAfmlNdMpk
v63H8HIs52TY299MqQTz3pa+7CDwCN0NU3YWTuiqjAEzMQYPsO7sMzGQrXUNPFu4jBJEepI46dca
Gsqt9FS7a2nDynFtcfzCFib8t3VaRm3XGPOyo6iTpmZ3jUf+DxePpKanEPLG8wt9iEo9tY6Vaxnk
Pgn4zwmp5766h9VcHeq+3upt/ergB/uul+AqJVazS1/Pe8F4BG2vNPnAdOzxAB23kaaC5F66anku
O6d80zNYrx5sYsxEqD1jXjo/tGYpHnwKCEPajkQMOQ+WKovp00gh5DtNtTi9soyQkceiIQ+aERWG
9JFhVA8Z2bh7uWCR4UCceuBOBMXxs3se2ua0BOqJq7fsAVcFw1dna/6qafOLF5qhTmXqUiEwj/XF
06thN8B9jbI1r55bSeUYGmp24NgSfHNpV2biTvriTmqu+Eglx8CIWkj9JlD+moVjYWhn+vL4KaU3
+j1mV3WY2fS8WGaFDNOZ7y6ugzSiZvJbznDy4m4LBJsMzp5DsH1Ky1pSt7IgLlvzjyQBHLkSut4F
XYuYJ7N0/OhXUK5r3h+NbLbDspsv0s6c24r46N6SGAPJvCTtsU/t8tRyi76mdNp4Z3igJ9lr6MA2
Z/g8RUn/mQ3qZrJbbitTm96i27bH0qotWMRquan8aj3Waefcsy/AAi274k00WfHOO1odlmWyLlO7
VsepaaiaXO3qW0cYNomSPvWA1VnrHWB5eVWPm+aP+0+yzPW9B1WMgBY1zeKyAhThGu+bdQ8K1SWU
tdGBq6VPtLDz8/zc0KZ7O/nTcCV7K39dBp0CLAvp4LorZQ6sqxRPE3HCxzx3O+y9xMk1wA7vra0K
cq7ueBmdFo7Sgrh01ldvhZJcZ/WdowNl7wj6H8ZVT2MkdH/fszb56Uhiyzg51etS0KCWBptrqasp
e0yuGVipqpwyffMGLjujSU9m0F2Uo6soCawQ5Xz6PjWzGeIzro56ypK7cTr6L1BxD33eeHtG2iVe
F1d8pQN2uuhwWPcVXovIbez5vmgd+qpLXx3bfrLuEzWrt4m5/RtHannPC5LcLm0Hr85Txhb2r2O+
JyPo3aU4zpVdHNByXGoiprZ87nIkEN52vi0aqJ7AK7vvFBqPh9WvlwFkt27tFnexmWj78Q6WBGE3
WasN4SCzEOq6+XOlq1oLWdtPfJRJlga4G+kPlNfUbdx1cgxuzNZM30DHVIfVCcSe6lOsmVhB9Gs3
L6G5wpy60dravFeLRLc0BhVcte0Wsa+W20pMHb4gvqjnaUpJwVLcWEcQKpdTXhrpuWsRIVPf3dBy
VnM9CfxknsWlhrT4RWOPcjaFbTy6qnbMSKe3KBqEq75lxbxAVtJ8ZvRpKIrjQIXA19L1dmxKAPkt
ZbBLRGt+KRhTT9XgoBQx6z4ZfTE8pN7o3ZjoygAsBT1qsEfF89BAL1wcbwVI1WkfXTvp3NGM+aHK
sTmFfHu8q2ae1Xe6QAs8P6mgeaBx5rOW1vKQYKK7kWMPQrwymz11l+JlJlGPkwgIKWW668HKl+ye
O1uH0j61X/2x8X6qvMTU6Y7I2ri3v8/lUmytdEGY0C8wk3G+qGVwYs8AjKq1GyM1wNF+8o2S/ZI+
VPKjI6ZdRRIGIMWAqwYaMbPFS7LhV9sNxOp/MlmdDc/a2IbY43oVr37auO7ORiz/aqWpf2g2uOu0
YV4lHmt6Wdf+lOGiA1xFXlyZ3N/Cyh6rmxGL+G3h18N1uRFkJ39oz6LVSKuPLJUKu3Ru5sqToSab
6ZUkBJpeF4CjHaB7QEix5um+Swf/at3Itbo1VdPW0cDtmpaX9FLNo/aUZY77TqKSS88nAxdQBDxc
LtodsewNkzvqAHO9srFucj1puCzR+QI/XOH53CC73idvd/pk76KTkjg3sjYiG+5/lBukV8+tD9LD
7bWWNs6jv7F8DX2xruYxwGqSKvNOiRWAYdJcb2/gWVSWcVhHFheqyTdSinlNLUBxSk0Chn3WtHct
SuKz50MXRoCq9kK0zkH7hA8HrOF9l5tjVeYg+lqrOynMovcenIFv1DHidjHGbo2BQwePhgN9s8Fk
udeznm3eJwC5hj13V35ikU25QEjeWMk0H7TRrFtX/idI2d2YykI3WEO6yzkYTX9n5Jr4gSiDO1NT
8JiTETKzpxUdjh9ozU2ihrturbq7UnU45zLTPC6gHKLVQbueP6HPCV2Tr5wFzKfFCgrC5HS3/fRr
bXqvN2Z0UnZvoLG9nVYE95aJ8M/z00fOHRTlEDrf0NPFWJC1J/Vycj/R1AS7+oSbtli/5V1f09G1
caxNgNZOy+1NlX7KR9Me9vXGvU44m2Lg5WY9Ee0o9rPfe0VsfeKyFy7CN0x5IqYY5YVdWH0rZwlg
O9lY29zvmr3c+NsV9tq9lhvekZUQ0r2BTRpzA8juQHOhJBeAvAVE76krkiglKUr8yYDAcnKq1Ij4
ZFd3NBZCBO/tjQ7OWpnjqxzUrtTK+cHtNx8eu5GTq6vmdizFzPfEgnuYmoH3nYNvtiPVaR5K2B7X
PooVO2BOqrg3TX1+lHqVPrNMq57ZdcKCgMJrRw5N9LddOQYEeFxOK6mTnHSvm8gw62SVKDHkDhb6
MjmRf+3XeNlw6sUYBCLMpYGBMk+D9lh/stctqoQGSOzlqAy/Cy0BCEjSRb7QXMyyJxP3jMvWtW33
6iYQvREHZU48NRUg35t53aUc/N9W178UtvuUboD4CVI8tkCDZ2mf69IzvsC3Ql+j4SESiQsKxavd
N2PDzivNA6U4Z1YsNih9Z60ffQbJxNPu/Q1bD/TQjZG4aUcV9KK2I3h73cJoXeJIWxgRLvAm611V
pM+8LdYevpUdBQM7JKvicKNVOU2tuXUNKOUd9gLEADkCpwCiGZel38NrqHhhajySFRaD0LeQqluP
Oqo0wy/XTP4+S1kKAM26zRRbJKtvKhDUCyt33W36vQEuLVq1ZSW6PlmbV3gMW7s+sAZhB5oX1jvr
0eXAiqWjmtrHFux4t4ublawKmvIaEFL5gQ68Mz0neaoBSx47vKJnxxxAJrNdivFF2hEKGre5IctP
eQfGmB3gGnXs6SNl46rt2jG9IfTCnZ2sxq2j8+QKv9rlK5IwjuUe9aGjmfkfZKN/4Wb6XWJkv2Pi
myKpZmHfYj78VdrMElux/PLzU1EPjHXaAnKoB2oNH4Ei8Udbb8S3jrNUwy0b8fqvH5z59heFcXtw
dFsTXztilBH89uBr3vSuWrv8ZCxAptaip0g1rzJaU4Ly4a8f6jexyeahLAKPW/KPPJ73u8MnF3nh
LhnNrEZnwpbgO6LoVFVp++OvH+ef+iq2B7I98mAGCV9AY785pkhjYFsovfQEuVztKTKyT+70CXzK
RxqCS6hFMsj0nDe9/ui2OgmuKvT0akm2DddJxm/317/SP7/FHr4xvDueQaLhn9xUkz762ciUcRKU
zF9/siqsYmaCxiaP2UJPs/4bjUK8zwaAsc/H/q9+9G/0I8JgW1HH/yzgvv4Yxv/1kvcUuuXEsH80
Yz6q0/f/87//+Mk/fZcepEbkf0ohyXdatsU/+oeC5Jt/cx3sMTZfnK329B+EJFv/m8u2Qvd8vJq/
+i6Rd4lEoOd7ON3wE+LW/A80XAyev32FuWLwsbJxjBkG2fbf08upsueqKUhaECueLhTBOxhT0FUv
FpvXmHMka2t6pusHy9MiVadIrfmSx5VuzEes7TjvgZZ5+34M+sfAJ8qJlSR4yf2xOjCqpKGVTwF5
hsUR+8mtxzJaqLY5Dcnq9XsqHpM1Iq8zE5jzncoJOZO6sQxUGTtdvRxFYp8bv8Qd16uUHiwwDc9G
g4Mea0afRIFbvAXz/GIMVeISHRkQukZJwmyu1D6Xmh5D95ruydIYoM0xlIRLM1DskGiV5G6RiAdH
iRxs92p0ca97Ery5dp8nXTFgmKaduCdldr3OqgmXwdJf176XsNN09ZR0CjdVP2R3ZjAw3wXr9syr
phyIqLh5nBtFtUcVlE2Yzap+TDPH2RMc6aJi4I89XRiXwMif27J1wpTT6LVvKxaWFZODoJ4xla3E
iZHb42NJwOcuaQ2GT9vSEYNcjF6gNSg+sitfW9ldJhQzIaztzE6imClRxfzOJXX2ox1RdlFvlnyP
XZ71OpXUyBp5duXhuzgYUwaQbpVjbCrdrmJPZmZkOwgY1Amt9tWo9TIhzOWOpJLXkajjeAzmZny2
aVsqwi5fjZ0mTfq3iq3wqB8ah/fDma5Wn4a2Qn/PifrFE89lR8/XS9JAVg/m/lmVitMBWsyXbT1w
pnzKC2vlZzFxnu0c48QcJNIH8OtWE5ODrK79ohY3iFIcQ4OqzrwQUoh7m06De1daWoI858n3pE8Y
a0VbwMlwlytuTD9G0yJCRfTOZcDM07sVs9R5wSJGqNKKgOosV5VbAg8wXMA4jZbcG9b4liJORQ6B
t1PGGTi9zKNeyfuFmgbx0TODfNFnMf3MyXXdu3UHGj0V1mMJqzAmETFdOQNTbzTKmpds7ur+ejL1
L/PCIRipiQzTrP8gKf/Fm+d2iGqnESdy4IRpcku/VXQ4DTE4Ih9wezY9EaNpo4Jd7M4VSbXJvdNU
H3VQZMU+cdumIvUwz18yQNp6bGA6pdNeI1oVlkVvsOCAy+QQkd/lzSB1NiIrtWZ6pl91WxYrWgyF
9teZd7NjvNPV8K732FF14iS9p1O9Grh5RwjFy0R/4CBtHnR2968A5J/SpPuhm/DIwsIDidjbPtpw
RdPtbVbZONUCP4+KzDWhsljGA/9CGnrWkN1wfLxQXDqfoFvUBEBYvZKzS3HCXJOBWtODnyx9Gk0s
Jetc66aHflQev9KwL7QpuQPb12KcKAnQSUvGA1aH/aQHB2VbGA7KVYp7ShDxGEyJUcM1REOGCYHI
QAsdoYVwweDAIdRKdt7GLsvqxNiJbpxD19O02Ohc/9Xua+WAubywjdFokhuyAwMr9j08b3tn46QF
GzGtsekKTJeqfCOSA3qyEPPFh2BnNyMdaJ/sNX/DsNGi6NxnbV2yhwLS5s4bEkWWdlSIWpyLDebW
TlN3kDa+FWnU6fUsoWzQ0bmuT2IjwTkMANcLasoLiJxsqi6c49IYOyhSTZ62/o6UZk0v5AUNF4Tk
4sYtnHVoEbDoHP7WpXL09tqoLJEDutZQYkS7IeycT5wddYw+V6pe3FOmZj35G/fOdZE/MwcpM1Ld
qg4JNhEvCjZa3loEE0tzb76APNwcvfILBhOKmj5Be44X9PutuYK0jLwhGap+TrAI+FPP20MVA1EF
HWg6LDD87A3m53oZI0/mNkbcbrC/pFZVRH19f5VX0xduLGj7YyWPwHUYI6qkhRk4dvPsRqBmx2+0
WUAVhIM8XAGvD/YyNR5TjslHa8MQ5oxiUd/4xaHyqJLN1v44YMQPDW6wu8bD22NsQEOzb/STroAc
JkGZndzZXnZ46fWLO85wTDcPGwxa82pi28NyEmjiYlYPibuqyBtSBvyO8F5I5v0nW9CpJfXr22Hd
ce2dyWrGgWWKkwiMeg0LlOoY+eKuhyqntYupIoev6HW24R1zffGjssIHy+4xiB0zN85Yg5L9PInL
Utdip69Yc522X6KUlM2uAPt6BUMhDdcNL9mvwVc/GOtT6vTfRZDCoiznrzRsEeUiMr2bJm43Rk+k
ktqi4wRjJ4a/eiPR3McBfcaqzSb0J+ncU79Z73ttuElV8UDIWbufs+Ju4XU9J4vDAKlXN6lXr/vF
LRkicVZDNgQr4u6ddehjzJ4p04ecxm0QV8+QkBQBOF7XBzHlqXtei1FB7xzIe+xM7px9aOYLA9+o
W1u00IbWoO/cxl/1XZYE3fpY53qgvc2DuSh2DJ6/xrlDQSl2zcZb8Q4bVWXvvNEw1FEY6WNZtmgP
q1w5yuBrsW9kafR8rIgshCb1fC3BSkiEqjUWJ9SnVdwinGhZ3GHGfLW6aXmtW305Y5ExsMg0w0Eo
fOBIsd4C2kaV8qy75cylv2JhtchsPKpaX1kJc8X0S839UIVfxCwKC+zwwURFtunVD/465edar8FC
Ws7O84J5j9EfxyslfgdIGc7doHyBcCIMjJsjTYw1yk9YCpAqYakIX2d6mr7YKuliD2MklcsEeIHm
WVBR+9WWsb46E8DByZhD7m7rzATcWZceOSLbjWbfGUNoqmlDTRRS3zvDpu/4sFgLTLxUd67kNM4E
G5o0XqlPnk6sgqZLlZXaSRPC5eCXbCXBumUHt4aDbo0MQP5sXzoi2LV+sPYxThY3RmzV3wdipUa8
FHpx72e9eCiCYuYg6aKrw3FxDohJy76n0ueIqMACQZQLWBAd4inh5V6NrxWdQnEyBMZVjYTpEItd
FLCa3N67g3OwRhaaIZP1pEK/ISgoyhyxubXkMc21GU0zH1JCNVp9Y6utWY0TkKii2jX9k53b+it4
qyJKO1xnUTpZPuwZZTeSjwuFszlRmTcu3it1FYN7YV3z1fZoM1BkQoBpct4SYUWifAmDvsx2M94i
heMTyXukSxmKlpvVt2iD0EAInOOOd7JrCsW6fTDXI55Kzzm5uGBR9hir74eKgtzdQPL/YDduvwt4
086sV4SMSY+o70viZ18wTefPpnK9S2JDzIpyJb2rgSS7GycpnRLXNW6RyFTe21hbw6tKcPa4qWPv
AYCz1yKJfOpNtfYR6rv7bnU2WBEgLrS+0qPJvcQMrqtCqR/wOtCURG58cD3Nz/msGTslbPdNyhIp
suzJMO81kWefZCoTG17dk1gnQTsZLQlgd4avC69pB/UmOAQLZDeHjMQFmtl8owjePgzkx7FNzEtU
OCV0xLLLPgD5LiI029ZGQmxHws54dXfClBTztngyLRTRHaZyd29K3ftuEjq86oYcy7hYu8duNoA8
cT0vfkIjHp6CRq/eUgO9LnZUEZzJKyfn3Kv0M1hMsff4vLLlSd17ax1nlFl0d2yVPMDqaDjBIcBD
xjU4++sukftkIkTNUotLc93sqcpzDvRqsrvUOYt3QTU/Ee+w9pre78ZOFLd5isxYwHW9KZjkL1wk
ZMwXkC+LJ00OLFz5rLLPo0wT3a4EdEU/uVG3Ebl9EbZoOJwY7OLS5ZxRqlqnlysYq29Z6TqAuHBd
73IxuT/l2M7f3XrJ/KijqfxamuZi7efebvf/nf8/R/V/N/9jH/lL/8jLD/zezfjL5P/3n/lz8jf+
ZmPWZ36nWBF71EZD+TNxaf0NDC95QJI8FD992kr+sJDYn4lLSpHoafrU9JjX/7CUwFBBB+Jsgt8K
tIlje//J5P+bnmZiKMGcgj8MTQLepL79+T8wAnxDTmvObuDos7DE+El57jbG/IfqpO9SuGhs8UOL
9j3r9+7TBFXKtGg6Pk5FA2+I2yEdvQsY8mYkslS7nnWqVoEbvF3JU/yDHvMvlNHt/fpFndwenIop
LCO8bB4v9q9PkYBatWD5CGhjCai093rQs3IhkFijzT4UBsC+NKi7gAk3t+JhVfmPRcOpsHN714IG
b9C8giv/MEq/iizyTrjH2+x28AtC6kWF7juqnnkrTdfrafDwLrjVHP9/PAlU+cCgoJMA7+9ypN5z
O6jHNTiKFRFysdt1X2u1fcq9WT0Lwis4TkoY6hq+5YjdWPc+ByTLnDZV/H4Ued2xzlnuCGD5oS4p
0Q427pj0cRosAdwxX1JKXufTVjyyjpzoN8rXXz+Hf5KYeB985CqitnREIaz9+j4MtkWSy2OxlVvk
BHpsL8j/vTpsV+y/fqRNb/7FT7w9ko8Th5AvoeTfG84cadBMbvBIn3RKTs+8ea4vzv0IihBE4b9r
4/vtS2RvnzBatqiJ3EKgnOR/fWamQdKq1ioeL837e64oA2dxLNR//az+xetn6waNWvRr+WiIv71+
Qc/lomJ7fuzpxj74vGqdFeTHcvh3MdHP6rXfXj+H2kkuTNt14Z8uCkVqmPAImJ/MFeDh6oEnhI1N
2mkL4ilgl1tpiMvY3o7lg5LkZzrkkxhuQvKQTc16qR1H3PcwmLB3SdygpIYIsUjDWo9pBRuuJdpx
yPlsPsvUa1RksQHUwrQgU0V3Bw+ydDbmSt/Mj4PpDq+zu+bHv341/x64/uVZUnCFGxwWi7cxUpzN
Lf4Pl74EcANTab8c6fM2wprKm5OXJgOn3L7EBjZsLVDtz6XqNQQp6vf58BZHworTXhrdCNSx72+6
Mp+JFTQszEj3vRq4t2+cQNmoOnX9iiV/1xuz+WhQZobYNFdG1LtJ9WTqJdYp9iYxgv7yzFLLjJs0
V4eSWFch0y9czsqjOzoO4pbpHCXMzAt3l+xYdwk+PPZ6R4y1pFKcvN5lBH4Pg9X6T3jmi1OhkRZp
DJHRVJsm3zJuPBG13+nJ7lZ521XGLEK5evYVfIHqQB+vs+ukCULe7gidTm5bRaOR4jbq2/KFmTCq
BJIJgFTt1gk6vBRKDQRbsnEjKlgHJ7EL7H4umiHkRzfWvNW+d8hbPXXTUL96bGh/dqzz0aKw4ako
YP9OmqTVKTxvsuXN8xtsh7VJUyemwhNMguVqFYF7S8ESx0s/3wzEdT7fTmMjvjYFldS6GDATBfSe
JeUPrdT8a62pNCrN83Snef25rl1+a9cQu9IMTovUmps2AUZgLs08EsHptZBF50Hviqvt9YzbiiW7
RSo0pAUYa0FtvdPHSgsRFUab66umXaxTz1pVjiZ/qq83BvE3TBYIpTud+0vEztI6mG3gn6bVtj76
xB3uOEgPzWnUpyAS3mA9lfa+yTo+ERKA4SQs66MFELIvM1OLrW7x6xCfZv9MJx9nzRIDFFWERUhu
Pz3OatpnmXVvJpykubbJ00j/Dt5HtsL4GczvVs973rtGB12nus7Bo0SMPyX7yoqy/YSzNhxbPM46
mSWTOUhPbZsY2pI+IvpfQ2/8ki1KP2bjqD8kxgpjqXdf1Vh+mHXTxDNOAfbuLnVziH6Mpb1x5S3T
fG4cSKWtXBdQOAgQUyG0cKSaLPTwUnKJIiFo1A0tOqQfLpqfBodyWKjV0vzkXesyxS+zJPvMRAfL
SouiKGidxFS4GXkxt6Fyn+MyauIC9nE8pa556IdBuzhr2yJKt3rU49T5YKLU76d88HwUXsenL4nG
pluEUN4hYzDERSnDpl5mqY6GlUMrbvm6uJoixBMGwlyxZJMyy+DoZILcYJZswe3mWy/t9K1IjOm7
S4j8zZL9fK59X55KGYxQHzv7qte17iBoTsMBoMvTxA79VlMlYNJKqdQKdVb5xqmBS7+K2BA4A2qd
rOuircuzLfVmj4U8OyHjgbWsWrRARSl8YJHLMVzRXOVUNoQNBTOh0/K/RTOVHWb4RZyDjh2ui7cI
zwogcrHxU5NCKgaCfm5vcMHDVug4FFBroYf9BlDtzJqgecqdw1hBhaOydTtdwtblGfdnzwXSPpPr
jvHBQckd9eF1DWb71uSLeoNtTBAdS0C2ERRp5Q+DXoc4qPT1yAKg/5Z5gDvcNvdesnxsrhqHXI2m
c76g8i+7pZ+M08kGkG1blDQ3DUAiJ7ReiXAy8NAvyCgPVWpDMi+gRmL4mYnQcS7UHAyaVUm0G6Q5
o/kG7G5HwKYC3ef7ihf3WBUEqoqeJwkqaL12qzY5r9S4H5WyuhuLkrOzt8GY1UyZbgSCitxW28BC
72HcktHPbgMdBLQzWeZO0A+4I0SX3q6QS6jLsld+xgyq4TWltR0xmkwu6L1AP0hJ7C3RcPWGo+Ux
Wo9l4eysAKunwYUhWimsPtAVth4BAVVR4E3JmbMKbF78FiHnyP4s0RaJUGbqJ2dg+ZLLnut6a6IF
q0qSfHdsFjN6LQ5Jo0FB6FvtQfEA2WfyNFwTj7yzozLny0z+dJOlyVojdPJfZYpcrpPE7rdMtg4F
aiiN4uBJ0R4olkQQ4rxoXZxFP4yCi4KBie9Gfga+t+g3WXXwV1WR7dstHN420xPtsGY0jyPCcUlS
z8v1uz5pAom7Gn5R321hc15+r/zGAkBkV/1QE0gvlEMMb2nQZpAH9LjHcZRcBVDJOq6sqABh45t2
drP8nf7xeXv/78L63w2soDU4OP7PC+unH8vH8Mu4+vef+GNcDTZ4J9YcBkz3z9jQH+Oqobuso7cC
G5/zHz3e7LD/TDy4tAABDWDHvR0XMUr9v3HVdP7m08TCEEs9NFU7pJf+g0U1x93fxjnqS/joQ+7g
UMMoyWP9emxjAaLxSW5pTBBm/yqppqIhUn3zUeNvWL8KegtROJe6LR+82b8e6EJ4c2UhHlnqPgq9
H84TrYuh8LF32e2knVRiuclBtkV2NzVC+yAWSAOa2yK62H6yFWE5ZjrcNZ6jrHvbzkuzDjlvGN4J
zdo3aWRb9fZ5qFBwmZvKtbUOeMG67hphTfdICsl5xW8M0WCs7TBJysLeQ0Nhzxx2c9+LZ8jHo7OE
XlNXxjkLFtcMhZkE4w6AOMY6NmnUrI6cbiqaSZpy621lZ0B5Tg7m3TizwTDRg9OBApq1NVrmPcgZ
/gFtQTknvP0ON2RAN17xlChNY4tueKWkC6x12o+iSfzvKdKoF6/msAxit+WgpBv5A1/zx2Xtiy4e
+RUoIFxa88LUtQ7RxFH0khTc77gseM6wl3pRyN2KyRbsUVvgyaTsdWlylmAUzY30/C0+5Zm+8864
YGPsSjNIU/ljyvKCN2sqroXZtMfCnF+KNrcOxThjSq6D9FjOabZihU6zV8TPOd0pvMH4ua5bu79k
JNNfh7Ruoqka7iyEMC4qMoBRnLrfxiWZ0WNnllXOEJkigCxqndKlfMF1RgYgMIozk+rXNG/7nYVh
7HFFbw2bVasPEy+pBv0tdLxuPlBu4e19szmYQfDA8PziVubPtsrHy8qBMQRdcbNmwovqaXxHuzvX
sm2O5Zij0KMoLGtNlkaBJus6kIi9WO+gO1GKaZYvna5xsukBtpMt+AECz72u3TW5m4OWUh19Qdif
OBMMVhKXaioP9PV+LtVuzcLCIUHPRJQa3HDsWWZXFLD31/7IPd0jpXfy2jzfNws1eGSCs2gdhP81
n0x5qKWTf/W51kPIVmrXCUd7SBG+qdlLfyQUdt462vjojDmMNRZxnJNrWlMBUx8b7I20BZN1sVqF
TNo4034kGXjiupDt+94M9mntYIjMtOAgXQr3nBKHPi3UAMlMkntUETdRsuRfW8tuqS5oMEum3L64
Cw9x2+IeGJpxW4fRM+jostoZGl2jvrk8GU7DSaaCMVolp3Wl06QeOhE6o/aKW1vH2L8U50w41A92
cOOsyem/TKsXFcYYFuXMCnaQgha/SenlVS3L6eJSvkC5TO+L2LJXDdXYbWCSESF2MB36hA/6QrLd
ow1DO5qlPj0og4PpY0Un9Z2rczKmr7zPbzrgrHurzf1dQi3eEBlUBzwNmFzgdxmssvOiNc/NlPbg
r62RR+ODVVJnPY/fpkrQZ5BIeVfMJcEByccihfxnoI4t6rsAHqjvUkwa52nMm6M5zhiDDyMfrYXA
jqsvEQ1mDtDMYR5/GgIDb5jOSbd3l2nKfqpiCPiuzbQRUV5I3OkGYvPAToZPixlm4OH3hmRBmjVB
fZhzv4syobHcN0FriZJpWBXuAT4iVwnu0TQgpNrOsaAXWt26JYaFtUuCFZN+ShWM6dPVibXohc0u
+ZRC++Ar9WquObvTqmxJz4/nURP2TaFzGu0rSpwaLf9OiKaPc7PLX+q+IK2OsJ5fm73CwVJPKxZO
ozbu6Dx4FpVZ+hjureCq47B8NoJxz9JCXknMDg+2FWiPhOs9BhYnjwESEl2vAwJgtMfyNZ4X09wl
bbNVFysyEAnBK6jiQ5yO43hT0X29499p9pQ6qEO/fWtponTv61Va+0QQKdHoYqYCQ95h1c93uRqO
M9wOE88/ySLhr36oANvcz5Z6pzfeOdqyDr71Jrbxxc5mFkqspCx/fHNVUYe5ruP/sOTJpu84pmzU
ojYITeFn0tI6UmijdoFhlCHKTQaVCFTR0YOUhyr1031iG1wPfHWT08J5u2q6vFZ5UDD6TCRlm8XE
o0SVgPTMzz6mFPuVTaPjbFL4VBRTiDnwQCVWzzV4vKbvgOypxWJ2k7UindPaaSSKhz+hx5BEkGIC
vxmWflvu8NGWIc8NCXJZDpoSFMEStWOPt+ghsl/9TTEa7PSt72AysFFgBRc0nLYEBQkps5DJiyBm
x6ZigWORvmRxIkEGdU3rfi7Ce6btp90xdEx7fejyDddG1ZRttztGt2yP32U5a6X4LqHYV+z9LsZS
URA2OyKqIMHempxMrtgOtrtGVzjP81E/rVTEUU/qBYwHtHTKpsmpO6ELRPN5zhMt5vDkSq53wv2y
roS4Gqo96Igav5htWV6cLgHSpVA/EmtWYUcS8YrPAD1YuZ1Fcwnt3q2C/UJTc9rxr5Yg6HDQKxJJ
OLUSkyJtLv3swb9ucmSk061zl5RmEmUolDfz/2XvTLbjNtJt/Sp3nTm8gEA/OJNE9kz2FBtNsChR
Qg8EAkCgefr7QbZOWVX3uk7NPfHANplJMhHxN3t/2wk0l7sAfW4mb43lfpdh+40owHJfuhQMenJe
AJqmUVV0cHkCvtWiHLVhM91/V4MjEJGROIdxsgJzNqZ3jVvm96Fo5MkMxHKBTMavwS8+D1VsbjlM
G07tTL8QS8iF0durMwuQeDINYAgDznUvK7+Iuhfk/c3NaXAqb59jUYww+tV7KALVhcyGNRAJybu2
5y9dymJaC8/HdcV7GNOi2JlhGzx3plgQZHWMKOoFoS2t9UDbPxaSt6/pld547Iv+ekXMPLW+y9ei
pnsE3nryymkkDiFM7oeuHO9cshzf/Nx7hK0AH7VMbhzwHUdQXgmypTSXO7eL+UWnWep8CulO4H57
ajP3wc5ZkOpELTZM/tJ6nLdLW82bzCOGF3aY+HDxnbrbmb8zfherudXW0h/RVuC5mNzgM0mg5ttg
Tl9zGfe3Cyr3fKd1qo+57G3wIJ6GUJNjC3BM2YP1J642FDoEpIXEb5Jm9dAGofswzibhmZyaBiUG
sTuR63Tl906RObQ+qAl/U8gRq1pEeQcpLZdHBqEdFsEuXIjoFVzzjBIA9M6wV3vzwtw7f+0QhX6p
k/ZMnFW80NKmSdQm9gdQIvexBh/51UpyoyJF10NXY2TDdJIjJoRNVqT5sGVqMn018RBucUx1j8uo
2lPM4XkNqgUHWO3dLV59hdin97ea62A6WsaS83H2tP8Ro/mIUtH5gFLc7MWVyiF2N3O3WEvLnctw
P5INPpWtav0KIrLdPCjbYdU586u4mQqyZJEQoHcEVTugMSCSoGIf0823dZCVhwS31z72xx4xvyV2
kvd16JVnHHI3j6tD65fZC6dZ8cIVN7yW42Q+Fnkf02j72cl0RyreuPXOba2NfJMZXczC3hvL50Rk
+Uyg51yh0mTiERqCByI1RxRZWRniWFM6SqsJW97k1BL6SmJi1e/Ufb9M/YuJbuMDvpE+Yp8Kr5o8
72+JUFSfGttVOGW7Ju/xuSB7qFzwGVRXy3OoelhRtA/d+JQQ5RNG9ElDuF1Caa+qTTnrHRqMvrhi
2QdcPohL79MYB4v3SoZwtmw1OzKqn8EJeRDV1AMo8kCKO8T63XgwmN60P3oGxcrwWC41GvAurY3r
sp6yN7rseq/iAPFutUzlaRhqAFhBngQb3C0Gvq5qrF6Is0b4x/96RFk0nVUVPqJNqCnC2uFLXdXN
qqjM916/JFeqpiQta43Zr6909YQsLN3AvBOHEb4d+Wddu5+rPt02CRILaSxlt3GVdPcjyLZ7wF5K
bd0lrmD0QP/WuTVcqnpBRSZyDGFMkO4ENLr5ISAbobmdknRyYRJPZkuOBWslQqA/KpmGMyKr4Xfk
A+VmthIgCmYhziO2ix90iGFuAnZ8xzxMq5BIpJUlUU4OCbkdiIVykbVCEptyjk5BiY628+xjn3ru
iwgyMnFBWUj/iKlbWl+AmsZb08jj5JJpTRAxH2EFLzlIxq0nMN1GhUE45yZlPHPRvSGPA0qVh6nt
6QWs1jgsrpdudT8b53ZU8qT4TG6H3s4uMidROhaD/71SjfPVJKlx2SgUJ/lhquRTV4Rx9oZSe4gq
Jxyve55HnJ/L4m49NnjfmkAmR2+oVqVCT6J5myn/eclHc5dhxHB2YVcWe9KKlneTwvpqBNeJcqa8
wV1oHhq+7XkRbY93OJOv6eRUD+NouWccHGMkKkcS2WwhxLLSipi7gr0ws1Sqg7bo8Pdpdhgqb25g
ZxMexHv8hI2y2vXTFDL3svJdwl1Hcd7OCOQUfsPSPxmy1tuGxv2hT7JwrwpTvLtQ6o9VoSQTK04m
RoUBqsAmPZAhrskiXqlsWUWEKyGV45cyNPQBJv6tPaXhB0Het5p3slG9KSIpxIziq2wppYbkUtDS
guIKnXHH56bdy3Bydz9ACDUfSnR/eYZaJ0YNFZZc4/FkFJ+RaOI0Cv3qaJCYsjVGbpJ6RHzGoqPH
c2YaM0Ns2943sVMha/WN295e5gdJnOAwFXDhC+Ii3KS2kaePkODLOU2/Sek51yQZQAWXbXJEtsiz
23HwY12L5jJlUKjApKqi11w643yf9mZ4o6ek2OV15h0LL3N3ogQCaHZNc85M6y4IKuRJHVsBYGHJ
e+fX+bbG5lRQ2LXBTcHyKpoqs9hZONY3eYkxP2ErDoJlhVhWWVoxeO/eWttHb6mDgwOA1dxgl/sw
mTYfg8xcTnO1LvhoPDP09fizpjopo7mwmT74ibf1FnKnQzvdsZUirrWeXlFTXqUJrN2l/WBB89rl
pLSQB282O5Y2kCcx8u+8AKhTCdX1nGdE2rEIiFm6mR4Zl7NlRitcoNyBkEEG7EztpcGMyael85mC
Fn4klJNdyiQp7pg/mOZ2cKYh2Glm3DddT70N/1Vs23X8MwWdPIVtW+4WkHDHJA/Mb2NNi4azUR/h
tQzb0WjFfd77TASkwtM59We/yvINSzcfIsGwTdNZgl/0ILIJozij29P3C8POfZK1X+jXKMUwlhKi
u+TVqR6kLqDVd/OL7pkbM++5tu0qfqaUesLTSXiN6v2r1IPH2E4LhSOS43hc2m6TDoYitGP4HFrt
9WjNNkmn4rk2OPJy7UDg9CDOQmwNXtIJ7pndKpiWZqAjJNfu07LmuLvEkV7Vc3rJjPqtx1h2nLv0
kVXQd5bx1H8z1VGdyPoxbQTcWfa5tq6dD8zVCsuQsrfSqJ4nVs7fpawMuPiE2PTkyY0U3xN8u83i
IVqcexNTU5LDdJVB/FmjAARKqDWbtHAeH1rLWppNGcQxY6d+HFEVYp2n+K8sepzJPeDGCx9qDiwi
RGy3wcuuY38g+zftEbryDHhmoc6ippRcsmSi1Ym3/Kmkf81gXd5qz6GwtvAWwxssMtwNAjrgjkG6
1e0GM5U3AtwRSkXJfyrq4LtIxANLJw6PIANVy7rkPLtcrpY9fsUFO5A0YBTJbvIGZ+Mjo9y65XRe
Mr/gUbeeFVdSVOLy3QxinQXKOonmcPDxmZJazzNBlZdZ7kEg242AqXAkeJPS4zFvIPDr9jNuivPE
Bz6CpmZCsDCu47Cj1inByOWtfwa40O9Hu/B3fuGVZ+ky/mtDkB44R9qIylREsdNeVKLvwW6SMZDx
iY9ndxdO9X3ryHrLYMaHEYF0zjf69EDvwgBxqYzbUTgvmeV0V9hbJJs7TPpJadeH1JTJLmsq6zjl
NGfKHTqY44nJ5KJHCVu4H3KMw/vBMBnDxSPKtGb+XCQWk7MekwtyvQxvsP2FxBnrcQxYpHjTPKoo
H5rxm9v5+pGzj5W5B9oJX8twVi3DKNPKiUkwnOuSSBjmLFlGiLxZFFgK6mvM6R3mX9sZtiJDrrLz
E4sMkJw8zHPL/WgB7dsX2SzfO0K/3ly8j9W2MJblayFScnnQ4BrvjVepW8ggxjHnwlMb2/cn5LcE
//oFLRJ8rJzQwyw5K5ipO7ua5y/UWTxaiazes9wKbpvRjq/Zgg1fjcz7nigL52kIoOncMoa+XyaH
9R4ymzqSmTl+CiZ3uBMidZYbNQVEDo1+1RyYglagWntbbsmY9PZWg395S2rTtJUCe2SULbPcZ5I1
o2PGxo2VKZJ7XC6DYxbrpzlxP1EhuI8tyTv7pJ37I8/BvPNUZ9FcBc8jjvSNTGvxmJglhvDUvg2s
LiYAedUgIeCOVusrfqyVOXg1CoqaS1kzWm0RGJCNFPbTPvFUA4wn84azU3P+gDBgA35IYtAyDIlK
bNHMwqhpKoT7Nc0N5R1GajfyvUY9K+m0V23LAhQKsR+am8FkxjevHuyZcwFm9RTaN2Pmmk+ab+Bt
g3ZYMBqBSuAxBlRhM6BON9h3u2t4CsPF59NDbpYceyAsdXZZpJRqy4UVbnq4qVRMM8t6S/Srxrlf
KyFOmbcKXMRnyJMBj/aQ90cZEG3RGlNL0RoQNgeEB1MXsUPToztI0uhrE1ECEESYrFIQa1WCIP9w
0yRPUFzEybRlpjY/oOaeisjmQdst7URIlN/ReE+CK5oStJJbCOTfR8rrHSuC+5UmsVk6j2V64fV4
1IbxkGRxez8lWrzkORX4Fl9ERb/uWndd2xDeQsxV8NARMkXFq5LmjmQc/WI42XC205a5TLWEwbWa
jf6lkIZ5w1ZyPghJljHNa2ffd5hhH0LMyPirrDi8MoxUfMHyW5z7LtCPQtgMQ+HI8JQ2NcfqpnKD
WlAzsjFkW5rzUI4ON9YwMhXc2CpM8hsm/CCRwd3a5RUyuNnd997o8peucPP1Ksm3U9HdLUnn5NjJ
Vv4TY6gnWC3JOUcJHdWEcH4nUccix4jEY24KktaYdKibNAxBCSR51r4MntvsR4NbN2kcLjM+Ulua
nWxnJh1YFGPEicFo9ErFk3/So9nvZOcVFyK+wb5iVjcvDby1Twjh4Q6Bb6+2qYEHG/dbzHHSG/ey
aOWNO4/BsUqtZNfpRR5QBDiRLWETYE0Z++ugrOxXprcYEZtRPpnUdxfVtON+6Kn+GWf6TGmM9GFO
cx0FYUJWDrsMhOFddT304VdDWxaOtCo+eqnbb415sa5DzaNh5yJFimufmtQK7mqwLadxdvXZQwWD
mygmDgb7AB+a0MdO06tzl4bDNcD74oIm6QvBg9ZOk824z4P5PSE0LgI+RGcQ5IwVLWww21bNzwYq
YHSLVrqTYkHjxwf9kGrZRcjnxInMUGY2TVHPgkHbgvp+ImsLV+kGwg61rLmotwyUTUSrwGJcTR6A
Yasb7gK/YQ5sEeCyJclNlw+Tm2bbOeWyQZTdYFpadHFBMb8dXdY3zFgtKo0m3VtFAAsAVrdbLPx7
M77v7Gm+HfuaObAunsNOvNoJh7Vr1LvMwdvEpOQ9xCW+CRMWHuOYJsC6S3ML5bnZC5K5jyM2fSfJ
odZLWgW0r1E4mMsGUeWtnWb2pszbF9m1+R2h4Uf20UcKq/6gMTx8NibWIMI2XpHgmqQ3UiFPrcEC
XnNRT8HwXkEAucc/cz80opw3ZhOszIu1EUxL4xbNKpSgVYnR1vh7CHL6cAx/uF7VOBvF+b/JWIMx
6AmdV/wZ8Aqq6aKlnE6qbF/+Xlv/b3TWSBdxMP/F2vrm2xf13hW/WKz/+KKfm2v3NzbZDgINJorI
otfv9z+bawdMJnM0kJe/Z9T8XFw7K1rTFqu32g99onGQkv7UWZv/yaIapfavIlQAs4TYsL8GsWl7
Lm/s1z11aVNKzXGqLzZHu06vlwIBJ7e47bT5XF+0nzkz+KqMYGGoL0bQboqsGJ/cQHmnbunjx7IK
4oX7yxbXysq9W6E67zLlkAZJFzBkJLoyJRLTVsa+XrLh1emqCli53+ZbLcJhH6KduxFTYEPnUAmF
t0bfghKvi9zZtW+I9HQjYpzavamD6q4ozPqO0n14YP4nGJ3NSfGs5nE8O4YKaAKVV7+a2O+eqbcN
NtRBEz6UaVA9KNFDSiuWE06X6eBbfnLnte7yYFqlegB1Eu/tkLe/QOTfGaPdn1cGdTRR/sIStqad
k2LcYzLZlk9Dxjnh+1XLcriJATgt3nTXtrK7AwGavrQEs82RSQLr1uam3Yepbz36bps+uJPHeNZ0
cEsbZj1ROY/iErTdJ6AdYKIRFRCW5Wgbtxin/VPdD0VkWtOXYpoU1yGulqNJetelzeqcLYd0u89Z
vTDgavkbfiqLvLoJWLHuqbUXxmRAIzbpbCfbUgesGNnJI5uPjWy1gedHo0xuxyLP934+FdsldXFW
IUA9mmMzXqYUa3BtWNlNalVewCxtnB+RKA/7YgqLqIc8dAudlzYOvsW135rjxenq+Qijwn4Hqtic
89DqH71AlKju6GJ22PRp/1EBBqdKOsP1YrXmvrV8Y1vHZX1v9Kb92M9O/2aHovw+i858Eiy7qE6n
+rbqXIOgZ3+Pea9/5XeFHwm+RHiHb6l6tVWm92Bo6Dd6YYIjLJbDaLrGjuSy6aMdu+6WLqm55FM/
RaG9jshyPjjscyH5fbXtfFARjBrqPmOxMSmDkS52jlen96sPudh4Ydvv5hhPZGU2ek+1smxIa3rX
QgdXRNZlB+TQ8sZRFk5YlHCRIRiKp10y7SfLCKedNsL8IhfHOZaJDI4IF8pveZ3kd6bEkpgV3B4F
iCYJDz82vgaNjcoyTjqqqnZk1bCBMDJcMWrxkd2k6TkrmHzQuudbokjd1wyt54uaEKQyRseF6HTD
deZLmrVGtvpeGcny1pZSuJBt5HTF6jJ5CmEX3AZgIxUzOoRifn2XmV3/ALtN7ArX7tdtxFJUfCbp
dhH2DQvzQ2adXofTfNONtQH6P/Dik53n8QlHgDrhX+qIM2kthoTx1LKwwbNXPXOMyDu2U8uRVYDJ
ArOC2m5I8xrdF2Ae5pMy8lv20go2+22VVMmtSh2x9VrP/lwy9CZh01DTSxenPpAjXNKPnlfYSYRF
2tgtuZUeQY5X52FhcbapGHXGkTZaV+9rqIq3OUHiVoTVvahuDEqtZ9+CkMsqEK1t5LRtzEmSAcpa
quajRG3O3Bar0rW9+OsepnAztHizNp6ZnJABnVuwv6PSoCK3wSY0BO/VrdhDel8wUgdyumcQZr2o
Lq4HCjN8jO2+9NC2EAvgBsEEXtNOKggte6Vlguk7GWcvoMU3h858hAmBbe4TqwvZP/R2Ouhjg/E6
qxl6is5Yoh60wCS3Dvzt8VHlUxJ8dZIiTusoxTI2up8qnY+tvwukaxR7Yxj6/GP2GRIXADYtpbi4
0GT9LV/7N/I1YePa+Os6QL9//FoF/P4lf1QBzJt/w3rKtWtSUaw8lX9UAavj5Ke/SnDv+8wCPOGQ
iOVbFAt/3Ps21ivTZTjDDU6FsZYE/4lgTdj/VAd4K34bbVxoYwIT/0IsSntn0rWS9rUfd/7zPDou
YSKWoZjcUQDPsCzITZDNGTxMa20aq2WHTs+1Gz3gjQNxziSMmIN4ddOlYIBfqvSqnbTtREK2HBuD
cuZnWzv6tS/I6O6TmfNEzoLzWAdch7JnMQXiiiggej/rYWAt+1brWN8uKmSIEhj1OFDpKyzUyFnG
fVY5xdFHT47gtUDs4cu5P3ghb5EBBBdalNDIgbiY7enOmWes+ekEPvcISWlhtVjk5pccNda8Keei
+Gghx2GGdDU73rGabuO4QfiJYoSfvZLEfbN7zgr/1MzKWfaLNUzywLPKf7U7V4ozi94ZVq3bzqfE
qN18W5HFDvuXN0jwd4xWa8ODTE6ECGRzH5KY8rDkhb5tS0hcMCn6LaSFgDjartGHfFT+sYLP0kY5
DqrkmHFv3VHdFPXWcFiwSUyZ4hPavd5fGJ7FZtO3x9hyiZWpYpHY/gGiFh4NXzEnN/E1V0ADiCkM
phtkwFVtYQXTxslhXoVFWiZtyqTTYyxRQ54ISqPksJVo6ewHPOvc2cC02BW6jICmm6LVThjvKFhU
CESMnpigEUkHO2Dd88jfNdI8vo2t2dhr1AVkWLhdb4s1dIa8XlzAhiZqpiXCsTma3WjFV0KlZYzY
otPrB8dfjgs8PMiuIG3o7Yg8L/W574dBmjfWXDHco93pOtSK1aYYxdhZrwkwK7G8cbjOtfrox7av
KjTAy1LG938feP+rxsc2V7Hs/1+vu2Z6Ht8rCU5Offuzbpejcv3KP849H1SUZVEEcuKtBKmfFlPx
m4vBSQAMC+zf1bf/cwTSL5ket2ror33TD2Pqz9YHJBV+KKjNqOJxTJj2f3IE/os7jtbKJiQR9gvv
gh7s10bIIXwOrDUfv6LGlmIvHkYcL3n+0y/l/+Hy5Ef81fK3vghALPys/JzEnv36In2jDRky/ThC
P2UQ5nfMQXztR5B/+91fv9QqMP7FN8ZLrYEHq4jSN90fAuU/+caaihKMpLzlOOms32TM4K4YvyEU
aiRq1yTrj5WljAPCS4d5DHqkv375f/l1or5GTg1UHpSYjXnr15+UTOzAHT0BAbQen0TlvwRgSv/6
JdZv8ctPuL6EGwrGuGu45T/HsCplzIMZW+3RtcYnuDbPbLXZNwr2iObSfvvrF2Pt9K8v5wi0vw6h
6oETmtavP5GdQBaYwq47OsTOnfFbWTICDV2dC5fqs9TOJyce2wpnYMtA17XJ3yLVG9DEhvUxdx6t
IgNbgcSC9VlQnIbRD8nFajQiQDRixD9SYALSEK0l2Uyn4UbRRZ8ECclfRM7oVnf999oJcCuu++Tn
uQsJzGHhs24bQKKkLaING4PSdmDN8jznK5fGS0aoZrSV6dZpw+rJgz76QvYU66JKAelKGvfWZfn5
4BFLvtHghJAiQoYcNAZo6tN4CykY/aoJEQ0P9nKigr4eckPv7ar67vjlQ5M5X70luEdcQLqVE1Rn
aU6fE+2gOF6BAQYx6ZvKzhdCnRYWWuvKREHQYdo7fiOjvT35eXorcWFusxCJsyMwj9GCejcTfugI
mGp85k579g2LnSzOnVUsJSGS6m+2Z4RPQNKYBlp5Dhm/TZ56zymjIaBvJh186+Pm3kxjrI+g2ONd
bk7pdd1hkklj1D3BDBiI3W6Bp8hAz0stnoRg4vNh2mdsD55anxChlOIrQnXhXyTycfOqllZsoVhW
yvvkMBl8SQutbuvG4vughxVPjVXoq1Jlw5EqkpGBUujLReuiRa/YNjVgknaixioEQZSPSMW0EKfA
HOVjzZh1HsSegG7z2WkwFs66RUObZmJ4Q9AMLyYyZ+tiMNx+yhDvEKTeWLhq0M+krbeS7TMrPC0G
DhaYIepeLrW6I6jrQiyi/Qbftn9yBrs4tkZqXVuT7R0rUBSbdiG2mx34dKgxFaaFckG5ZEOyz317
OsJ6Cu9NL8kPhi3V9ZIYzR3Wsa3ohvkaqL0k6FOW5h48WvvWeC6NNTB1xhmTmx1U6AxXsHiLDTHk
3l3md/s4tok7i3vf2oRWAkYbjhFf9jLp5AzIY60zx3s5F59yiyLM0LlxcKpaXwE6LTZZivNOD8l4
b8SjdRCrVc4yZQnVpndOLrPXKyxzeOrMxG1ugWPhtBsSwQgDWIh5b8ft/N6tprySh+ai0Z+RFoll
z57CdOuV9Insg8k+A4zsb1tz9fklPzx/Ibz5qFmNgPFqCZxWcyDqQHTiq2EwiePxagLXE/mrndBb
jYXMDtAOFBUZLQ57aSceGIWsVkQb5z3SltS6sIwKsMR54XPTMMmvCry2UKYQJdsv4WpwRPhrPmSr
6VFo+7PP39UA7/VYNKazYYS1EgsXTBdr+OVqn1wco9/Gq6USxTVorCW/NrpW3ufg2LZ1u3zgVESZ
lJoFJJo40afYAL1kGeb9hHezX02ckMtyNCb4CZaCb5sAvvqkLMNH896NyGVXM+ggGvudnHsk3atV
lPBGfG32E6mfYVRbBbkKta+7u8GQ9jvndnDKVuOpabGngkCETZsYv3Lj4vS9iX+4Ve0Y42pjBeWF
A2kB0BpSFwuX1DGMrrh8jM0YxE2EKRsqiZlekoBVMRfAptKmxiubEDdXVlZ901XBqdTiU1FB2Rex
VUdJoM4Oa102nqD34tWGm+DHjVdjLuKGnT8I530wHUk/YOtbyXwy3LirqZcjwbvNVqNv6CFI8Fbz
rx0wD2jGZXxtGA0i6FS8sgnEesbJywOE5WbKv4fMZV4wMJtP8WoztpfcAy2MotPCmI0h3S1tVNpY
kz2Izzwn3vRBw2DcFquFucPLXMCjfnZTFG9zCK+c6RQ0PQspEh0BpwchdDRdqzm6JAa3XZXumhlZ
YBxhsnpR2/pffctmmKoJKtu2q906yAP/qewm61CvZmwl2LT4es6wDKwedg/TNh6clX05uEd3tXR7
mVUcUyNJPgfurlpt36iFVigMVnCoBdVWANJg1DiXT3aQWJFrWjDejL4Qjw6Ocm+1lvckpnyetJfe
QKlYXiB3bZsfXvR8taUPiMn3UGX45K2mdWe1r5ceHzIuz+9oDNCtryZ3sii6E/fjCHnQ5sxoIa57
V71V0YBtRdkNv9cVf081/u1UgxHDn6qi7Xv//gcq9ua9+vbf/7UW+edvqvs2/1rh//iynxW+/RuJ
3R61pwMZLLR9SuCfVb5Llc+B5gsKUpva7R9zDus3ekhYaMSDCd9nMPKPOUfwW8i3Y9axhsNZ5n82
56Az+KcqDi6JSb4RYJpA+A6Pw69VnECbVK2um2Oo2VdGtbIZ7ZLAXFylAMyvJlO1+jFBrn1uzCwd
Tjqr+/tUGro6FDlSDlSFugTPV4RZhF7A3sQD9g0hp4SJQ+xk92QSkEJKhgAWmZYjZjLGm6SwgJWD
r4yfJgF2lMf+vbQoOPhWT5rn87EvmuW+U+FTI5McSiYNwabxSnRarsXaQVE/XQ8MZdBX5oH10Hkk
BPQIB15DTLMeWSiZeKjrsTh3ShPPUAG09CRfOHo+aj7Xn24qhHMEC1vWQ7zA9aw6I/zeCdWYdPE2
3HEAoMDlsQKwgZgKAo601aNN65BLOh3GjfUXRZR1sPp1v/D3zyKDcGOiTCzN6BcgPZoqS4TwP6vh
tOAejHyb+IxN546d2Apmsaznq7AKX3S+tAlr+cB89YHFXHtSozmGrXeszGk59mOnTtoYeHUrGEfs
XoD2O9KSozFr7IExdIjrg8QNQbnT0eCoPKAGFjIx3obBdh+JUKD/9wbbuqigwwcNL7R8novSDyAN
DNarqtYiuphMvht81uk2kKXxfUnHMJrsNj4X6ZR+GByWN5KZ7eHH++vWd8UnW8EQ5Z8nQWoswZZY
bxCekImzB0ZaH4YBrg2y14X6kV8yBph+Vy96DW/qM8G1ZQ2YOoces/nFE3GaHuPSKpYjU3Vlw5z0
CzJvlxUxkDM02tRGU5wXpzlp5cB0QBnIUZkl4hXtRYB8R86BiYsTI/nQV3wWAlmc86Hrtrx6BtG+
c7Od47vuY1Mt5bMy7PIxlWp+JZS2uwS1HT7lC0DN1BbK21KI2qAShuQqbp30JZ8l62yynq9oWfGj
EPOBMw4tPS0LP2S+sF9xMWPWB5y6hAi57QomDeGhTblc3rC+zYfA6cJDWQr7++jZIxEKqsI6Bl9l
YgYk8qzYEw/apzdF2fC9wqHEE9Z4YA4ih1kh+aFaAUfc9ah7H+IqnK+zZUT/whWyxfsfY0KssJhB
uw8OhFtjWixT+7mk+j9UwYQKr/DSsCSTIKuCQ2GZ3WPfOK9uX6Lpds0X5mEzAlfdskDLh8VYdhqJ
bJXESx91sNb3WbDE8GSFjAazgO4fM4rdgK9Xt4yWmrvOW6r7zrChfs4zkUCZY51JUibJW7TJrgLx
dFwgFuwE1ttzChsA6w1hKtFYuvanyfJoEuEIT8A4PR7UifmmA/8kIoE640M1xsV+5U7tRNNDIjXj
fImGsTMOrbS7a4SK+S1L0wJ72ujeESMtdtg+kDGZfkewe1KVcb4JyMG9lGGbISadTP9VL0Z2HVtW
8nVWeQ4lvDkpxPrbRYbkmHk2MJHcatJ8Q+IyphuTr3kHcsJDb+Rqqo9JU7WPKABlvhs1Oo8h1TYx
7UW9fMKsgREhb1M8+lKdF1M2z2TsoA5qfegJBPs0CKQSnKQ7AMfME3XZO2Ac6m5nDzWxDyMHhQWS
YjS32vPmKwyCzX06Ld1LyM9vn5iiTvkJkrLfoe1N1HkgxWS1F7KZKjCZgQWjsuHnbwfAw6nfWJFf
SxWpUqRPHmlwLHNLIs+EqvIr3efFjC4FyLaZCw9on4dORYV6QoGY4AGaq/dmxeypDOlKQy9wA8Pa
eCICgsN/EHgSw3HKbV6i7CVRC4tiQFsUZ7+mY2xGDnPhsenadt4Qv/04Wdqij7/DGCTTvOEJFdaC
nPjHUyQBPmBh5oxSI/QLD22jiWGpIUaJTDuSYBqvPkwJxzMbL+HwOIziwXLXFwKKMW0JQOGdlKvj
bDRHLYF4G2F9w9prvukUEQFYVpd+14E8ulYYMa9+1AB/l0v/rlxymG3+Vbl0S1bOL4XS71/wR6EU
mL+huwhNk2rIBSL6J+Je4PwWsOyxmG3aP7dDPzdC1m+h74qV0M+2ZgX1/blSWlUc4PFtUt98+GX/
yTjUohr7Zbrmk+BIPQYEBbC4AIzwa6EUj0ZCZKLrnvRkyngr8qUgHw8qFiISHdmzy4NJVUJqH2GK
5P7FZzwI8i3EDv7JrQP55nh592LaNVySiRPgT7/Ju9+nfP8HpfVdQ33V/fd/rdPYP8/+eHfC5Mfn
DQrb837kYvxpugk0TsU0Ic4JAXrz7pLweNea6Qp1WcMaWzYBB+TUOupkQyX116+N8OafXj2gtA0s
hyBbcGqes8Yk/MLkSkUpvSHDjpbEr1WL62QYhyy8LkKe1a0nXf/CJBHyqb1CUCcnzD7Bosk+T0u9
fPg/aKlyme1zUrJBK7yhPPQ/uKqErHv3/g/a6jT4LvJ7EKyWtOXeMaWDThOTfT5VNJKO7qrbFBA+
u3MLr4sZtC3cYmrs7TAsbK4DMt9pDHsPh2buiTc65tWAjVp26YLmyl+BsaophwdOYAzFP3iyRr+y
ZZMW6F5ECnUeAbA1Xwz67B2Wg6cBfRmWTAiI4NE9Wd8oB5uXgdCRxIMVZjsbVYzXaLE3+Q/W7eKP
ut0wQUgjRME4RFcqbv1/2TuTJrmRM9v+lba3RxkccMfQZr2JOTIiI+ckkxtYFsnCPE8O/Pp3EKxS
k5RUrdqXNpJKyiEiEYB/97v33Csg10CrPasxCTbOws/1RiLpBI65+6+QCTQdfcpzDjzfpt0YZc5e
+xxoDGmNBBdQlR/93kgezDaOxQYQJB25pQlJvHDNZuNF2t+OPaaQ3WBrjyU+H6VHwLQY9mlAAg08
y6h7Fn0ZbYvOHfvjUkWJz5ZQ6aPm8R6tBTmUABELn14uUjhERdClRI2UUwmO0+Fsn9D/zBHhIbZG
+DJgxsExQzWuEkMeFIBTqs4kEc9RqY8uuIltpJziPi0avWtDiCArgtPE3a/k5NDUYoe02NBLwbN8
yiwiWaS3vtSRNexSM8YjNQwbPqn+kdVt/jhb8ORX3YJsngnLbTzo/++RS2P4vKCd/awC8hw3wBc7
qwuxUSa4Cijtlhou9IKI5oQsToHhUenlieAVe2h/8MZoqZhyVfRVjuZwJ67AaToH868MUqRjrBng
JuotGVpkO/DsRNaUvXKIhCYbPntPUWgk9qVHOASdQwrSGZ8gV8e6WtVuUUIiQnwL14kOkJY9zECE
cKIgxlvUJHvLBBGbpkMOdjONch59FZ3E5m1b+038jh6awfcvBmndtS21MTOh+2Nm2gnQFFzz/nlS
8DFnQt09XPRe4yMWtdF9LoIeilPjdzViGIe/eNv1TWFsS7Tf22ESQP1a0+2wvg7GHD9N8CKmAydC
8j1GUCDtlEWTQ1joo7D6RMQN3w2y4VIqNyns8uGYmgeGmYhHAUSpJhqBadSmXb63pWsfBeVVmG7A
+B+ntE0fhctNM8RaJdhkx8VdMvfuxepLmB+G5fPTmuW1TRHzYBPMYtzWzKHEb6Dtf+hiJ8GtEw/8
9jpkTVWXzEoxPuE3Op3KtxEzHchqNeBLjUY+yFuOgdrA/677X82k6c3bBDc/LaPBSAVuZVXle9Nm
viJZk3GaWW7lPq88IkDWW9suuY5IRjdcdGzNr1lrGzTDpaM9L/G6hUo4Yx6XYnpXwCnM6sYbYpN/
S0MfJjRbdRHixy7FPA4fC5oH4pYhVRXv/dSB6ZiauT2Vzexc6lbwG7MFKY3dCD4iWcw+4Mowjt1N
RTTgpi5jSJWtSDT4tNC6kyWlIqs48LK7RmV1vi5CDDYbbxqGI8oQcxKSYJSfc/zLFILyG3DtYjk7
Fmwmh4ussUqtZhtW8qZoG/cThYKk5nlzUn9NkcgC9/ccUF19NHnNCmDKSOrdKC+RMyF6MQeVq8Az
6Vm1QJymY1v+2oruhRHaOQ6+n6hlFBkfiNzb2caAzzDsvWhxWgmCmxghS/xDkpDwTjBU3Eb2AJ/b
MLBaRtnYPFtpr52VG/XqM3UsFJoOtgBxRfw3sagTIO6j9FlmuArwbEZQ/meMgV3twUetMf2wgGjE
yTYy6llZiePcagNOrTxnZl6yTxTMr8kTizp3rbWj2iWlWlr4KKcOwOUeNvnE3W9wkmZJsLDNX6jc
euFztwup+++D43+0TFfOcqL498v0+6+kBiYaNn8qa6KLYvnCP5Q2yfrb4qDoeMSD4FyxkPxdabue
LWkQRTm7nhGX49EfB0jrF/7R4huybMHCW31nKfJ/cal9WhqWBCag5cj3FyxF3/av35/RPHfRAMk+
WJLDLJv1H09JhBla+r7N6aDcApwGzHWe1iob7Qu9H6W/9a1E2Es1Bh6SsXNqf0UyqjlKr+S5O9es
k9ZRRnyHhV+XqU2EoRr0JXAebuifcc0Hd+MyKObkMjckVDQNMjm7OiyALfXGYqIRFgJStTLslqe2
S7SpW5HIIq7fJNG8N0Aqvzbt1NxMy9jKudrcusS2XgLLYKqVmRttm+usSyFK/RSmywRsXqdhWCIM
xtcZOb3Oy+V1dsbNmW4w91HOExWH2J3jr+ht4edxGbs1X/NRTWXSb7CdynN0ndAR95jWXZsoNEcC
hvhyGed9L8xOwzLik13tbodl7BeLABCYAVpAucgCHJlS9nMhURC1yAZ6ERCMRUrI8tyH9l+BGxoW
qcFreJvZ4KA/MLmaSycyVZOLPGEtQoXl885TMyBuKOfM77tF0KAZIH8AfVzeJ4vcEV2VD6ywxQ02
DmqhFmEkHcFNWRzTac7w8lso9KAIMFqhppBLn5N1gcbCgbQ796gurQq7J8FuA5mwCVBlLCMJq1W+
iDVF09uvlNNYO1Yw3j5HAkXVoZAV8hlSz2SbKWh9plelhvYR56aXbB0nUDe2MZq/tYZTbGUuHt3h
fnFNbVo4jIQ0zHtJNrikZ8GyLwCa+jcic+FLk9v6bmgTkhs52+nW69YKgzL3XIoPbfCbN362AACr
pHjAbCxv2Y98iEcJMwEU5wa9YaJKNQyeYN/UW8dQ+WHE8muWolun2Kkf6Xow7+ildDeBluORhxPK
Mc/jXI7jOiJtvAnmkmegP5QB8f9A7TCcpr/54/iZyJSxA64TgHzoMvHIRc6dF3MpVvslp0XsbCvw
VWxIOcuNU6iHkquNUB2oB8ohVrkH2sGI2o9zTsU7kBBjFzErrtREyRC5MEV9BAtx0YsYw0JkfJQu
1YEVdZ2PKgMFN0nl37heC93DiKZtI/SwzoixXeyh5rrhsh1X2qFZqeKQsuoLcjiJKYOll7Ln2cOz
6ZE0nIJrFtMAvHdkPoXihSCjjncc+MflCC2gffSwUqMw8h5HR2dOBWnV93rSYakanyixIDaxUnUa
iVchuRa2pkrikwOl7oFuwSD6oOVM2q6ntYy2Tb9k4MscYohQ4uMLVhaLwbRCQskSASyjCewIV4Eo
DfWRdWuRHMfSgn2RlZAI0CrNWRZ7uJXN8DTEsRyR4q8H2PB6mqWOaUje0rRr5oKSlmuFS7TUuQBK
80FftIw0TFxxGL7lIiaATpEIZaZEgHMuz2s3jEbuColJXVtjvHFy8eMnhedt69zu0vAwdZ5860uY
v5/d1Bep88Z75MO/y/qOND3UZpzcRQDEWLPez2l58sM4XqAgfRc8F2nvEDao0QSIwDYWk7pBWuHv
J/V/8qTGcSb+VOJ5Kvsu+q/1O5NyXPzg9/39S/94Vnu/KL6V6zjfGhQQW/54VNu/2MpRJoxIFz3h
u6UYDl+LaA4GBWxp0kIM+l+pB18wPjWFdI81Dsj6X3pSs0n7Sc9AUmItJl2+p2ML2/xpKUaZM5Np
Epd4xVzGDh8TEWAJiMD7CK/8DiY/wVbyCt6DH9s0ZJEVji98dsvNQLaGlZDdi+ckiO0PThtN90j4
xRMNS8EnHGqaNmi0/4M7zupQNcQWwOghQsLOLTfsyUq9HnXq5JsOxyfDjo2D7owJla0An9mUMVrZ
ePvrrN7WxDXhj0zTKNZc9pHmE5kUv7U5bLWVC898lxqtvIsYFe5TumaX1iqIRmZt2DdNMC0AKkdB
ojDsiBgdMB9U6HJybi38MtW6swL72Oe2zXPQs4++js1iqwnEvpk5vxT7kaD7yk8RqB2yQIMJ+qK1
mWQpmOEbZ9OWodA+Mt46zZrALTAyyn3UITZxyW1hx+e/xfzBDypQmpoDatO2Yo6DL7OjalJVYmw/
VLMByxebbftBEu75UIxUP5Dp0PfACKO7sQ+K5wr55q5jzTedyFiEaiMp7CPpH3Hf5tGfiYDIUM3t
b44q7wHox7StnYo3Euw9WBvTpstoJRPtPszxXH0SoefdBxmSNS1ojSk2ge9K4rbZWO5c2tjxf7tH
XeXVXSpq/15hAI3OCeG2AxjOajcwvFJKGNf7OYrGc9T7hCGiIc/XVK+XTwLax4MhuVoSpnpaFD2F
7ZBmgzxoxHOANneMJ/46VC7LI5JXeZeyfzWeZp4c1Jol4ka2PDXrLO0lAWFLtQe81B2vWdg7uwBz
gQ24fmsYYj5w0pT22p9rQPLMLe0XYeTetgHr6BAcn/wHXXEbpi/Xf7KaOHzQrKFCUAUNJ0yFuYZD
absQ4w1lgRI1xndvTuk4awUov8p2wx1MRgxKGubJAa5xN0MrIq6xj4PeOFuBQUnRiDqztU3tFVRP
c3zrjpHimQZrpeofkW9Ueib26t9XniHslWgc56XgnHobtYZJi56dScNkwZuUs1o7opntfYj1hwJR
I0nGalqB90ubw6SoQnmrmZlxW/hjvcaDYwf8fRYhjtbUvl6QMp63AxIwo+wEJe62m86pevOYIRPG
H6yq9bsbxb8aWHkWe9ggNJ5IuoNRSINbN8+HUzx07Yeozi+Bb4fnrM9j/3OCSZAsrmXnpTRuwtx0
i42LC/5F2ahUwANYp8zdvA1AdO9Mh//a2SYg7DkcX+OO4L/hR+UtImS9bUm4JL0g9k0yiYk3sYSH
kBaNr5zsQufAx9t4Lojl7cumwUPZKzuvkDnpPqWnky6+FJi30V1j8gW/w2Gi6bXHGWb1mwnKDxx3
MzmWvQk8zS8ey9k7d0kboBfDivC9Ut+McQLLAdP4VnYREbpS70dDGl/UzJ0mC4iEBfNeezCpp9gS
K6YH99JO+qmbYWS44bioaOpVNMtGuO/71Uyd3h058Uc4iUDImpk/W4upDGR4yEE8wEJfOZARi5Ze
K1WczKJqvyaTezFnK3jD6DIe9FhngNHopUwG2jYxz6ARZu1wL/rA3tV0xnMCiKa9dOZLXHs4ciSn
7yhqs90kUpCrBl8lqF+jFawpqw0B6LcyoG+Kos67uWpA2UGBB+8wrPG0Nfs6oI08YeF02zTBeOe0
GXVrCBqIBPW+iIW3jYMp2JXIlOsiAE9bsto8wLWPWTcNBh3osTiBqhxWvRt+WnSaTSiieJ26U7Eh
3AlspSubD/gCx4OZh90LSbuOC2M09mGjf+sbJ9sTZp+2XTOK50FYwSc7VYQldBBRZJ3IHFQxxu8j
dQ9jerBzqU5FHdNN5jec+qqwJD7dp/LGoyR3rQ3DfeiBb+3jmUcTFeMUqiiZc1U4s0uhV00+jC1Z
nGy9Ou4e/bYOXv1a8ZFVebDFdR7hIfVob6DoFkgxiY+PlZvlKDVDA0rF8nZ52/n7ch6qNzAk5gc4
isa2G2AqlWMxXwCFlyfqwZpDbufeAwzS4rZ1tHHXLrGzsM7NNemZfhe2CF8c1YRe9bpLxY3SSXj2
09zzIU8spMgu7t11agFCXNUOiDU5IukrfH7rwRK0H2LuZNiNdLOCWRXTTQPRxq3c9MZoYOo3VdhD
m+iN164y2w9ccUW9ifuxOpl28+gESfmg2Z9f7IREiYdtkg0El4HExKCtdq1FtIyG9O0NrTSOTeAm
X+1W5l/7vMk3TkRSeM30PSqeg850U2BEt8Go14QDVSxeSmJrjxRlel/I6oXbivXxuQ6sT4ZPC21c
hB/RLPDJTURSWqleCqkMyGEtm1kbWs+AqYGPUh28hI3cazv5FDj9Z8+q1X4uZQdSHseFHU8fp2Hy
N/RLWBvXbd7rHDPiYEOxiXTK4GJVX8MAdHWaGOXG8uzkMFi0sa6teZJbvP3iPmupr0vbMX0ohHMp
QvRbHDD9Nu8sCJtWiGt+PUbNSGUSbZi0S3bBtsrbL30SPU/AIZAA19DvMKSN9pAdXIHDmQgUtn5/
ubnih1gOM7W37iQSneYpByE0iN+tNH02LKfc2PgDP0WWGx+A8rpfG9E89oP4DY8wwKEYT63hvsHv
Nje16uK9Tk33xp+CGRdyDw3IxmobztWOSeGGwCvo7KiqtgO24o0XDvYh0VMOQ6kilQnQKnHES0zL
8jnjmgeS7IidAN24t5KO3YyZ7Jshq27KTj/JOWp3Yo6KVTYsPulk/tJx/lx3dl8+QSwb1nE7814H
OT2y5G2GrXLY7E9Fm+90j6+3MbzPARYVwYz8ZtbKvmNrSZmhpx5q0XFdqc+5BXApnvt2W0VxdYK6
VlJdaX118xGLiPgCdbOOaGIGISOowD54FV6GVlYShgXmhMFzoj0nFvdRGBMls9mY7ExOj3eAmYL7
JiiB6JS0pTT7ODIv0dRCenYrLlHhhSTZtLUhqC4udpW8YHRyHgMd9fsKJgxCDHjvxz5aWoxbJIGB
Tj0nLIHhaO9MUbHDPn9+7WjZWg6btSju0JtDsNb+CT39N4K1h9rKs1VkmHfB2N7NGaNpBJmtaQEG
VfmnJiPvO7f6eWz7+0p0d51R3HJai4lew3AGGKsBUJL6DrA4r7Hwg3Wnw4bljx0rnOyuVGcWaN7Z
yWsyn+jgtCjiMTfSfL6nGjb9e7ePqyXupv9jt8/a3fpTK+SHCYmmCL9f7//+Nb9PfMKUwBxIVjjs
Iylwcpm5fh/5SMTwP6HZErVkWb84JP8QZ5c+PYRZdsqudEy8kv8Y+aT5Cx2iiKmmx3zmspL/K+Ls
Ir1+J83SMocbV9q+YrMvORLyK/ywwO5HwfVUj5c+/xK2GZ+hX78TrP/Ffv4nm+U//YCf4j+NtrO8
0vwAD3ci+IVV77/HwyX2gZd++fMfpX6aXjnzeR72CcZkxg5wFj9Nr5NoRaYyKW4TBTU7QVQ0cG44
0KI9i7jJp/aak454Rnbm3vwWpC4zNRGrNm26NfMvZQ2MM6TESkak2fZBE5r7ySv6rzGJtTg/k15t
DXkynWo+ZoR0gubZSyigcaRRBs9T3e0SK1Y3LWvV+4RKdxZcSVAX3ZryzxCEdQNQzhocg+31iKwL
iynL6yjFSsVzplk7lLm65YZfAlkLNKYF3r+3bhpRxS+Tzqi1DWrOA/MwZeMuZxlq5ye3I2WqgORc
PMGI8YlIA/Y8I0RY9DpK7jGdSPsOQkw1n5IOUNjTCMRfFlt7CFEZGXfThOoBbOhN3O7/lov+o7sG
chGf2H+/2PkmF23e07L7J7GIL/z91uFTUyLJSCqSjaB2naUY8I9bx3JXYTNjI8RiPEQw+v7e4eP8
+f6uwom1i/7n/1HFSWsPex0H9NFVf/ort46ryemHm8ciz1gm9zSy3otCtXz2v/feUOTbBUFtnFj/
Dg8E5vLtLBt1zLM53bpV39LtPFiPduaw+izxmQiOakc+xcxCaTk+T6g9J7u18rWoO++QUrqnVkEC
zJAQFQEawBvbtAspe7DJBECtDuTiO5HF69in96PFKZC6DW9twNdbCYddQdBKn7TZEp6QKVEbyO3W
U1cA9Kgqa0HHhzQrj0P7jOWVydzFeTj1TfbFNPrV5NkvCS2FdtXVKxzdD5M/MZoSSNrXo5LFCjxI
/hizq7+B/Uq6yMVmCbkpT/eDPSOAg1E7T/isj3mo822C9YW8CfXuXdtz5sDX7eB1Nc0LdGgLBZdK
7M2gUVRWrq5tBAkTbMpsNuYWiw/DmarV2Wy8A7bZx8pcmKg4W2/zFKhVoPNNovGahHzEt2lEiAfU
XbDrqL5Yc8GUW68QDbH1FDYHugDBJTqUiy6nKUtSKaoM9yanUnkdlChBvXSrnbZCtlq6IMHJGgk9
JM3mp1oxL4xT9IrYZb2MuXKOWrrDWyFKgDJYMjYmTonggpUY3EpWkoJhSUekzDwNRWDPT5jFU/rK
4rH0jM9ppoU7r/Aawe3swRszzBdlO69NVUokDNktrGaVTI+1XXgXP/TxiFIsjtxNwUI97nPWggeQ
BVB7qHmDlyKke6dz3DqG25mcPWODyuKVN7f2sILcq2AqNngrBQPclqYbtK9u8DmWJb1ML8YU25Wx
MXKNpXJfVogLZPKSLDYizB2lR6AW7WZowa5Wgy7m4sYNis5p3korUI/NzEGRQra2jA0QPA3jbTI+
4A7K98W3hwgJ+2EYd/inzH7eS6buZdK8cj1Gc4F8GMOV+AESJsv9tfWNBmL+DgdJv7FCxriYIIfU
V4yIWIgimMr1A8XTpN6nK3LEuuJHuOPrDZBPTAUGxm/Kdkj2v0ZXbAn7f6bGbqGZYH4GbFL4NepG
WM+bsraCR8B4PAc4n4BDSWi2fg2+QVKSyRLrfGGnzMPoDLRyL0iVvo4o3BA0zrIvhblSLvSVeHYB
sYwLk6W54lnshdSSXqEtauG31AvJJVuYLvVCd3EWzks3QHxxrvAXfgHzFnz5EjCCDaMXSky88GKc
tilefQROzuRXoIy8wmXEwpmxFuJMtLBnvMoFQwNgACRNuNBpyDd088pcmDXdFV+TXFE24ho6M+Hb
ACEo7nFKhHsXS0YkBnXn02T5HFzJOFdITr3wcv5+IP5HD0TF5uLPHoivcROyK/jxYfjti/7YnLAF
kQ7/aEmTLyaH/z1He/Yv8NA4KbO+WAp0l9Py7wdp2/9F8ujkqiYa7ljC/M7l4PzCd6NnlViGZ8Ey
+0vgFNywPx6lcUlAJnBdviW/xUJj+fFp6A0O0U3WnFRTAzkiR1N6FFj6Csr4VJ/j0eaqDj5NhadY
v3th9EKlISMjJrFTHIX9xS6xn/sNDS7KDUSwbUgv3UdTWJ1AmWXPZTHRQ0r79rEOuueAsk1vPfX1
O4AwWLcbYOzhS9sYxauF1fO+ykeClQMLjS8qKEjzRXjj5KTVe2HWGQ54C6a1XUF8BG5AC07nlMbX
VLv6BT0w1199fLduchO3crzAT902ebvGN5mcTG4QJGEGFhCjLUOql0Ojl5e+s4TAxV8az4ZU+CsQ
DoZtBcCfjy2FA20e1xKJ2NYX0ehsM9a98auTQeY/tRRV87bgPjoIPYbnpBJAtVOHhzYTUrkNvHFU
OyBhlJG16a8yn4tTiL+OgXiWG9XI9GOTtMVWiUBuDBY764z6k1fMTNNjXipBkWxLRSW0g+qe/h/T
xbWGqGiyEXqjnZE+KxbrL5HZRps0TjJJCHqo3deqRfjmDKINfzs37FBYEQfQ5wI/zEh8zeRw7mqW
YPXOYDf33NQe6dGKkqIVoV5Mz6FkOMea80w8dHmXiWeFoGh98eynNLKvJmsUz9AXSpY11dLB0NmZ
ufhnO3FpEY6X+owWIq6N15+uBTDG4FEjHyq60dTkkke6bU6CUAM5kuU/ZmzB8YWA4HZWdV/w/4PV
w9coe0rdc1Xo6o1kFfsY1cH6TqQHt1P1Dmr4IJfFeRTOYhNq5b/SnoMxkKOd/yp6A+NB4y0rBr+R
4tkSipeRL6izkYAzunjn20c76tR7xYqs3csOzWoFEG4++VQ88DpzQRdwSLiJyOrMC3KXN4X4nUxO
XTpn0Q3lNvwCo2CJBVKZB/A6H4LqLSM3GmAaHlLAnBPBt42n3UxuwIA61iUYsjHYtV1ghseuGmLQ
m1RafGFlYqxjpF30cqS2mHecyOw+o/+iXpcGKdthhczN/wDlhm+vmdwYlKgQxxdnceZZN+NiHJ9r
bJuSOP1R64g/y9x21Rt2GWMtjYoXEbAsuffiwTlff6Lj9qneDYZjHylN5tqsAXPFBPnD4HVs0s5b
c5Cns06O1jDv6aOV7+Y0td5aEps/OWZTvdUEQQZstbo5hHGi5EOY9P42tXnaHmM7btot+qdtr2sr
5vuHdsbLmnIUoIgajg9gWyfj9fpbehll3odsklSXcZrjl1WVw1XGLCwufpNh/87S1gZA7CwGUIrc
6vmJfUBJi3S2/Ek5oy7vSbL0n3STX558p0XOJiHYXvwpDokT+WFL1rCkYzstse9w5Kaz3B0z7lBu
UjcHmZti2sV1lf02z4orkt3Cck2JpcQkVIaX70tKbrCfi1xDyKtSvdZu2o2bzqeFFFl8fDRHT98P
pM/ebK40+hzKns1QFhVYg33pV+fOo3i4Uhi7lWXU1AxYHHv6nF3RekJnu+DZD06JP/mv/DEptlgs
ao9JNHEwyJq2eutk38KpTSz9NHAVg1vy8h06LtDFIVR4TLv2c2KwJocUz8ci8zP95DnU1LgWuvLK
asaGF8MbcHaoA+fVUc1kU2moWOx0OITtjfIL+Oi8ZYD9NQQbSrh893MN6An7TlF69hZSCLscq2X/
GYaJPLLK5P2ddBS8NsRkz05fY5h2rXy8G4WSW4iRFlb7zh5XVh1AEMkbWR1tHdv7MvOiaA07L0TI
rorHbCAuxJoDj+jKpbX5BQKuuzNozf0q3dy+CZouPiSDJ75kyp1fvbDX7s7kFniuobB/tWs9PvdK
TUStqL2bkozurNh4aRKjeaXCuwUjkIJiz3wv3k8CaIiljews6Kzmn+liZ3qsbgviVl8XNiefgDFr
T3iW8OIOiTtJENKB/TalSXvqcP2jc1uuoI+6SW9zZamNGkcg+oHuMLTEweyeVVgzOzX5V8LFEeK9
h1aNnl6zeei0d6Fr/lGg+GhsQoJ5J/WGVpwzoMD1AyXX7PlNuugGR+/mgcYO6ier25EBBLGkD+6L
oeFuMrlo4gY7WnDOIIFHMBud31KKN/Sxfa7SwrRegsouX8kiNE/ZKO8jNdSPk4UxdgxbIrUIgE+F
C8g3Y6Pj3dWsBzAAZpQXh5H5MbRGDQbMe55Dy/nQMw3sS61YwKmxKBdkQoW9neqc5YPPFrCCC9NX
1n3boj071MmQ+Dcj80ysjIaLALzMA1Vw5VZTgrrNkkasCIA1GqN4F1VbMhSU6OCTGj8Flc4zuAG9
QiHP6SY7THUGScAQMtsOdl2uPW12zxZk0LfYguzPo9DGvJZISN+mUR0Hh/zOemQLo3m8n8as7y/s
Rz4tCPbbqp0n0OejrhxycAFwL3gTm0H61tPkI5dNOhEPqXC630geNJ8mPyzrd92Z2fAQQ4YMT5iq
0mOYpTDr6+ajNc3BQxQJOiQd9hkcBfV56LAuZngjB9ch8dfaxh00FWfbWjZ9WRPZhKwb9blednqB
mqjLiLvhzYudYBPm4Eb8yld3VICHkLMLGHYrdNnq4hpBemsGtVVs8OMZD6Qb1MaV/bjl7XKh4Dj6
pmrz4lPcd+wOyuol6CvzJjWb145H4pb2C7VpE/NNWOExGZP2bExKfhxHYNJ85qaGMoFWbAMjik5t
SFOzTcf4be82B68fES9cq8O9xU535ZaVlucx6iSv0AMzE0lc43AjezTCybg4kkuFHPo5H73yYGXi
QwDTfBVmDosWiy5uXGNLxQFsbFENXAcWS5JI094c2j6VW+yenRV+FCl2iEemXllWZT94oXTuPXqf
nspG0kzUsIDh9UQYGGe9Y6gebgnEqxXFVy8O0JlTwbZ1I2xdrQHjK+Ioef5EX+RQYCpJsp1ViHij
rSxhoWMumYMOS8uKgo/oPtfkmjHRTc8mwfnT1NpLoIgvHNir3HIHGqDbtaChutx/sDtz2FdFH/Ff
LVmdWDTWj5HKQeWzXxq3mOSw2kRjSc6WlMIDzXD0NQfOkU28dy7TcHox2yygkzPvX6M+ohedQJJS
wuNAAV3mZWAZCTNfoynVrX3jVLk+aJN2M+lH3s7pHf4OpFFGZ5XnJvRfz+2dZjelESk4J+/wOWo4
SHiNeTpmEaWAdIdlrI6k90p9j7EaKt08sV51d62ug4QedcH2KgFQBAgKB05orDUFN49R4ICNx4WM
RZlG3FMpsa6szGjqT7qRgOgtS7Pv536KF0NH3trlfvMlqXvnN7ZB4zZOHTUfIr/LPleuWx98GInb
bDlasaGEoTFMVMRD9oeYsiCYaHepqOoZSHH3Xn87VsLaBFPWLdnnYZO6rnUCHTxcSIZV9gvPt/S2
KzIblwBG4vw+6QAltKliM5br0Hmk5MieAf35S0tewrGgGOWvqbDMcEdfBqP3YHIWTB2R3pGReAJy
oM/QPNotiy1fs1nzILFzDLglRVdx553sEBDAQI3XbOMAC6T/Rkq/fJyDcRHzw2hXA1Q+q1apS11E
dQMCpDY29FfSSlBm3UmLmqx5Eet7obr2ORpzahnqU+XNeoPEDlS2LdvPRKeoRO/q5oapP9g3offK
QW3cuW2zGdxGPiTo61BphjTFWK3zMAODP49iF/vzTLZONtQhlVlBqUJuOfNjb5vVrzrNM9A+vpVR
k0wz8sou6IspbPa0KYW5tE1i5ro3/Gm+M6K5iamdYs/4K2T356qfitQl0tPLwNpjWreNY6CdfY0F
7rEU2YfKznR0KrLaDc52Yb53o1/dajQawLtcC8d0pMxhNScT3Kk0iShegCJqfohz/lMzYsIugvsS
INJuiUU3GCQohvswR5gIpN14oXsfwua85+l37HKeoOPhu0n+X6yAfsazQWVTQOmFDe1PSGTsHwfj
0B+xR4Wca92mkcfRZhJVcWQ9z5PbfvEbEX/bOnzW/x1+Lf/Fz1PL0uq7pRZZWmnjfrZYqZmSo8Ky
J/pOl2ZNOmG0bMtDkTf+Gd8X0ShuzO+p0eXRxir7z8QJpLyEg9fbx6bBNEX8SxhRzuYoybjz8cHe
OnUhm7u8GcQlN5y5umks4b8OUeeDB8D/Au27CDi25Q6NN6Fp+wz0spufLMcImm2tMWjFwCopOUrU
e6mGsXvCQkb59NwJPH7rwsEK+glQU8WW19MMbGGAbTC2Q2aRlDvGc+7a1duYTe0XLpniNw+u8ZPt
h5zou3qpx2LfWOFJlFoDlMDjvdw7TQYsYQQPMz73FqoCg8PeA2uCLSrn5ciyEs6+iYSjsTN45dt1
Fs6dWlz+/I/+02KRvwHoWLYXbOSkiTjz0x895YQcOC3lPGpa5mUV09yNUztjXPvzH7R8ox//2Pwg
QiocA1iHWD9fXeDnJW44fhD9ZPyJK49mQhR//j589uR7G3vM1mEJD34185T9Juj922vtn3+6Z9qe
T45GsqUlePLjpVYZk3CB7NF/mVTWszOO3iau44nzY9YcSk0MY+V0LkOAMeaMbX/+0gXBnp9eO+YS
AsQ+KENo6D+/9hEbHgp+Ux7IzvHdh5HF5a2b1tZzkbSMzVI4vPhBTiVss4ozqtkU/VKXGLrZIZRa
PF9/ob8JAP+XS0BiVfrub/dPwKSX7j36wSLw7Qv+YRHw8QEAG8V1/buL+x97voUP7ZgWC3oTihbW
7H9Im2zzFjuBYA/xD3OA7QKDRupclnH4xBe00l9Ibl0ly+8+W2iYBMPAU2MGl5ZPdOnHq5tteEyt
FglZn5b5mV5LvKfT7v+zd2bNbStJFv4rjn6nAvvyMB0x1EpZuxddPzEoiSZArMRCLL9+vgJAmaQW
ty4ccxETg6fuK7mEKlRlZmWecxI+r/09CDR1QjsC0jrrBTnKVNcA2lYVACWX/GO1CpOzZMUNHzxM
CXkIgwpGsLxzqkq/oelOKqlUgkrYm7SYoB7CDTkIDK7D1HKqEsXjHD1oW/tG4yw7oFFlADcRDUt4
qWPJn46u7UBbB+cUXRKEicg9RhaFO7NCa7HA9pfrycKE3DKdTM1ytDy3TQs1JwJjSfsyCiOTxhIa
d9jjxbJI6s+sJSVyywNzI/Fn6foUU0NfBMoC0rrG3eaOFgrcxArfvZoGgXO6MpVapN0MaBcBqiJ1
FqlnTCo6IvcyekDC2QUXoNEvKg6c5W0Z6VdZSdPaGmDQCfiDfDZ14zkZH2JBNPyRaJIQ7rAj4g7z
0C5r0EfnS4BnOjr3tVdALy0Kab36rJiNaDOkkfLKWXhIN5cIZFZHHtWf6gu2KEflWVp4S9F3O9YV
81RxBaZp3SpDy9JiKhMCBN565ZV3hi+5yWVcpnRg8mjApCjBujXO/28QfmMQZFqovGsQzmbFzHW3
TUL3TzYmQUf6Q6ijmaquwv0wflU7qNyLSgihFExEXQioPZsEBU4neiBYCwnKpUG/t2fLICOfRrHB
ImUumTI/kT9iGfRdv4clUvHruDvInpaFm9/DDaHI4ddLaIpf0jSO6dJeBym9tclpJYc11Ux63i+S
W8f1E+4lnvLVcbzRnWITnYfaqIrpM2iRpk9LElRIdBZHIwMpcsAox3oJpDaVJMYxRqS6UP2M3Bs0
h2L6QseERxGwzpMcJXxawyztC2UEJ4KseAEY3KtOI6XyEFRHC8xeoCPhyKN8LkwX9G2t0K5HgjxB
bZEz4KRZMSOWqmam6tD7kewMjAtngRgcAXNSn9BGYXXO1Tt+gCu5nKG1U92MPJoWK2RGf8BbTxA7
XdDqU63qbL5OFvJYQSsdNrgk3y4c41bORghXRX6qfMvVsvaOthzIK1Fuo9v8yzg3n8AQjF8J6RjU
GQTrdzvKDWpNW46mqfGlTlR7oqNldxwrIsyxiTswqsoqM8euEtg3tNFVLsJCYWqxYUU6CXLu17UD
3to09Whi1/n6sp7qzpWSa9GT7Hqj+3ClpxjrUUmL7OXyMtcz2aH+kPnffR+M8cJJ4hPSMNG1ZSXf
Ml+FzhIXF6Dhla+Ko5yadL1drozVw/uTForhWxEPkyaYFBsYV0mETiVwd9KxRY+MqRSHXzR0rX+g
V1reLKJI/gt4W3kzQvVjkpMBmwTLIqNRD8YZDFhWn6SoGlyWeSk9xLAjKLPpRXm9oB/leUFD7C/T
iv8Fc06Z463kz4uRUlw7uSFfoPVc3ujW9DvBknJqu67/3QuL9aHh+aT1wgLx0RHa2d5atD0HHU8H
7oA9LfIXn6VafQqN/KLg3nCW0QD1DBmBNEP+VT1CyNU7LvVCAethO9zLfvixvTzXtKh4xOWScSbD
+xhDWZyYFZFkkkE2QiVuDRRBKL8V5R2H0rsykRHnHHnumac+SfSETWjiBvX3yENQ6rOlQbDBw5b5
keumqzESavYp7dWUQwV1kyMzDMs7XK2xGtMJbXkZgFK+qCxfua+yMJ5bSCrACoELQh5Ft1dn+CXk
jh2Er+mu4H72UaS9nDpVeQPYZH2pe7CzYYTkVKtWTr2kc5uzFJqBC+Vu5Gbldcq150JV8IAuMlln
hS7OJqiM22AN40kDTvJgL7zFhaYBIpEWZfmbG8mezRIlWWIYWVLJ2Nt8S1sUcLeuhSDspijdmqM7
J5Pq28xGpm8kp/73qiRqT8zcPiQcYu+gl/JYKFZ9mFKAo48yAJinJVHMVYxS3zlJ19U9mIH4iAuH
dAqEADaphs4u5N1vwYpRUIGmxLtc08XU59tfRAKkL6G/cgz3uTyugki5K6UEOSKzYqrIiVWXGgIo
h5ir6mTNjVYYVAT/Egqp8rGejZRjV8pXjFnSeAEhr/q22bbxEsEQcl/VZbLSZfSBoulPqgDSX9Yo
QJQJ1eR7WkivrtzURZqS9DG3X5UKwwNNJk9XkIGIaUAR0Tczz41Trapp8OqhUXFtSauoOn7/6CoC
ffnLXonlp3RimegRUsJHjn4PLVas5BRARTK9U5IYje+M0Bb5j9Xoy7JG0A8ktiIdGqt09HVZucRg
OtlvshxJ6JSnluTiXlTOYD5WfIQZLW8dz7w1kkGkgArK6LGcTH8kWsVkJLKjE5TuRicfnwDCXbwW
92rVVITi1vb+CRE8oafhwrzzDVTUyGmXV6gdL05WVNETLlXYGZC02AsyAO44dNBFNKwwnklTSf8s
F8b0J2dPxTBX0UwtTfnCgO947ihxPiXFZ02/+ibUwrFD+2rrNzfFxh/vLT74CNQXFMUU2Z+9dy8C
8AG1Vuh3ESWdcFyk6fQnu3lqnSVp4n+Hf1hfLsu0vPbNdXiaNbqYShiSUY3d9XkjI1rYSjLx9SKZ
ROZqhL56YJ/ahZah4k69+bq2UvfCpL5xU0C+R6MyLdKfa9wEn8jVHtIp+kpSXVswjlZ1eZNrhRee
muTbDsmP1ONSoal6lufTe+Sw6Ulmjazz1F0plP9p2YLqzOIEenr5AywEBdRiPYUvCJ27Ds0QZgVp
0rm8SLFXSqCNhNqXIh/XamyfoBH5IAfJWeqo4WqsenE88bX19EdoctSJCWgKI44eSNjFU0Kifn1s
ePzHHCbFeV0myh0NWKv8KFiqawpUK+dJotpxQs/f6Q923nquwbTEgoilWZrT85w2bJeahM7DWAuw
fLGbSJT6A++rRC9MEoSweMhxLh9BWUQTBINKsndQbZJEWSNr5SsXTlmkSDz55dVSrvEl729igsT9
Y2irJGeQdMNmi3BwL2zAVgd5ygUADTc5Mw9BHTrluLHNPqiyU6pKDllmmsONnZoO4oRi8cxQsvq2
pme2d7wI0gmCYiZI8aV/jr5aWlDil1ya442WboAQVniSrTxxXMmMPFSF5H/D/GcPSqGt57lraqMj
29AD8yh1LFhbIeHY5TrMAH6RSGEfaKHqj5HMmfonUFihrwJaQJRqMSrp1x5DQdWCb9x6KAeZDtop
CCZBwlgZo1swE1VxlOZS/rSi58st+8s5omtqdFbKNcAETu2Z6bsi5BTfFfhedp+W3hkNstYVVQsX
wSy1updj2sep1GbHvI+D2PmSA2Ev0AagUgyDBJSu+aiaWnCUrNfeOUBVlJ9svxqNDcAgp/UKEMwl
6vAasEEE7b/jB9zv6WhJRhnIoGqNIzdY3tP816YM7a2MBdLapoQgvIo1GKdOjOIs8P87aKQiwEnK
6FwiO3g6SgPjKEF5AKl3B03crHQCiel6mDyEJFmotECeCjl92FljBLpR5rCMVNO4k8rh18UiSydT
ScPr1PJSfXDUqYvusGzE3udRlonwx65uF5kb0UoNCN5D4KNAfJitEKIEGdt0vK/li4WOtHDFRrDg
sqISPtIqJzqk3qr+JQMHAJIE2PF2Gdp0UJbNZQlOkt5lkFuokaRpXf+kpaQ1sRBZPYZJipAs6D1Z
5KXqgto28r9WarhIdME1G9OLgV3oUqCBkrygVxS02dFYR87kCNyN/9M0i7ssWonsImHrdFx4Jm3Q
C9q7mWbg3NBrpDjEGdD7OSXtftscpP8zN9tuIiIThXgdRJfbfJ5Ud/M097N0kxMSP22EFb9Gf++X
3h+o0wz/zV0ZRJ9EGL8Dlm9eqnnj98bwZ0wsf0KQXLUOyAA3GS/IMYIf869PfhQCn2p+DMWXdkPc
pUGsi/wYGbLtr/3eMrw/w3Y93/+d92bQcpAmT8ygBTv2WwUTJVGq8+TFnme5vQomq2SDGtHIGTcP
t3b+4NZWeWszvD/DD6/CY5SHmdiNCzcKt5MgkJD+s52wN8LWTrAPdOpNNDoi/7I9eZscqwxfQkZA
frNF/pHJz54gjB25CHm7j9n25EGrC1Bpry2gaQeUIyRT0eR2lpys7VWQyScbQo2fusE/9PHfnD+0
lP2c2d+wA3TNAn672eFENzvTl2g9QNcmQLpDm71CqNZ+krb49GyUPmAGNeOA4E7w+UiPiGdv+rZ2
QL8DMvrK4D4+76XtK+x89OtrtIjTDIPbza8jvv31DftAgatECklrD0drbP737d+bRwDv1NcCqMoB
6kIaiVnyguJhwO1FsIwDVppgmKJS+wztJCAT0Dce0OQDNJFkHVnDdhH2DoLJIqkNieCfcoFvbgFw
En3PAdEQEAjKfyobfPvbm5QHyV5QyaNkLZ7BHQAupdQserlAaqBQRAyw9d0B2Pv2qGESDJqASTc+
cmgHQLa1dlv+fU+gagckOBUBimi/9F5ALKjnwlJy1TaaE8IiDSwaouTddydQQyMcoELW+YO9YMiG
DwsuSScb2VqJwRkD6BRS36BAOARuWCYY9e7ZNQoWx4FCHiFTdytog7AheUVA0r09gnRADUiGDCa1
q7C3F1gF8EMGSLXNMg3tQNARt/eB4A7ETkA8+Nckd/yDfgA8zxDouXaRBncgZOo3fQ+EggYjfXfR
icDVbE/fEvx4E6iLUNYQz+AuCUSvImHbzz9azBLNADIB7SwZcHsVbIsrJFdlbtHtJsB1DMw1YKja
yKWHg6RntEYEyHXp1VWAU4ogCnlcFEyaZ3h7QdBg++4F+4AwCTJnZxRF8LW9F7gsEEIASwNR0jyD
CxiJb0SD5l4nQiDpTLjFYGaev/X2KtgqOSUJbJ7U/Xx4HpK93PvWQPZQMdGLFjDS7elbMK8p14K3
MFqDMLxNgPx973szukoWtgAFod3p2zJRpGwRS3eHZHDTV15pQPXh3Il0QJN4nfRR5xX2VgHfaIJw
RoS4Syy217QBRYlEsL0tgbg5i0MgmiFsHwHTYPak1lWIpc0zOG+A/o7W9whgB7kX4/OAWDXPXmRg
cmcEp6yq3ToP6eNzq++bPCZ3TqcKEyzw67lz7CALI5QPup8Pzg0gMvdCZuPDhoCPrICUQnSqffa8
AZtAF/A7kTwY6FGQie17hgQYAtVAYEN0Gm4eBtw2CCJ10Gh9bJZpeHtBNgX8t19gRL6QFCqk9NcD
I+RUiKJZbfgBzZ8akkVQLKP3/Nnr5AlRdWmTZCIXs7MLbPozUmwTSabmGdx9GdEbwerotwsoGaq2
TYF6c0vYXQVSJ4SN3KjtoV6bwbyrvTOqtujPAOYYF9A8e3YRFTzyaDq+UWCTedp7+pBOBMDX3nZR
O9AQliZ33p2IvTBRlowDGaQnIIQBzh/n3fcsIDVloedDJNx85P3qmvCOWAtAGF3xoV3wIe0CmFx9
A0U6ksDo5T7YLcKLOjNXSTYB8rQES80zOO9A0+Pee4GUMhsdw/h6jGBiN8m6w/foFmF4PhJKdntM
/34ijUsD1yK41lSUm2fPIpg68aQEHGdTiRpepKQaglnby0eKEwGrwHz2Dmyu7UjBpLxAZgHse2c3
h7gKSu9IwSRpaqjYfuKF7txvrwLnhAKDqEtujsTQ7AJmvcPG9DgRUHZNITuwn0kCdQD3QTRd7JZn
cOEizID+BkHFIMDDAs31+iZQaHhO12z0IAb39YEEENb1sgRkETQMCszMzvftWQJxBohHqTt0V/Uh
xQbUgfvGBujTW7Yh2s93XnHfH5gHkEfpdEU6sXnaBR/QKrzW7O2jWRSVQ4DkB7Hy66sAIFmgdDkF
Q80lgaR7oWnw4VXgzkQ+kXi4CxT37s8NCmUjviqO3ZB2gSqhntDPFhAVWITbXIa6/MDe/CmvqUi1
o5Ay1NvCa/0vProLRISIQoqCtsXzid+NCrgu6CgDsUnaXxicX8Ak9N4LMqGPaqHn31kEvN/2KoBP
V4mhsYsdLnN4dlG3BJusn3ckQsTzw9R4wzs2wYGoZnaJ1w/ECP+B8XhmvhyiPfDUcF7cefoaNeat
X9gwIV7+vON5CDKHoDHs/KKgwLR/u2V8iP//7x0IaGP6tn64MYXN3+n+eTfBl396529tZrX5j2fu
PJklj7TpbXhA3WtezQJ4M//tzx5mwWyHhdDAXn69yX/9a+c9t77/bwZOvb1xBb6797iJW0e7DVZb
tGT/gb1ZmM7SzSuKz4gaF9uv78iHM9/9GSV74uYt0LX32CjyJrOnaPOW4q1bGkX/kcNw/pi5j3m2
M3iDze47+NHcR/8kmW+P3MLbeo/c8Wo+RT8/ocGXBw+7mvIturrvXzlh1d2n3e3dAtP6jnw6jxDC
3x25RTv1HfltxZm3BfyfTf17R33yNHN2NmDHY+r7whOfVsqRu3siWyRo76HDJ3e2Z0VaNFXvkaNi
9+O18KS+w35+aZtaJGDvgRkgf/Sq7ZPIxVSAifoOfRHlCEvsL3OL1Ok79uXMDXesR0cf6j9uUvmz
8Gkz+8aZt7iS/kOn6ezRydN5lu3s6Q650Xt899FxF7NdOmWLiug/NL4g3WtV1fHV+o+douqbunHs
7ix6C3z/E6NHebI/tIAH9B46CrO9zY0Koyi59x35av6QzPaiJ9Bnoprdf+j1bNdvdaXR/gMXn85m
QZzS4mnnYDK+KLr9ifHP50k6rzZjNUezreL8icEv56X7uOPGkHoR5dI/MfgPVLI3I3XvLdKsvYdG
Ucr5dDhLIjzljttR2pLGn/kDL9vUMbyoFfQd/tpxd1e8xTH2HtbziUh2bzVAJEXVs/fQyXyxz1hv
MuZ9B76ZhyFqJevZ3jVBaTOyfYe/c6Kn+adJ+sK3tYCxvsO37Qxf24hdLvXP/IGXG1EMT56k7/Bf
Wf15ms53LBfKpyIB2H/scvdWif6YSCb1HfctSdme0fz3eRLg2TbvJ6xVVxPr+8Lvtfjq+dL3M/wO
nbl3jyZgZZGv6vve9/M0+/Tqy7fCJb3Hd9PHKEzdncitw231Hvvt7sTvLvlrmabn7PzL/NNGAOS1
f7abXBO/8ejPZ8m//wcAAP//</cx:binary>
              </cx:geoCache>
            </cx:geography>
          </cx:layoutPr>
          <cx:valueColors>
            <cx:minColor>
              <a:schemeClr val="accent4">
                <a:lumMod val="20000"/>
                <a:lumOff val="80000"/>
              </a:schemeClr>
            </cx:minColor>
            <cx:midColor>
              <a:schemeClr val="accent4">
                <a:lumMod val="60000"/>
                <a:lumOff val="40000"/>
              </a:schemeClr>
            </cx:midColor>
            <cx:maxColor>
              <a:schemeClr val="accent4">
                <a:lumMod val="75000"/>
              </a:schemeClr>
            </cx:maxColor>
          </cx:valueColors>
          <cx:valueColorPositions count="3"/>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8">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180975</xdr:rowOff>
    </xdr:from>
    <xdr:to>
      <xdr:col>12</xdr:col>
      <xdr:colOff>342900</xdr:colOff>
      <xdr:row>16</xdr:row>
      <xdr:rowOff>85725</xdr:rowOff>
    </xdr:to>
    <xdr:graphicFrame macro="">
      <xdr:nvGraphicFramePr>
        <xdr:cNvPr id="3" name="Chart 2">
          <a:extLst>
            <a:ext uri="{FF2B5EF4-FFF2-40B4-BE49-F238E27FC236}">
              <a16:creationId xmlns:a16="http://schemas.microsoft.com/office/drawing/2014/main" id="{1EC7BA75-10CF-15D2-5497-6CFE793AB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171450</xdr:rowOff>
    </xdr:from>
    <xdr:to>
      <xdr:col>5</xdr:col>
      <xdr:colOff>409575</xdr:colOff>
      <xdr:row>22</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7196948-98ED-0B3A-2D86-6FD83D5329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504950"/>
              <a:ext cx="49720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433387</xdr:colOff>
      <xdr:row>1</xdr:row>
      <xdr:rowOff>171450</xdr:rowOff>
    </xdr:from>
    <xdr:to>
      <xdr:col>7</xdr:col>
      <xdr:colOff>200025</xdr:colOff>
      <xdr:row>14</xdr:row>
      <xdr:rowOff>161925</xdr:rowOff>
    </xdr:to>
    <xdr:graphicFrame macro="">
      <xdr:nvGraphicFramePr>
        <xdr:cNvPr id="2" name="Chart 1">
          <a:extLst>
            <a:ext uri="{FF2B5EF4-FFF2-40B4-BE49-F238E27FC236}">
              <a16:creationId xmlns:a16="http://schemas.microsoft.com/office/drawing/2014/main" id="{4F3EBFF5-134D-FDC6-1950-6D8286FAE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1</xdr:row>
      <xdr:rowOff>171450</xdr:rowOff>
    </xdr:from>
    <xdr:to>
      <xdr:col>13</xdr:col>
      <xdr:colOff>314325</xdr:colOff>
      <xdr:row>16</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E59A7A-622C-E6E7-FA26-AE46B548C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361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9525</xdr:colOff>
      <xdr:row>16</xdr:row>
      <xdr:rowOff>161925</xdr:rowOff>
    </xdr:from>
    <xdr:to>
      <xdr:col>9</xdr:col>
      <xdr:colOff>9525</xdr:colOff>
      <xdr:row>24</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CAC3D47-39B3-65DD-1BB4-36713A7C2B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19725" y="3209925"/>
              <a:ext cx="1828800" cy="1485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16</xdr:row>
      <xdr:rowOff>152400</xdr:rowOff>
    </xdr:from>
    <xdr:to>
      <xdr:col>12</xdr:col>
      <xdr:colOff>95250</xdr:colOff>
      <xdr:row>24</xdr:row>
      <xdr:rowOff>123825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21A53808-FFAE-F511-8508-A8A61FD586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43775" y="3200400"/>
              <a:ext cx="1819275" cy="1495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16</xdr:row>
      <xdr:rowOff>152401</xdr:rowOff>
    </xdr:from>
    <xdr:to>
      <xdr:col>15</xdr:col>
      <xdr:colOff>190500</xdr:colOff>
      <xdr:row>22</xdr:row>
      <xdr:rowOff>171451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D492B594-BAF5-2A39-417E-4494D6B183F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286875" y="3200401"/>
              <a:ext cx="1800225"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4762</xdr:colOff>
      <xdr:row>1</xdr:row>
      <xdr:rowOff>180975</xdr:rowOff>
    </xdr:from>
    <xdr:to>
      <xdr:col>9</xdr:col>
      <xdr:colOff>314326</xdr:colOff>
      <xdr:row>13</xdr:row>
      <xdr:rowOff>171450</xdr:rowOff>
    </xdr:to>
    <xdr:graphicFrame macro="">
      <xdr:nvGraphicFramePr>
        <xdr:cNvPr id="2" name="Chart 1">
          <a:extLst>
            <a:ext uri="{FF2B5EF4-FFF2-40B4-BE49-F238E27FC236}">
              <a16:creationId xmlns:a16="http://schemas.microsoft.com/office/drawing/2014/main" id="{8754BD09-7A3B-C28E-9355-5E8864288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57150</xdr:rowOff>
    </xdr:from>
    <xdr:to>
      <xdr:col>1</xdr:col>
      <xdr:colOff>795338</xdr:colOff>
      <xdr:row>22</xdr:row>
      <xdr:rowOff>0</xdr:rowOff>
    </xdr:to>
    <xdr:graphicFrame macro="">
      <xdr:nvGraphicFramePr>
        <xdr:cNvPr id="2" name="Chart 1">
          <a:extLst>
            <a:ext uri="{FF2B5EF4-FFF2-40B4-BE49-F238E27FC236}">
              <a16:creationId xmlns:a16="http://schemas.microsoft.com/office/drawing/2014/main" id="{4725440E-DA1A-6E9F-EDFB-B64EBD9D8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14288</xdr:colOff>
      <xdr:row>18</xdr:row>
      <xdr:rowOff>76201</xdr:rowOff>
    </xdr:from>
    <xdr:to>
      <xdr:col>5</xdr:col>
      <xdr:colOff>38100</xdr:colOff>
      <xdr:row>21</xdr:row>
      <xdr:rowOff>171451</xdr:rowOff>
    </xdr:to>
    <xdr:graphicFrame macro="">
      <xdr:nvGraphicFramePr>
        <xdr:cNvPr id="4" name="Chart 3">
          <a:extLst>
            <a:ext uri="{FF2B5EF4-FFF2-40B4-BE49-F238E27FC236}">
              <a16:creationId xmlns:a16="http://schemas.microsoft.com/office/drawing/2014/main" id="{AEB20E25-6270-37E0-9086-3C2870A28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552449</xdr:colOff>
      <xdr:row>18</xdr:row>
      <xdr:rowOff>66675</xdr:rowOff>
    </xdr:from>
    <xdr:to>
      <xdr:col>7</xdr:col>
      <xdr:colOff>990600</xdr:colOff>
      <xdr:row>21</xdr:row>
      <xdr:rowOff>152400</xdr:rowOff>
    </xdr:to>
    <xdr:graphicFrame macro="">
      <xdr:nvGraphicFramePr>
        <xdr:cNvPr id="5" name="Chart 4">
          <a:extLst>
            <a:ext uri="{FF2B5EF4-FFF2-40B4-BE49-F238E27FC236}">
              <a16:creationId xmlns:a16="http://schemas.microsoft.com/office/drawing/2014/main" id="{62B4C092-25F9-C23B-5345-2339A4A2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42862</xdr:colOff>
      <xdr:row>18</xdr:row>
      <xdr:rowOff>38100</xdr:rowOff>
    </xdr:from>
    <xdr:to>
      <xdr:col>10</xdr:col>
      <xdr:colOff>1038225</xdr:colOff>
      <xdr:row>22</xdr:row>
      <xdr:rowOff>19050</xdr:rowOff>
    </xdr:to>
    <xdr:graphicFrame macro="">
      <xdr:nvGraphicFramePr>
        <xdr:cNvPr id="6" name="Chart 5">
          <a:extLst>
            <a:ext uri="{FF2B5EF4-FFF2-40B4-BE49-F238E27FC236}">
              <a16:creationId xmlns:a16="http://schemas.microsoft.com/office/drawing/2014/main" id="{E9E928C7-819C-A216-7548-B88A04F1E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595312</xdr:colOff>
      <xdr:row>18</xdr:row>
      <xdr:rowOff>19050</xdr:rowOff>
    </xdr:from>
    <xdr:to>
      <xdr:col>13</xdr:col>
      <xdr:colOff>781050</xdr:colOff>
      <xdr:row>21</xdr:row>
      <xdr:rowOff>133350</xdr:rowOff>
    </xdr:to>
    <xdr:graphicFrame macro="">
      <xdr:nvGraphicFramePr>
        <xdr:cNvPr id="7" name="Chart 6">
          <a:extLst>
            <a:ext uri="{FF2B5EF4-FFF2-40B4-BE49-F238E27FC236}">
              <a16:creationId xmlns:a16="http://schemas.microsoft.com/office/drawing/2014/main" id="{44260227-6E89-1E77-4DC0-FF05C855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9525</xdr:colOff>
      <xdr:row>3</xdr:row>
      <xdr:rowOff>28575</xdr:rowOff>
    </xdr:from>
    <xdr:to>
      <xdr:col>17</xdr:col>
      <xdr:colOff>581025</xdr:colOff>
      <xdr:row>5</xdr:row>
      <xdr:rowOff>57150</xdr:rowOff>
    </xdr:to>
    <xdr:sp macro="" textlink="$B$17">
      <xdr:nvSpPr>
        <xdr:cNvPr id="8" name="Rectangle: Rounded Corners 7">
          <a:extLst>
            <a:ext uri="{FF2B5EF4-FFF2-40B4-BE49-F238E27FC236}">
              <a16:creationId xmlns:a16="http://schemas.microsoft.com/office/drawing/2014/main" id="{6DD9487E-96EA-C49F-7EFA-2C8ADD490401}"/>
            </a:ext>
          </a:extLst>
        </xdr:cNvPr>
        <xdr:cNvSpPr/>
      </xdr:nvSpPr>
      <xdr:spPr>
        <a:xfrm>
          <a:off x="13125450" y="600075"/>
          <a:ext cx="1181100" cy="4095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4529CD6-F341-491F-B44C-872AA683B5A8}" type="TxLink">
            <a:rPr lang="en-US" sz="1100" b="0" i="0" u="none" strike="noStrike">
              <a:solidFill>
                <a:srgbClr val="000000"/>
              </a:solidFill>
              <a:latin typeface="Calibri"/>
              <a:cs typeface="Calibri"/>
            </a:rPr>
            <a:pPr algn="l"/>
            <a:t> $2.297.200,86 </a:t>
          </a:fld>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ECOMMERCE SALES ANALYSIS</a:t>
          </a:r>
          <a:endParaRPr sz="12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8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252418" cy="26035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 BY CATEGORY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04819" y="1971675"/>
              <a:ext cx="2833151" cy="2228850"/>
              <a:chOff x="9804819" y="1866900"/>
              <a:chExt cx="2833151"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1857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804819" y="1895475"/>
                <a:ext cx="2802871" cy="351587"/>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142875</xdr:colOff>
      <xdr:row>22</xdr:row>
      <xdr:rowOff>47625</xdr:rowOff>
    </xdr:from>
    <xdr:ext cx="4962525" cy="202882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29075"/>
          <a:ext cx="4962525" cy="202882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523875</xdr:colOff>
      <xdr:row>22</xdr:row>
      <xdr:rowOff>38100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172075" y="401955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743200" cy="276225"/>
    <xdr:sp macro="" textlink="">
      <xdr:nvSpPr>
        <xdr:cNvPr id="18" name="Shape 18">
          <a:extLst>
            <a:ext uri="{FF2B5EF4-FFF2-40B4-BE49-F238E27FC236}">
              <a16:creationId xmlns:a16="http://schemas.microsoft.com/office/drawing/2014/main" id="{00000000-0008-0000-0100-000012000000}"/>
            </a:ext>
          </a:extLst>
        </xdr:cNvPr>
        <xdr:cNvSpPr/>
      </xdr:nvSpPr>
      <xdr:spPr>
        <a:xfrm>
          <a:off x="5276850" y="4076700"/>
          <a:ext cx="2743200" cy="2762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381001</xdr:colOff>
      <xdr:row>22</xdr:row>
      <xdr:rowOff>57150</xdr:rowOff>
    </xdr:from>
    <xdr:ext cx="3429000" cy="1990725"/>
    <xdr:sp macro="" textlink="">
      <xdr:nvSpPr>
        <xdr:cNvPr id="19" name="Shape 19">
          <a:extLst>
            <a:ext uri="{FF2B5EF4-FFF2-40B4-BE49-F238E27FC236}">
              <a16:creationId xmlns:a16="http://schemas.microsoft.com/office/drawing/2014/main" id="{00000000-0008-0000-0100-000013000000}"/>
            </a:ext>
          </a:extLst>
        </xdr:cNvPr>
        <xdr:cNvSpPr/>
      </xdr:nvSpPr>
      <xdr:spPr>
        <a:xfrm>
          <a:off x="8515351" y="4038600"/>
          <a:ext cx="3429000" cy="199072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438150</xdr:colOff>
      <xdr:row>22</xdr:row>
      <xdr:rowOff>104775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572500" y="4086225"/>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0</xdr:col>
      <xdr:colOff>152400</xdr:colOff>
      <xdr:row>2</xdr:row>
      <xdr:rowOff>85725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4767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QUANTITY</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ORDERS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600" b="1">
                    <a:solidFill>
                      <a:schemeClr val="lt1"/>
                    </a:solidFill>
                    <a:latin typeface="Lato"/>
                    <a:ea typeface="Lato"/>
                    <a:cs typeface="Lato"/>
                    <a:sym typeface="Lato"/>
                  </a:rPr>
                  <a:t> MARGIN</a:t>
                </a:r>
                <a:endParaRPr sz="1400"/>
              </a:p>
            </xdr:txBody>
          </xdr:sp>
        </xdr:grpSp>
      </xdr:grpSp>
    </xdr:grpSp>
    <xdr:clientData fLocksWithSheet="0"/>
  </xdr:oneCellAnchor>
  <xdr:twoCellAnchor>
    <xdr:from>
      <xdr:col>0</xdr:col>
      <xdr:colOff>238124</xdr:colOff>
      <xdr:row>4</xdr:row>
      <xdr:rowOff>57150</xdr:rowOff>
    </xdr:from>
    <xdr:to>
      <xdr:col>4</xdr:col>
      <xdr:colOff>91217</xdr:colOff>
      <xdr:row>10</xdr:row>
      <xdr:rowOff>66675</xdr:rowOff>
    </xdr:to>
    <xdr:grpSp>
      <xdr:nvGrpSpPr>
        <xdr:cNvPr id="67" name="Group 66">
          <a:extLst>
            <a:ext uri="{FF2B5EF4-FFF2-40B4-BE49-F238E27FC236}">
              <a16:creationId xmlns:a16="http://schemas.microsoft.com/office/drawing/2014/main" id="{5331645F-576E-044F-206C-73DA1D07AFBF}"/>
            </a:ext>
          </a:extLst>
        </xdr:cNvPr>
        <xdr:cNvGrpSpPr/>
      </xdr:nvGrpSpPr>
      <xdr:grpSpPr>
        <a:xfrm>
          <a:off x="238124" y="781050"/>
          <a:ext cx="2177193" cy="1095375"/>
          <a:chOff x="238124" y="781050"/>
          <a:chExt cx="2177193" cy="1095375"/>
        </a:xfrm>
      </xdr:grpSpPr>
      <xdr:sp macro="" textlink="KPI!B17">
        <xdr:nvSpPr>
          <xdr:cNvPr id="40" name="Rectangle: Rounded Corners 39">
            <a:extLst>
              <a:ext uri="{FF2B5EF4-FFF2-40B4-BE49-F238E27FC236}">
                <a16:creationId xmlns:a16="http://schemas.microsoft.com/office/drawing/2014/main" id="{E18BB660-5388-D7EB-D0A1-489FCDBC2391}"/>
              </a:ext>
            </a:extLst>
          </xdr:cNvPr>
          <xdr:cNvSpPr/>
        </xdr:nvSpPr>
        <xdr:spPr>
          <a:xfrm>
            <a:off x="257174" y="7810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45F9C44-8E47-4E66-9763-BD6037E60C23}"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algn="ctr"/>
              <a:t> $2.297.200,86 </a:t>
            </a:fld>
            <a:endParaRPr lang="en-GB" sz="1200">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graphicFrame macro="">
        <xdr:nvGraphicFramePr>
          <xdr:cNvPr id="42" name="Chart 41">
            <a:extLst>
              <a:ext uri="{FF2B5EF4-FFF2-40B4-BE49-F238E27FC236}">
                <a16:creationId xmlns:a16="http://schemas.microsoft.com/office/drawing/2014/main" id="{A3525D73-396B-4044-9989-FAEB9A0E964A}"/>
              </a:ext>
            </a:extLst>
          </xdr:cNvPr>
          <xdr:cNvGraphicFramePr>
            <a:graphicFrameLocks/>
          </xdr:cNvGraphicFramePr>
        </xdr:nvGraphicFramePr>
        <xdr:xfrm>
          <a:off x="285751" y="1076325"/>
          <a:ext cx="2095500" cy="50482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3" name="Rectangle: Rounded Corners 42">
            <a:extLst>
              <a:ext uri="{FF2B5EF4-FFF2-40B4-BE49-F238E27FC236}">
                <a16:creationId xmlns:a16="http://schemas.microsoft.com/office/drawing/2014/main" id="{4289C109-79AB-463B-9BBD-70139CC50DF6}"/>
              </a:ext>
            </a:extLst>
          </xdr:cNvPr>
          <xdr:cNvSpPr/>
        </xdr:nvSpPr>
        <xdr:spPr>
          <a:xfrm>
            <a:off x="238124" y="15811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mc:AlternateContent xmlns:mc="http://schemas.openxmlformats.org/markup-compatibility/2006" xmlns:a14="http://schemas.microsoft.com/office/drawing/2010/main">
        <mc:Choice Requires="a14">
          <xdr:pic>
            <xdr:nvPicPr>
              <xdr:cNvPr id="48" name="Picture 47">
                <a:extLst>
                  <a:ext uri="{FF2B5EF4-FFF2-40B4-BE49-F238E27FC236}">
                    <a16:creationId xmlns:a16="http://schemas.microsoft.com/office/drawing/2014/main" id="{85222ED7-A79D-DF34-9E76-5BDAE0B0E72D}"/>
                  </a:ext>
                </a:extLst>
              </xdr:cNvPr>
              <xdr:cNvPicPr>
                <a:picLocks noChangeAspect="1" noChangeArrowheads="1"/>
                <a:extLst>
                  <a:ext uri="{84589F7E-364E-4C9E-8A38-B11213B215E9}">
                    <a14:cameraTool cellRange="'KPI YoY'!$H$8" spid="_x0000_s2142"/>
                  </a:ext>
                </a:extLst>
              </xdr:cNvPicPr>
            </xdr:nvPicPr>
            <xdr:blipFill>
              <a:blip xmlns:r="http://schemas.openxmlformats.org/officeDocument/2006/relationships" r:embed="rId2"/>
              <a:srcRect/>
              <a:stretch>
                <a:fillRect/>
              </a:stretch>
            </xdr:blipFill>
            <xdr:spPr bwMode="auto">
              <a:xfrm>
                <a:off x="1581150" y="1628775"/>
                <a:ext cx="809625" cy="22860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xdr:col>
      <xdr:colOff>247649</xdr:colOff>
      <xdr:row>4</xdr:row>
      <xdr:rowOff>57150</xdr:rowOff>
    </xdr:from>
    <xdr:to>
      <xdr:col>8</xdr:col>
      <xdr:colOff>219075</xdr:colOff>
      <xdr:row>10</xdr:row>
      <xdr:rowOff>76200</xdr:rowOff>
    </xdr:to>
    <xdr:grpSp>
      <xdr:nvGrpSpPr>
        <xdr:cNvPr id="68" name="Group 67">
          <a:extLst>
            <a:ext uri="{FF2B5EF4-FFF2-40B4-BE49-F238E27FC236}">
              <a16:creationId xmlns:a16="http://schemas.microsoft.com/office/drawing/2014/main" id="{0201355C-C3C3-19C1-487D-9FF34405D31C}"/>
            </a:ext>
          </a:extLst>
        </xdr:cNvPr>
        <xdr:cNvGrpSpPr/>
      </xdr:nvGrpSpPr>
      <xdr:grpSpPr>
        <a:xfrm>
          <a:off x="2571749" y="781050"/>
          <a:ext cx="2295526" cy="1104900"/>
          <a:chOff x="2571749" y="781050"/>
          <a:chExt cx="2295526" cy="1104900"/>
        </a:xfrm>
      </xdr:grpSpPr>
      <xdr:sp macro="" textlink="KPI!$E$17">
        <xdr:nvSpPr>
          <xdr:cNvPr id="49" name="Rectangle: Rounded Corners 48">
            <a:extLst>
              <a:ext uri="{FF2B5EF4-FFF2-40B4-BE49-F238E27FC236}">
                <a16:creationId xmlns:a16="http://schemas.microsoft.com/office/drawing/2014/main" id="{48C57BBC-57F5-492D-8B59-4DB8D554C1CF}"/>
              </a:ext>
            </a:extLst>
          </xdr:cNvPr>
          <xdr:cNvSpPr/>
        </xdr:nvSpPr>
        <xdr:spPr>
          <a:xfrm>
            <a:off x="2647950" y="78105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B77C276-E358-4988-B208-BFB90D083193}"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 $286.397,02 </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graphicFrame macro="">
        <xdr:nvGraphicFramePr>
          <xdr:cNvPr id="50" name="Chart 49">
            <a:extLst>
              <a:ext uri="{FF2B5EF4-FFF2-40B4-BE49-F238E27FC236}">
                <a16:creationId xmlns:a16="http://schemas.microsoft.com/office/drawing/2014/main" id="{D629959A-35F3-445A-A119-7B25587CF41F}"/>
              </a:ext>
            </a:extLst>
          </xdr:cNvPr>
          <xdr:cNvGraphicFramePr>
            <a:graphicFrameLocks/>
          </xdr:cNvGraphicFramePr>
        </xdr:nvGraphicFramePr>
        <xdr:xfrm>
          <a:off x="2686049" y="1066800"/>
          <a:ext cx="2105026" cy="48577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52" name="Rectangle: Rounded Corners 51">
            <a:extLst>
              <a:ext uri="{FF2B5EF4-FFF2-40B4-BE49-F238E27FC236}">
                <a16:creationId xmlns:a16="http://schemas.microsoft.com/office/drawing/2014/main" id="{8BFDCDA1-B7F2-4605-8B4A-57ED6C2FA6DD}"/>
              </a:ext>
            </a:extLst>
          </xdr:cNvPr>
          <xdr:cNvSpPr/>
        </xdr:nvSpPr>
        <xdr:spPr>
          <a:xfrm>
            <a:off x="2571749" y="159067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pic>
        <xdr:nvPicPr>
          <xdr:cNvPr id="53" name="Picture 52">
            <a:extLst>
              <a:ext uri="{FF2B5EF4-FFF2-40B4-BE49-F238E27FC236}">
                <a16:creationId xmlns:a16="http://schemas.microsoft.com/office/drawing/2014/main" id="{DD5F9C13-0023-8BAE-2242-7298DED3562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52875" y="1619250"/>
            <a:ext cx="819150" cy="2381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8</xdr:col>
      <xdr:colOff>323849</xdr:colOff>
      <xdr:row>4</xdr:row>
      <xdr:rowOff>47625</xdr:rowOff>
    </xdr:from>
    <xdr:to>
      <xdr:col>12</xdr:col>
      <xdr:colOff>295275</xdr:colOff>
      <xdr:row>10</xdr:row>
      <xdr:rowOff>47625</xdr:rowOff>
    </xdr:to>
    <xdr:grpSp>
      <xdr:nvGrpSpPr>
        <xdr:cNvPr id="69" name="Group 68">
          <a:extLst>
            <a:ext uri="{FF2B5EF4-FFF2-40B4-BE49-F238E27FC236}">
              <a16:creationId xmlns:a16="http://schemas.microsoft.com/office/drawing/2014/main" id="{0C53D7EB-DA52-0985-5392-4FDB8A27238B}"/>
            </a:ext>
          </a:extLst>
        </xdr:cNvPr>
        <xdr:cNvGrpSpPr/>
      </xdr:nvGrpSpPr>
      <xdr:grpSpPr>
        <a:xfrm>
          <a:off x="4972049" y="771525"/>
          <a:ext cx="2295526" cy="1085850"/>
          <a:chOff x="4972049" y="771525"/>
          <a:chExt cx="2295526" cy="1085850"/>
        </a:xfrm>
      </xdr:grpSpPr>
      <xdr:sp macro="" textlink="KPI!$H$17">
        <xdr:nvSpPr>
          <xdr:cNvPr id="55" name="Rectangle: Rounded Corners 54">
            <a:extLst>
              <a:ext uri="{FF2B5EF4-FFF2-40B4-BE49-F238E27FC236}">
                <a16:creationId xmlns:a16="http://schemas.microsoft.com/office/drawing/2014/main" id="{86B3D2EF-A271-4A54-B897-5DE8725F43AA}"/>
              </a:ext>
            </a:extLst>
          </xdr:cNvPr>
          <xdr:cNvSpPr/>
        </xdr:nvSpPr>
        <xdr:spPr>
          <a:xfrm>
            <a:off x="5067300" y="771525"/>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283635-0904-49B5-A95E-AD698E95A82C}"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#37873</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60" name="Rectangle: Rounded Corners 59">
            <a:extLst>
              <a:ext uri="{FF2B5EF4-FFF2-40B4-BE49-F238E27FC236}">
                <a16:creationId xmlns:a16="http://schemas.microsoft.com/office/drawing/2014/main" id="{8C89231A-D341-447F-9E33-AF9A226328BC}"/>
              </a:ext>
            </a:extLst>
          </xdr:cNvPr>
          <xdr:cNvSpPr/>
        </xdr:nvSpPr>
        <xdr:spPr>
          <a:xfrm>
            <a:off x="4972049" y="1562100"/>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1" name="Chart 60">
            <a:extLst>
              <a:ext uri="{FF2B5EF4-FFF2-40B4-BE49-F238E27FC236}">
                <a16:creationId xmlns:a16="http://schemas.microsoft.com/office/drawing/2014/main" id="{3EA7599C-BB67-40EE-9556-AC7E4A501B71}"/>
              </a:ext>
            </a:extLst>
          </xdr:cNvPr>
          <xdr:cNvGraphicFramePr>
            <a:graphicFrameLocks/>
          </xdr:cNvGraphicFramePr>
        </xdr:nvGraphicFramePr>
        <xdr:xfrm>
          <a:off x="5095875" y="1047750"/>
          <a:ext cx="2076450" cy="523875"/>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64" name="Picture 63">
                <a:extLst>
                  <a:ext uri="{FF2B5EF4-FFF2-40B4-BE49-F238E27FC236}">
                    <a16:creationId xmlns:a16="http://schemas.microsoft.com/office/drawing/2014/main" id="{EA3405F9-1F90-72DB-A20A-784657B692F7}"/>
                  </a:ext>
                </a:extLst>
              </xdr:cNvPr>
              <xdr:cNvPicPr>
                <a:picLocks noChangeAspect="1" noChangeArrowheads="1"/>
                <a:extLst>
                  <a:ext uri="{84589F7E-364E-4C9E-8A38-B11213B215E9}">
                    <a14:cameraTool cellRange="'KPI YoY'!$J$8" spid="_x0000_s2143"/>
                  </a:ext>
                </a:extLst>
              </xdr:cNvPicPr>
            </xdr:nvPicPr>
            <xdr:blipFill>
              <a:blip xmlns:r="http://schemas.openxmlformats.org/officeDocument/2006/relationships" r:embed="rId6"/>
              <a:srcRect/>
              <a:stretch>
                <a:fillRect/>
              </a:stretch>
            </xdr:blipFill>
            <xdr:spPr bwMode="auto">
              <a:xfrm>
                <a:off x="6419850" y="1609725"/>
                <a:ext cx="733425"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12</xdr:col>
      <xdr:colOff>323849</xdr:colOff>
      <xdr:row>4</xdr:row>
      <xdr:rowOff>66675</xdr:rowOff>
    </xdr:from>
    <xdr:to>
      <xdr:col>16</xdr:col>
      <xdr:colOff>295275</xdr:colOff>
      <xdr:row>10</xdr:row>
      <xdr:rowOff>57150</xdr:rowOff>
    </xdr:to>
    <xdr:grpSp>
      <xdr:nvGrpSpPr>
        <xdr:cNvPr id="70" name="Group 69">
          <a:extLst>
            <a:ext uri="{FF2B5EF4-FFF2-40B4-BE49-F238E27FC236}">
              <a16:creationId xmlns:a16="http://schemas.microsoft.com/office/drawing/2014/main" id="{EDCC125C-9D92-AD7C-6109-89B61C083CCC}"/>
            </a:ext>
          </a:extLst>
        </xdr:cNvPr>
        <xdr:cNvGrpSpPr/>
      </xdr:nvGrpSpPr>
      <xdr:grpSpPr>
        <a:xfrm>
          <a:off x="7296149" y="790575"/>
          <a:ext cx="2295526" cy="1076325"/>
          <a:chOff x="7296149" y="790575"/>
          <a:chExt cx="2295526" cy="1076325"/>
        </a:xfrm>
      </xdr:grpSpPr>
      <xdr:sp macro="" textlink="KPI!$K$17">
        <xdr:nvSpPr>
          <xdr:cNvPr id="54" name="Rectangle: Rounded Corners 53">
            <a:extLst>
              <a:ext uri="{FF2B5EF4-FFF2-40B4-BE49-F238E27FC236}">
                <a16:creationId xmlns:a16="http://schemas.microsoft.com/office/drawing/2014/main" id="{AD0D6207-A1BC-4FBE-A2F5-0D120222BBB1}"/>
              </a:ext>
            </a:extLst>
          </xdr:cNvPr>
          <xdr:cNvSpPr/>
        </xdr:nvSpPr>
        <xdr:spPr>
          <a:xfrm>
            <a:off x="7400925" y="790575"/>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16473C-87EC-429C-8DB0-E5169786C0CE}"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#9994</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59" name="Rectangle: Rounded Corners 58">
            <a:extLst>
              <a:ext uri="{FF2B5EF4-FFF2-40B4-BE49-F238E27FC236}">
                <a16:creationId xmlns:a16="http://schemas.microsoft.com/office/drawing/2014/main" id="{86127793-73D3-41F6-91C6-A20EF2CDE371}"/>
              </a:ext>
            </a:extLst>
          </xdr:cNvPr>
          <xdr:cNvSpPr/>
        </xdr:nvSpPr>
        <xdr:spPr>
          <a:xfrm>
            <a:off x="7296149" y="157162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2" name="Chart 61">
            <a:extLst>
              <a:ext uri="{FF2B5EF4-FFF2-40B4-BE49-F238E27FC236}">
                <a16:creationId xmlns:a16="http://schemas.microsoft.com/office/drawing/2014/main" id="{7515512A-939A-421D-A888-C4B4F8B1866E}"/>
              </a:ext>
            </a:extLst>
          </xdr:cNvPr>
          <xdr:cNvGraphicFramePr>
            <a:graphicFrameLocks/>
          </xdr:cNvGraphicFramePr>
        </xdr:nvGraphicFramePr>
        <xdr:xfrm>
          <a:off x="7410450" y="1038225"/>
          <a:ext cx="2085975" cy="55245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AF8EA2BB-E1BA-1058-C5BE-81FC7C82D573}"/>
                  </a:ext>
                </a:extLst>
              </xdr:cNvPr>
              <xdr:cNvPicPr>
                <a:picLocks noChangeAspect="1" noChangeArrowheads="1"/>
                <a:extLst>
                  <a:ext uri="{84589F7E-364E-4C9E-8A38-B11213B215E9}">
                    <a14:cameraTool cellRange="'KPI YoY'!$K$8" spid="_x0000_s2144"/>
                  </a:ext>
                </a:extLst>
              </xdr:cNvPicPr>
            </xdr:nvPicPr>
            <xdr:blipFill>
              <a:blip xmlns:r="http://schemas.openxmlformats.org/officeDocument/2006/relationships" r:embed="rId8"/>
              <a:srcRect/>
              <a:stretch>
                <a:fillRect/>
              </a:stretch>
            </xdr:blipFill>
            <xdr:spPr bwMode="auto">
              <a:xfrm>
                <a:off x="8658225" y="1609725"/>
                <a:ext cx="819150"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16</xdr:col>
      <xdr:colOff>342899</xdr:colOff>
      <xdr:row>4</xdr:row>
      <xdr:rowOff>38100</xdr:rowOff>
    </xdr:from>
    <xdr:to>
      <xdr:col>20</xdr:col>
      <xdr:colOff>314325</xdr:colOff>
      <xdr:row>10</xdr:row>
      <xdr:rowOff>57150</xdr:rowOff>
    </xdr:to>
    <xdr:grpSp>
      <xdr:nvGrpSpPr>
        <xdr:cNvPr id="71" name="Group 70">
          <a:extLst>
            <a:ext uri="{FF2B5EF4-FFF2-40B4-BE49-F238E27FC236}">
              <a16:creationId xmlns:a16="http://schemas.microsoft.com/office/drawing/2014/main" id="{50A9B290-1B42-DAED-2F03-2C569B041B16}"/>
            </a:ext>
          </a:extLst>
        </xdr:cNvPr>
        <xdr:cNvGrpSpPr/>
      </xdr:nvGrpSpPr>
      <xdr:grpSpPr>
        <a:xfrm>
          <a:off x="9639299" y="762000"/>
          <a:ext cx="2295526" cy="1104900"/>
          <a:chOff x="9639299" y="762000"/>
          <a:chExt cx="2295526" cy="1104900"/>
        </a:xfrm>
      </xdr:grpSpPr>
      <xdr:sp macro="" textlink="KPI!$N$17">
        <xdr:nvSpPr>
          <xdr:cNvPr id="57" name="Rectangle: Rounded Corners 56">
            <a:extLst>
              <a:ext uri="{FF2B5EF4-FFF2-40B4-BE49-F238E27FC236}">
                <a16:creationId xmlns:a16="http://schemas.microsoft.com/office/drawing/2014/main" id="{949E5B78-3AB7-4FEB-B359-EB9A98D7BA38}"/>
              </a:ext>
            </a:extLst>
          </xdr:cNvPr>
          <xdr:cNvSpPr/>
        </xdr:nvSpPr>
        <xdr:spPr>
          <a:xfrm>
            <a:off x="9744075" y="762000"/>
            <a:ext cx="2158143"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44D5D4A-CC0C-4A56-BBE0-07EC1399EE4B}" type="TxLink">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pPr marL="0" indent="0" algn="ctr"/>
              <a:t>12,47%</a:t>
            </a:fld>
            <a:endParaRPr lang="en-GB"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58" name="Rectangle: Rounded Corners 57">
            <a:extLst>
              <a:ext uri="{FF2B5EF4-FFF2-40B4-BE49-F238E27FC236}">
                <a16:creationId xmlns:a16="http://schemas.microsoft.com/office/drawing/2014/main" id="{700E2738-A46C-4708-BD9C-A5A63005D720}"/>
              </a:ext>
            </a:extLst>
          </xdr:cNvPr>
          <xdr:cNvSpPr/>
        </xdr:nvSpPr>
        <xdr:spPr>
          <a:xfrm>
            <a:off x="9639299" y="1571625"/>
            <a:ext cx="2295526" cy="295275"/>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Lato Black" panose="020F0502020204030204" pitchFamily="34" charset="0"/>
                <a:ea typeface="Lato Black" panose="020F0502020204030204" pitchFamily="34" charset="0"/>
                <a:cs typeface="Lato Black" panose="020F0502020204030204" pitchFamily="34" charset="0"/>
              </a:rPr>
              <a:t> YOY GROWTH </a:t>
            </a:r>
          </a:p>
        </xdr:txBody>
      </xdr:sp>
      <xdr:graphicFrame macro="">
        <xdr:nvGraphicFramePr>
          <xdr:cNvPr id="63" name="Chart 62">
            <a:extLst>
              <a:ext uri="{FF2B5EF4-FFF2-40B4-BE49-F238E27FC236}">
                <a16:creationId xmlns:a16="http://schemas.microsoft.com/office/drawing/2014/main" id="{874BA239-2A11-4FF9-9137-7248CD838632}"/>
              </a:ext>
            </a:extLst>
          </xdr:cNvPr>
          <xdr:cNvGraphicFramePr>
            <a:graphicFrameLocks/>
          </xdr:cNvGraphicFramePr>
        </xdr:nvGraphicFramePr>
        <xdr:xfrm>
          <a:off x="9839325" y="981075"/>
          <a:ext cx="1924050" cy="5905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66" name="Picture 65">
                <a:extLst>
                  <a:ext uri="{FF2B5EF4-FFF2-40B4-BE49-F238E27FC236}">
                    <a16:creationId xmlns:a16="http://schemas.microsoft.com/office/drawing/2014/main" id="{A624BDEC-A5B8-B758-518F-94583B2DFBF7}"/>
                  </a:ext>
                </a:extLst>
              </xdr:cNvPr>
              <xdr:cNvPicPr>
                <a:picLocks noChangeAspect="1" noChangeArrowheads="1"/>
                <a:extLst>
                  <a:ext uri="{84589F7E-364E-4C9E-8A38-B11213B215E9}">
                    <a14:cameraTool cellRange="'KPI YoY'!$L$8" spid="_x0000_s2145"/>
                  </a:ext>
                </a:extLst>
              </xdr:cNvPicPr>
            </xdr:nvPicPr>
            <xdr:blipFill>
              <a:blip xmlns:r="http://schemas.openxmlformats.org/officeDocument/2006/relationships" r:embed="rId10"/>
              <a:srcRect/>
              <a:stretch>
                <a:fillRect/>
              </a:stretch>
            </xdr:blipFill>
            <xdr:spPr bwMode="auto">
              <a:xfrm>
                <a:off x="10982325" y="1600200"/>
                <a:ext cx="866775" cy="23812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219075</xdr:colOff>
      <xdr:row>12</xdr:row>
      <xdr:rowOff>114301</xdr:rowOff>
    </xdr:from>
    <xdr:to>
      <xdr:col>8</xdr:col>
      <xdr:colOff>304800</xdr:colOff>
      <xdr:row>21</xdr:row>
      <xdr:rowOff>123826</xdr:rowOff>
    </xdr:to>
    <xdr:graphicFrame macro="">
      <xdr:nvGraphicFramePr>
        <xdr:cNvPr id="72" name="Chart 71">
          <a:extLst>
            <a:ext uri="{FF2B5EF4-FFF2-40B4-BE49-F238E27FC236}">
              <a16:creationId xmlns:a16="http://schemas.microsoft.com/office/drawing/2014/main" id="{C68C8C7A-2A68-4AF2-9F71-F0A385520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123825</xdr:colOff>
      <xdr:row>12</xdr:row>
      <xdr:rowOff>114300</xdr:rowOff>
    </xdr:from>
    <xdr:to>
      <xdr:col>15</xdr:col>
      <xdr:colOff>390525</xdr:colOff>
      <xdr:row>21</xdr:row>
      <xdr:rowOff>85725</xdr:rowOff>
    </xdr:to>
    <mc:AlternateContent xmlns:mc="http://schemas.openxmlformats.org/markup-compatibility/2006">
      <mc:Choice xmlns:cx1="http://schemas.microsoft.com/office/drawing/2015/9/8/chartex" Requires="cx1">
        <xdr:graphicFrame macro="">
          <xdr:nvGraphicFramePr>
            <xdr:cNvPr id="73" name="Chart 72">
              <a:extLst>
                <a:ext uri="{FF2B5EF4-FFF2-40B4-BE49-F238E27FC236}">
                  <a16:creationId xmlns:a16="http://schemas.microsoft.com/office/drawing/2014/main" id="{FDF53CC9-8E57-42B6-B031-CA6681716C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53050" y="2286000"/>
              <a:ext cx="3752850" cy="1600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38099</xdr:colOff>
      <xdr:row>13</xdr:row>
      <xdr:rowOff>9524</xdr:rowOff>
    </xdr:from>
    <xdr:to>
      <xdr:col>20</xdr:col>
      <xdr:colOff>276224</xdr:colOff>
      <xdr:row>21</xdr:row>
      <xdr:rowOff>123825</xdr:rowOff>
    </xdr:to>
    <xdr:graphicFrame macro="">
      <xdr:nvGraphicFramePr>
        <xdr:cNvPr id="74" name="Chart 73">
          <a:extLst>
            <a:ext uri="{FF2B5EF4-FFF2-40B4-BE49-F238E27FC236}">
              <a16:creationId xmlns:a16="http://schemas.microsoft.com/office/drawing/2014/main" id="{7C2618C9-06E7-4243-9E41-C8514D4AF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192975</xdr:colOff>
      <xdr:row>24</xdr:row>
      <xdr:rowOff>12864</xdr:rowOff>
    </xdr:from>
    <xdr:to>
      <xdr:col>8</xdr:col>
      <xdr:colOff>390525</xdr:colOff>
      <xdr:row>33</xdr:row>
      <xdr:rowOff>19051</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668EF413-42FA-4499-A650-7940A0088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2975" y="4356264"/>
              <a:ext cx="4845750" cy="1634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31050</xdr:colOff>
      <xdr:row>24</xdr:row>
      <xdr:rowOff>22388</xdr:rowOff>
    </xdr:from>
    <xdr:to>
      <xdr:col>14</xdr:col>
      <xdr:colOff>352425</xdr:colOff>
      <xdr:row>33</xdr:row>
      <xdr:rowOff>19050</xdr:rowOff>
    </xdr:to>
    <xdr:graphicFrame macro="">
      <xdr:nvGraphicFramePr>
        <xdr:cNvPr id="76" name="Chart 75">
          <a:extLst>
            <a:ext uri="{FF2B5EF4-FFF2-40B4-BE49-F238E27FC236}">
              <a16:creationId xmlns:a16="http://schemas.microsoft.com/office/drawing/2014/main" id="{257C9A6D-F11B-41CA-AA8C-516454AFC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419101</xdr:colOff>
      <xdr:row>23</xdr:row>
      <xdr:rowOff>170025</xdr:rowOff>
    </xdr:from>
    <xdr:to>
      <xdr:col>16</xdr:col>
      <xdr:colOff>276225</xdr:colOff>
      <xdr:row>32</xdr:row>
      <xdr:rowOff>0</xdr:rowOff>
    </xdr:to>
    <mc:AlternateContent xmlns:mc="http://schemas.openxmlformats.org/markup-compatibility/2006" xmlns:a14="http://schemas.microsoft.com/office/drawing/2010/main">
      <mc:Choice Requires="a14">
        <xdr:graphicFrame macro="">
          <xdr:nvGraphicFramePr>
            <xdr:cNvPr id="77" name="Year 1">
              <a:extLst>
                <a:ext uri="{FF2B5EF4-FFF2-40B4-BE49-F238E27FC236}">
                  <a16:creationId xmlns:a16="http://schemas.microsoft.com/office/drawing/2014/main" id="{60F8851E-FC65-4AB8-BBEC-7FAB5217257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53451" y="4332450"/>
              <a:ext cx="1019174" cy="1458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297749</xdr:colOff>
      <xdr:row>23</xdr:row>
      <xdr:rowOff>170025</xdr:rowOff>
    </xdr:from>
    <xdr:to>
      <xdr:col>18</xdr:col>
      <xdr:colOff>238124</xdr:colOff>
      <xdr:row>31</xdr:row>
      <xdr:rowOff>152400</xdr:rowOff>
    </xdr:to>
    <mc:AlternateContent xmlns:mc="http://schemas.openxmlformats.org/markup-compatibility/2006" xmlns:a14="http://schemas.microsoft.com/office/drawing/2010/main">
      <mc:Choice Requires="a14">
        <xdr:graphicFrame macro="">
          <xdr:nvGraphicFramePr>
            <xdr:cNvPr id="78" name="Region 1">
              <a:extLst>
                <a:ext uri="{FF2B5EF4-FFF2-40B4-BE49-F238E27FC236}">
                  <a16:creationId xmlns:a16="http://schemas.microsoft.com/office/drawing/2014/main" id="{D0545E8E-8299-47BD-A82D-05BC354DAF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94149" y="4332450"/>
              <a:ext cx="1102425" cy="1430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259650</xdr:colOff>
      <xdr:row>23</xdr:row>
      <xdr:rowOff>170024</xdr:rowOff>
    </xdr:from>
    <xdr:to>
      <xdr:col>20</xdr:col>
      <xdr:colOff>285750</xdr:colOff>
      <xdr:row>30</xdr:row>
      <xdr:rowOff>114300</xdr:rowOff>
    </xdr:to>
    <mc:AlternateContent xmlns:mc="http://schemas.openxmlformats.org/markup-compatibility/2006" xmlns:a14="http://schemas.microsoft.com/office/drawing/2010/main">
      <mc:Choice Requires="a14">
        <xdr:graphicFrame macro="">
          <xdr:nvGraphicFramePr>
            <xdr:cNvPr id="79" name="Segment 1">
              <a:extLst>
                <a:ext uri="{FF2B5EF4-FFF2-40B4-BE49-F238E27FC236}">
                  <a16:creationId xmlns:a16="http://schemas.microsoft.com/office/drawing/2014/main" id="{980C8B4D-03B4-4F69-A846-5CDE9FFB8F6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18100" y="4332449"/>
              <a:ext cx="1188150" cy="1211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23.575752314813" createdVersion="8" refreshedVersion="8" minRefreshableVersion="3" recordCount="9994" xr:uid="{68187935-96DA-4B81-9F95-2FCC167DF9F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rz"/>
          <s v="Apr"/>
          <s v="Mai"/>
          <s v="Jun"/>
          <s v="Jul"/>
          <s v="Aug"/>
          <s v="Sep"/>
          <s v="Okt"/>
          <s v="Nov"/>
          <s v="Dez"/>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530011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A728F2-6B95-45DA-9D05-2A368FD646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59">
      <pivotArea field="22" type="button" dataOnly="0" labelOnly="1" outline="0" axis="axisRow" fieldPosition="0"/>
    </format>
    <format dxfId="58">
      <pivotArea dataOnly="0" labelOnly="1" outline="0" fieldPosition="0">
        <references count="1">
          <reference field="4294967294" count="2">
            <x v="0"/>
            <x v="1"/>
          </reference>
        </references>
      </pivotArea>
    </format>
    <format dxfId="57">
      <pivotArea grandRow="1" outline="0" collapsedLevelsAreSubtotals="1" fieldPosition="0"/>
    </format>
    <format dxfId="56">
      <pivotArea dataOnly="0" labelOnly="1" grandRow="1" outline="0" fieldPosition="0"/>
    </format>
    <format dxfId="55">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6544F7-2562-4D53-8452-9AFE260A9ED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7"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Fields count="1">
    <field x="-2"/>
  </colFields>
  <colItems count="2">
    <i>
      <x/>
    </i>
    <i i="1">
      <x v="1"/>
    </i>
  </colItems>
  <dataFields count="2">
    <dataField name="Sum of Profit" fld="21" baseField="0" baseItem="0"/>
    <dataField name="Sum of Sales" fld="18" showDataAs="percentOfTotal" baseField="0" baseItem="0" numFmtId="10"/>
  </dataFields>
  <formats count="7">
    <format dxfId="54">
      <pivotArea collapsedLevelsAreSubtotals="1" fieldPosition="0">
        <references count="1">
          <reference field="15" count="0"/>
        </references>
      </pivotArea>
    </format>
    <format dxfId="53">
      <pivotArea field="15" type="button" dataOnly="0" labelOnly="1" outline="0" axis="axisRow" fieldPosition="0"/>
    </format>
    <format dxfId="52">
      <pivotArea dataOnly="0" labelOnly="1" outline="0" axis="axisValues" fieldPosition="0"/>
    </format>
    <format dxfId="51">
      <pivotArea grandRow="1" outline="0" collapsedLevelsAreSubtotals="1" fieldPosition="0"/>
    </format>
    <format dxfId="50">
      <pivotArea dataOnly="0" labelOnly="1" grandRow="1" outline="0" fieldPosition="0"/>
    </format>
    <format dxfId="49">
      <pivotArea dataOnly="0" labelOnly="1" outline="0" fieldPosition="0">
        <references count="1">
          <reference field="4294967294" count="2">
            <x v="0"/>
            <x v="1"/>
          </reference>
        </references>
      </pivotArea>
    </format>
    <format dxfId="48">
      <pivotArea outline="0" fieldPosition="0">
        <references count="1">
          <reference field="4294967294" count="1">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563840-C9C0-4D4F-A57F-BA3A993D388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5">
    <format dxfId="47">
      <pivotArea field="15" type="button" dataOnly="0" labelOnly="1" outline="0" axis="axisRow" fieldPosition="0"/>
    </format>
    <format dxfId="46">
      <pivotArea dataOnly="0" labelOnly="1" outline="0" axis="axisValues" fieldPosition="0"/>
    </format>
    <format dxfId="45">
      <pivotArea dataOnly="0" grandRow="1" axis="axisRow" fieldPosition="0"/>
    </format>
    <format dxfId="44">
      <pivotArea outline="0" fieldPosition="0">
        <references count="1">
          <reference field="4294967294" count="1">
            <x v="0"/>
          </reference>
        </references>
      </pivotArea>
    </format>
    <format dxfId="4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B2CED5-1195-4B3F-AD3A-AFB1358C04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42">
      <pivotArea dataOnly="0" labelOnly="1" outline="0" axis="axisValues" fieldPosition="0"/>
    </format>
    <format dxfId="41">
      <pivotArea field="11" type="button" dataOnly="0" labelOnly="1" outline="0" axis="axisRow" fieldPosition="0"/>
    </format>
    <format dxfId="40">
      <pivotArea grandRow="1" outline="0" collapsedLevelsAreSubtotals="1" fieldPosition="0"/>
    </format>
    <format dxfId="39">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6A2C44-8B55-4D8B-8DC2-DE4CFD6FBC3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numFmtId="171"/>
  </dataFields>
  <formats count="5">
    <format dxfId="38">
      <pivotArea field="16" type="button" dataOnly="0" labelOnly="1" outline="0" axis="axisRow" fieldPosition="0"/>
    </format>
    <format dxfId="37">
      <pivotArea dataOnly="0" labelOnly="1" outline="0" axis="axisValues" fieldPosition="0"/>
    </format>
    <format dxfId="36">
      <pivotArea grandRow="1" outline="0" collapsedLevelsAreSubtotals="1" fieldPosition="0"/>
    </format>
    <format dxfId="35">
      <pivotArea dataOnly="0" labelOnly="1" grandRow="1" outline="0" fieldPosition="0"/>
    </format>
    <format dxfId="3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1"/>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44EA1F-C9F0-4F73-9C9D-DB711B8E241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69"/>
  </dataFields>
  <formats count="6">
    <format dxfId="11">
      <pivotArea dataOnly="0" labelOnly="1" outline="0" axis="axisValues" fieldPosition="0"/>
    </format>
    <format dxfId="10">
      <pivotArea field="22" type="button" dataOnly="0" labelOnly="1" outline="0" axis="axisRow" fieldPosition="0"/>
    </format>
    <format dxfId="9">
      <pivotArea grandRow="1" outline="0" collapsedLevelsAreSubtotals="1" fieldPosition="0"/>
    </format>
    <format dxfId="8">
      <pivotArea dataOnly="0" labelOnly="1" grandRow="1" outline="0" fieldPosition="0"/>
    </format>
    <format dxfId="7">
      <pivotArea collapsedLevelsAreSubtotals="1" fieldPosition="0">
        <references count="1">
          <reference field="22" count="12">
            <x v="1"/>
            <x v="2"/>
            <x v="3"/>
            <x v="4"/>
            <x v="5"/>
            <x v="6"/>
            <x v="7"/>
            <x v="8"/>
            <x v="9"/>
            <x v="10"/>
            <x v="11"/>
            <x v="12"/>
          </reference>
        </references>
      </pivotArea>
    </format>
    <format dxfId="6">
      <pivotArea outline="0" collapsedLevelsAreSubtotals="1" fieldPosition="0"/>
    </format>
  </formats>
  <chartFormats count="2">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E30E7B-BA8E-4F6A-B2EB-A94109D8A7B3}"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17">
      <pivotArea dataOnly="0" labelOnly="1" outline="0" axis="axisValues" fieldPosition="0"/>
    </format>
    <format dxfId="16">
      <pivotArea field="22" type="button" dataOnly="0" labelOnly="1" outline="0" axis="axisRow" fieldPosition="0"/>
    </format>
    <format dxfId="15">
      <pivotArea grandRow="1" outline="0" collapsedLevelsAreSubtotals="1" fieldPosition="0"/>
    </format>
    <format dxfId="14">
      <pivotArea dataOnly="0" labelOnly="1" grandRow="1" outline="0" fieldPosition="0"/>
    </format>
    <format dxfId="13">
      <pivotArea collapsedLevelsAreSubtotals="1" fieldPosition="0">
        <references count="1">
          <reference field="22" count="12">
            <x v="1"/>
            <x v="2"/>
            <x v="3"/>
            <x v="4"/>
            <x v="5"/>
            <x v="6"/>
            <x v="7"/>
            <x v="8"/>
            <x v="9"/>
            <x v="10"/>
            <x v="11"/>
            <x v="12"/>
          </reference>
        </references>
      </pivotArea>
    </format>
    <format dxfId="12">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02B931-18B4-4BEC-972A-2AD97147D60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6">
    <format dxfId="23">
      <pivotArea dataOnly="0" labelOnly="1" outline="0" axis="axisValues" fieldPosition="0"/>
    </format>
    <format dxfId="22">
      <pivotArea field="22" type="button" dataOnly="0" labelOnly="1" outline="0" axis="axisRow" fieldPosition="0"/>
    </format>
    <format dxfId="21">
      <pivotArea grandRow="1" outline="0" collapsedLevelsAreSubtotals="1" fieldPosition="0"/>
    </format>
    <format dxfId="20">
      <pivotArea dataOnly="0" labelOnly="1" grandRow="1" outline="0" fieldPosition="0"/>
    </format>
    <format dxfId="19">
      <pivotArea collapsedLevelsAreSubtotals="1" fieldPosition="0">
        <references count="1">
          <reference field="22" count="12">
            <x v="1"/>
            <x v="2"/>
            <x v="3"/>
            <x v="4"/>
            <x v="5"/>
            <x v="6"/>
            <x v="7"/>
            <x v="8"/>
            <x v="9"/>
            <x v="10"/>
            <x v="11"/>
            <x v="12"/>
          </reference>
        </references>
      </pivotArea>
    </format>
    <format dxfId="18">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91FE0B-DCD8-4722-908E-42DF83A67EF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5">
    <format dxfId="28">
      <pivotArea dataOnly="0" labelOnly="1" outline="0" axis="axisValues" fieldPosition="0"/>
    </format>
    <format dxfId="27">
      <pivotArea field="22" type="button" dataOnly="0" labelOnly="1" outline="0" axis="axisRow" fieldPosition="0"/>
    </format>
    <format dxfId="26">
      <pivotArea grandRow="1" outline="0" collapsedLevelsAreSubtotals="1" fieldPosition="0"/>
    </format>
    <format dxfId="25">
      <pivotArea dataOnly="0" labelOnly="1" grandRow="1" outline="0" fieldPosition="0"/>
    </format>
    <format dxfId="24">
      <pivotArea collapsedLevelsAreSubtotals="1" fieldPosition="0">
        <references count="1">
          <reference field="22" count="12">
            <x v="1"/>
            <x v="2"/>
            <x v="3"/>
            <x v="4"/>
            <x v="5"/>
            <x v="6"/>
            <x v="7"/>
            <x v="8"/>
            <x v="9"/>
            <x v="10"/>
            <x v="11"/>
            <x v="12"/>
          </reference>
        </references>
      </pivotArea>
    </format>
  </formats>
  <chartFormats count="2">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9D7F30-2225-480B-A484-E82441FE4B3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5">
    <format dxfId="33">
      <pivotArea dataOnly="0" labelOnly="1" outline="0" axis="axisValues" fieldPosition="0"/>
    </format>
    <format dxfId="32">
      <pivotArea field="22" type="button" dataOnly="0" labelOnly="1" outline="0" axis="axisRow" fieldPosition="0"/>
    </format>
    <format dxfId="31">
      <pivotArea grandRow="1" outline="0" collapsedLevelsAreSubtotals="1" fieldPosition="0"/>
    </format>
    <format dxfId="30">
      <pivotArea dataOnly="0" labelOnly="1" grandRow="1" outline="0" fieldPosition="0"/>
    </format>
    <format dxfId="29">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CE031F-59DA-4D02-9341-0A28C8D87F06}"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2"/>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5">
      <pivotArea field="2" type="button" dataOnly="0" labelOnly="1" outline="0" axis="axisRow" fieldPosition="0"/>
    </format>
    <format dxfId="4">
      <pivotArea dataOnly="0" labelOnly="1" outline="0" fieldPosition="0">
        <references count="1">
          <reference field="4294967294" count="5">
            <x v="0"/>
            <x v="1"/>
            <x v="2"/>
            <x v="3"/>
            <x v="4"/>
          </reference>
        </references>
      </pivotArea>
    </format>
    <format dxfId="3">
      <pivotArea grandRow="1" outline="0" collapsedLevelsAreSubtotals="1" fieldPosition="0"/>
    </format>
    <format dxfId="2">
      <pivotArea dataOnly="0" labelOnly="1" grandRow="1" outline="0" fieldPosition="0"/>
    </format>
    <format dxfId="1">
      <pivotArea outline="0" collapsedLevelsAreSubtotals="1" fieldPosition="0">
        <references count="1">
          <reference field="4294967294" count="1" selected="0">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C4D81AC-0F60-494F-A75E-51CC61FC26D4}" sourceName="Year">
  <pivotTables>
    <pivotTable tabId="6" name="PivotTable5"/>
    <pivotTable tabId="8" name="PivotTable10"/>
    <pivotTable tabId="8" name="PivotTable11"/>
    <pivotTable tabId="8" name="PivotTable12"/>
    <pivotTable tabId="8" name="PivotTable13"/>
    <pivotTable tabId="8" name="PivotTable9"/>
    <pivotTable tabId="4" name="PivotTable2"/>
    <pivotTable tabId="5" name="PivotTable3"/>
    <pivotTable tabId="3" name="PivotTable1"/>
    <pivotTable tabId="7" name="PivotTable8"/>
  </pivotTables>
  <data>
    <tabular pivotCacheId="11530011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1010E5-DA28-4AF2-966D-23189A3E22A1}" sourceName="Region">
  <pivotTables>
    <pivotTable tabId="6" name="PivotTable5"/>
    <pivotTable tabId="8" name="PivotTable10"/>
    <pivotTable tabId="8" name="PivotTable11"/>
    <pivotTable tabId="8" name="PivotTable12"/>
    <pivotTable tabId="8" name="PivotTable13"/>
    <pivotTable tabId="8" name="PivotTable9"/>
    <pivotTable tabId="11" name="PivotTable14"/>
    <pivotTable tabId="4" name="PivotTable2"/>
    <pivotTable tabId="5" name="PivotTable3"/>
    <pivotTable tabId="3" name="PivotTable1"/>
    <pivotTable tabId="7" name="PivotTable8"/>
  </pivotTables>
  <data>
    <tabular pivotCacheId="115300119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C58085-CF4E-46DD-BC81-2515AA7B1162}" sourceName="Segment">
  <pivotTables>
    <pivotTable tabId="6" name="PivotTable5"/>
    <pivotTable tabId="8" name="PivotTable10"/>
    <pivotTable tabId="8" name="PivotTable11"/>
    <pivotTable tabId="8" name="PivotTable12"/>
    <pivotTable tabId="8" name="PivotTable13"/>
    <pivotTable tabId="8" name="PivotTable9"/>
    <pivotTable tabId="11" name="PivotTable14"/>
    <pivotTable tabId="4" name="PivotTable2"/>
    <pivotTable tabId="5" name="PivotTable3"/>
    <pivotTable tabId="3" name="PivotTable1"/>
    <pivotTable tabId="7" name="PivotTable8"/>
  </pivotTables>
  <data>
    <tabular pivotCacheId="115300119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0D04DD-BD7D-463E-BA9C-8A8AAF5A07E1}" cache="Slicer_Year" caption="Year" style="SlicerStyleDark5" rowHeight="241300"/>
  <slicer name="Region" xr10:uid="{F99DBE71-0CD0-4562-85E3-799F968C517A}" cache="Slicer_Region" caption="Region" style="SlicerStyleDark5" rowHeight="241300"/>
  <slicer name="Segment" xr10:uid="{EDF643E0-E76C-4931-94E8-5E87BB78CEDD}" cache="Slicer_Segment" caption="Segment"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737FD41-CDC3-4A83-A452-4890168C2182}" cache="Slicer_Year" caption="Year" style="AB1" rowHeight="241300"/>
  <slicer name="Region 1" xr10:uid="{D7030BD3-1AAD-4313-AF1C-D071FA891141}" cache="Slicer_Region" caption="Region" style="AB1" rowHeight="241300"/>
  <slicer name="Segment 1" xr10:uid="{A49751DD-5106-4AE4-912A-F3366C945788}" cache="Slicer_Segment" caption="Segment" style="AB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dataDxfId="0"/>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5E49-82C0-4593-A982-C7E4C1ADBCD1}">
  <dimension ref="A3:C16"/>
  <sheetViews>
    <sheetView workbookViewId="0">
      <selection activeCell="B4" sqref="B4:C1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0" t="s">
        <v>10932</v>
      </c>
      <c r="B3" s="10" t="s">
        <v>10946</v>
      </c>
      <c r="C3" s="11" t="s">
        <v>10947</v>
      </c>
    </row>
    <row r="4" spans="1:3" x14ac:dyDescent="0.25">
      <c r="A4" s="8" t="s">
        <v>10934</v>
      </c>
      <c r="B4" s="55">
        <v>95365.937600000019</v>
      </c>
      <c r="C4" s="56">
        <v>9199.2699999999986</v>
      </c>
    </row>
    <row r="5" spans="1:3" x14ac:dyDescent="0.25">
      <c r="A5" s="9" t="s">
        <v>10935</v>
      </c>
      <c r="B5" s="57">
        <v>60172.649400000024</v>
      </c>
      <c r="C5" s="58">
        <v>10288.898699999991</v>
      </c>
    </row>
    <row r="6" spans="1:3" x14ac:dyDescent="0.25">
      <c r="A6" s="9" t="s">
        <v>10936</v>
      </c>
      <c r="B6" s="57">
        <v>199252.98399999991</v>
      </c>
      <c r="C6" s="58">
        <v>26806.573700000015</v>
      </c>
    </row>
    <row r="7" spans="1:3" x14ac:dyDescent="0.25">
      <c r="A7" s="9" t="s">
        <v>10937</v>
      </c>
      <c r="B7" s="57">
        <v>141851.5674</v>
      </c>
      <c r="C7" s="58">
        <v>13437.806799999998</v>
      </c>
    </row>
    <row r="8" spans="1:3" x14ac:dyDescent="0.25">
      <c r="A8" s="9" t="s">
        <v>10938</v>
      </c>
      <c r="B8" s="57">
        <v>156122.28669999994</v>
      </c>
      <c r="C8" s="58">
        <v>22308.51279999999</v>
      </c>
    </row>
    <row r="9" spans="1:3" x14ac:dyDescent="0.25">
      <c r="A9" s="9" t="s">
        <v>10939</v>
      </c>
      <c r="B9" s="57">
        <v>147082.61130000011</v>
      </c>
      <c r="C9" s="58">
        <v>20899.334500000012</v>
      </c>
    </row>
    <row r="10" spans="1:3" x14ac:dyDescent="0.25">
      <c r="A10" s="9" t="s">
        <v>10940</v>
      </c>
      <c r="B10" s="57">
        <v>149580.83800000031</v>
      </c>
      <c r="C10" s="58">
        <v>13535.38299999998</v>
      </c>
    </row>
    <row r="11" spans="1:3" x14ac:dyDescent="0.25">
      <c r="A11" s="9" t="s">
        <v>10941</v>
      </c>
      <c r="B11" s="57">
        <v>159589.45099999988</v>
      </c>
      <c r="C11" s="58">
        <v>21896.715399999972</v>
      </c>
    </row>
    <row r="12" spans="1:3" x14ac:dyDescent="0.25">
      <c r="A12" s="9" t="s">
        <v>10942</v>
      </c>
      <c r="B12" s="57">
        <v>309770.09970000025</v>
      </c>
      <c r="C12" s="58">
        <v>37293.192500000034</v>
      </c>
    </row>
    <row r="13" spans="1:3" x14ac:dyDescent="0.25">
      <c r="A13" s="9" t="s">
        <v>10943</v>
      </c>
      <c r="B13" s="57">
        <v>197115.20170000009</v>
      </c>
      <c r="C13" s="58">
        <v>31469.663800000035</v>
      </c>
    </row>
    <row r="14" spans="1:3" x14ac:dyDescent="0.25">
      <c r="A14" s="9" t="s">
        <v>10944</v>
      </c>
      <c r="B14" s="57">
        <v>349120.07400000008</v>
      </c>
      <c r="C14" s="58">
        <v>35825.536599999927</v>
      </c>
    </row>
    <row r="15" spans="1:3" x14ac:dyDescent="0.25">
      <c r="A15" s="9" t="s">
        <v>10945</v>
      </c>
      <c r="B15" s="57">
        <v>332177.15950000001</v>
      </c>
      <c r="C15" s="58">
        <v>43436.13390000003</v>
      </c>
    </row>
    <row r="16" spans="1:3" x14ac:dyDescent="0.25">
      <c r="A16" s="12" t="s">
        <v>10933</v>
      </c>
      <c r="B16" s="64">
        <v>2297200.8603000008</v>
      </c>
      <c r="C16" s="6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8882-BBD2-47A3-9B52-20A149774055}">
  <dimension ref="A3:I8"/>
  <sheetViews>
    <sheetView workbookViewId="0">
      <selection activeCell="F4" sqref="F4:F7"/>
    </sheetView>
  </sheetViews>
  <sheetFormatPr defaultRowHeight="15" x14ac:dyDescent="0.25"/>
  <cols>
    <col min="1" max="1" width="14.5703125" bestFit="1" customWidth="1"/>
    <col min="2" max="2" width="12.5703125" bestFit="1" customWidth="1"/>
    <col min="3" max="3" width="12.140625" bestFit="1" customWidth="1"/>
    <col min="4" max="5" width="14.5703125" bestFit="1" customWidth="1"/>
    <col min="6" max="6" width="9.5703125" bestFit="1" customWidth="1"/>
    <col min="7" max="7" width="9.85546875" customWidth="1"/>
    <col min="8" max="8" width="14.5703125" bestFit="1" customWidth="1"/>
    <col min="9" max="9" width="12.5703125" hidden="1" customWidth="1"/>
    <col min="10" max="10" width="12.140625" bestFit="1" customWidth="1"/>
  </cols>
  <sheetData>
    <row r="3" spans="1:6" x14ac:dyDescent="0.25">
      <c r="A3" s="10" t="s">
        <v>10932</v>
      </c>
      <c r="B3" s="10" t="s">
        <v>10947</v>
      </c>
      <c r="C3" s="11" t="s">
        <v>10946</v>
      </c>
      <c r="E3" s="16" t="s">
        <v>15</v>
      </c>
      <c r="F3" s="16" t="s">
        <v>21</v>
      </c>
    </row>
    <row r="4" spans="1:6" x14ac:dyDescent="0.25">
      <c r="A4" s="8" t="s">
        <v>71</v>
      </c>
      <c r="B4" s="13">
        <v>145454.9480999998</v>
      </c>
      <c r="C4" s="19">
        <v>0.36398821167549117</v>
      </c>
      <c r="E4" t="str">
        <f>A4</f>
        <v>Technology</v>
      </c>
      <c r="F4" s="59">
        <f>GETPIVOTDATA("Profit",$A$3,"Category",A4)</f>
        <v>145454.9480999998</v>
      </c>
    </row>
    <row r="5" spans="1:6" x14ac:dyDescent="0.25">
      <c r="A5" s="9" t="s">
        <v>46</v>
      </c>
      <c r="B5" s="14">
        <v>122490.8008000001</v>
      </c>
      <c r="C5" s="20">
        <v>0.31301008302169103</v>
      </c>
      <c r="E5" t="str">
        <f>A5</f>
        <v>Office Supplies</v>
      </c>
      <c r="F5" s="59">
        <f>GETPIVOTDATA("Profit",$A$3,"Category",A5)</f>
        <v>122490.8008000001</v>
      </c>
    </row>
    <row r="6" spans="1:6" x14ac:dyDescent="0.25">
      <c r="A6" s="9" t="s">
        <v>32</v>
      </c>
      <c r="B6" s="14">
        <v>18451.272799999992</v>
      </c>
      <c r="C6" s="20">
        <v>0.32300170530281774</v>
      </c>
      <c r="E6" t="str">
        <f>A6</f>
        <v>Furniture</v>
      </c>
      <c r="F6" s="59">
        <f>GETPIVOTDATA("Profit",$A$3,"Category",A6)</f>
        <v>18451.272799999992</v>
      </c>
    </row>
    <row r="7" spans="1:6" x14ac:dyDescent="0.25">
      <c r="A7" s="12" t="s">
        <v>10933</v>
      </c>
      <c r="B7" s="64">
        <v>286397.02169999992</v>
      </c>
      <c r="C7" s="21">
        <v>1</v>
      </c>
      <c r="E7" t="str">
        <f>A7</f>
        <v>Grand Total</v>
      </c>
      <c r="F7" s="59">
        <f>GETPIVOTDATA("Profit",$A$3)</f>
        <v>286397.02169999992</v>
      </c>
    </row>
    <row r="8" spans="1:6" x14ac:dyDescent="0.25">
      <c r="E8"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6856E-878D-4F53-95DC-F53F55DFC6D5}">
  <dimension ref="A3:B7"/>
  <sheetViews>
    <sheetView workbookViewId="0">
      <selection activeCell="E20" sqref="E20"/>
    </sheetView>
  </sheetViews>
  <sheetFormatPr defaultRowHeight="15" x14ac:dyDescent="0.25"/>
  <cols>
    <col min="1" max="1" width="14.5703125" bestFit="1" customWidth="1"/>
    <col min="2" max="2" width="12.140625" bestFit="1" customWidth="1"/>
  </cols>
  <sheetData>
    <row r="3" spans="1:2" x14ac:dyDescent="0.25">
      <c r="A3" s="10" t="s">
        <v>10932</v>
      </c>
      <c r="B3" s="15" t="s">
        <v>10946</v>
      </c>
    </row>
    <row r="4" spans="1:2" x14ac:dyDescent="0.25">
      <c r="A4" s="8" t="s">
        <v>32</v>
      </c>
      <c r="B4" s="49">
        <v>0.32300170530281774</v>
      </c>
    </row>
    <row r="5" spans="1:2" x14ac:dyDescent="0.25">
      <c r="A5" s="9" t="s">
        <v>46</v>
      </c>
      <c r="B5" s="50">
        <v>0.31301008302169103</v>
      </c>
    </row>
    <row r="6" spans="1:2" x14ac:dyDescent="0.25">
      <c r="A6" s="9" t="s">
        <v>71</v>
      </c>
      <c r="B6" s="50">
        <v>0.36398821167549117</v>
      </c>
    </row>
    <row r="7" spans="1:2" x14ac:dyDescent="0.25">
      <c r="A7" s="12" t="s">
        <v>10933</v>
      </c>
      <c r="B7" s="5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42E9-7C60-4E7B-B71A-9E5496B8EA25}">
  <dimension ref="A3:E53"/>
  <sheetViews>
    <sheetView topLeftCell="A39" workbookViewId="0">
      <selection activeCell="E4" sqref="E4:E53"/>
    </sheetView>
  </sheetViews>
  <sheetFormatPr defaultRowHeight="15" x14ac:dyDescent="0.25"/>
  <cols>
    <col min="1" max="1" width="18.7109375" bestFit="1" customWidth="1"/>
    <col min="2" max="2" width="12.140625" bestFit="1" customWidth="1"/>
    <col min="4" max="4" width="18.7109375" bestFit="1" customWidth="1"/>
    <col min="5" max="5" width="13.28515625" style="18" bestFit="1" customWidth="1"/>
  </cols>
  <sheetData>
    <row r="3" spans="1:5" x14ac:dyDescent="0.25">
      <c r="A3" s="10" t="s">
        <v>10932</v>
      </c>
      <c r="B3" s="15" t="s">
        <v>10946</v>
      </c>
      <c r="D3" s="16" t="s">
        <v>11</v>
      </c>
      <c r="E3" s="22" t="s">
        <v>18</v>
      </c>
    </row>
    <row r="4" spans="1:5" x14ac:dyDescent="0.25">
      <c r="A4" s="8" t="s">
        <v>358</v>
      </c>
      <c r="B4" s="52">
        <v>19510.639999999992</v>
      </c>
      <c r="D4" t="str">
        <f>A4</f>
        <v>Alabama</v>
      </c>
      <c r="E4" s="63">
        <f>GETPIVOTDATA("Sales",$A$3,"State",A4)</f>
        <v>19510.639999999992</v>
      </c>
    </row>
    <row r="5" spans="1:5" x14ac:dyDescent="0.25">
      <c r="A5" s="9" t="s">
        <v>310</v>
      </c>
      <c r="B5" s="53">
        <v>35282.000999999997</v>
      </c>
      <c r="D5" t="str">
        <f t="shared" ref="D5:D53" si="0">A5</f>
        <v>Arizona</v>
      </c>
      <c r="E5" s="63">
        <f t="shared" ref="E5:E52" si="1">GETPIVOTDATA("Sales",$A$3,"State",A5)</f>
        <v>35282.000999999997</v>
      </c>
    </row>
    <row r="6" spans="1:5" x14ac:dyDescent="0.25">
      <c r="A6" s="9" t="s">
        <v>1707</v>
      </c>
      <c r="B6" s="53">
        <v>11678.129999999997</v>
      </c>
      <c r="D6" t="str">
        <f t="shared" si="0"/>
        <v>Arkansas</v>
      </c>
      <c r="E6" s="63">
        <f t="shared" si="1"/>
        <v>11678.129999999997</v>
      </c>
    </row>
    <row r="7" spans="1:5" x14ac:dyDescent="0.25">
      <c r="A7" s="9" t="s">
        <v>43</v>
      </c>
      <c r="B7" s="53">
        <v>457687.63150000101</v>
      </c>
      <c r="D7" t="str">
        <f t="shared" si="0"/>
        <v>California</v>
      </c>
      <c r="E7" s="63">
        <f t="shared" si="1"/>
        <v>457687.63150000101</v>
      </c>
    </row>
    <row r="8" spans="1:5" x14ac:dyDescent="0.25">
      <c r="A8" s="9" t="s">
        <v>457</v>
      </c>
      <c r="B8" s="53">
        <v>32108.117999999995</v>
      </c>
      <c r="D8" t="str">
        <f t="shared" si="0"/>
        <v>Colorado</v>
      </c>
      <c r="E8" s="63">
        <f t="shared" si="1"/>
        <v>32108.117999999995</v>
      </c>
    </row>
    <row r="9" spans="1:5" x14ac:dyDescent="0.25">
      <c r="A9" s="9" t="s">
        <v>747</v>
      </c>
      <c r="B9" s="53">
        <v>13384.356999999996</v>
      </c>
      <c r="D9" t="str">
        <f t="shared" si="0"/>
        <v>Connecticut</v>
      </c>
      <c r="E9" s="63">
        <f t="shared" si="1"/>
        <v>13384.356999999996</v>
      </c>
    </row>
    <row r="10" spans="1:5" x14ac:dyDescent="0.25">
      <c r="A10" s="9" t="s">
        <v>245</v>
      </c>
      <c r="B10" s="53">
        <v>27451.068999999992</v>
      </c>
      <c r="D10" t="str">
        <f t="shared" si="0"/>
        <v>Delaware</v>
      </c>
      <c r="E10" s="63">
        <f t="shared" si="1"/>
        <v>27451.068999999992</v>
      </c>
    </row>
    <row r="11" spans="1:5" x14ac:dyDescent="0.25">
      <c r="A11" s="9" t="s">
        <v>3034</v>
      </c>
      <c r="B11" s="53">
        <v>2865.0199999999995</v>
      </c>
      <c r="D11" t="str">
        <f t="shared" si="0"/>
        <v>District of Columbia</v>
      </c>
      <c r="E11" s="63">
        <f t="shared" si="1"/>
        <v>2865.0199999999995</v>
      </c>
    </row>
    <row r="12" spans="1:5" x14ac:dyDescent="0.25">
      <c r="A12" s="9" t="s">
        <v>54</v>
      </c>
      <c r="B12" s="53">
        <v>89473.707999999999</v>
      </c>
      <c r="D12" t="str">
        <f t="shared" si="0"/>
        <v>Florida</v>
      </c>
      <c r="E12" s="63">
        <f t="shared" si="1"/>
        <v>89473.707999999999</v>
      </c>
    </row>
    <row r="13" spans="1:5" x14ac:dyDescent="0.25">
      <c r="A13" s="9" t="s">
        <v>1272</v>
      </c>
      <c r="B13" s="53">
        <v>49095.840000000004</v>
      </c>
      <c r="D13" t="str">
        <f t="shared" si="0"/>
        <v>Georgia</v>
      </c>
      <c r="E13" s="63">
        <f t="shared" si="1"/>
        <v>49095.840000000004</v>
      </c>
    </row>
    <row r="14" spans="1:5" x14ac:dyDescent="0.25">
      <c r="A14" s="9" t="s">
        <v>6260</v>
      </c>
      <c r="B14" s="53">
        <v>4382.4860000000017</v>
      </c>
      <c r="D14" t="str">
        <f t="shared" si="0"/>
        <v>Idaho</v>
      </c>
      <c r="E14" s="63">
        <f t="shared" si="1"/>
        <v>4382.4860000000017</v>
      </c>
    </row>
    <row r="15" spans="1:5" x14ac:dyDescent="0.25">
      <c r="A15" s="9" t="s">
        <v>211</v>
      </c>
      <c r="B15" s="53">
        <v>80166.10099999985</v>
      </c>
      <c r="D15" t="str">
        <f t="shared" si="0"/>
        <v>Illinois</v>
      </c>
      <c r="E15" s="63">
        <f t="shared" si="1"/>
        <v>80166.10099999985</v>
      </c>
    </row>
    <row r="16" spans="1:5" x14ac:dyDescent="0.25">
      <c r="A16" s="9" t="s">
        <v>254</v>
      </c>
      <c r="B16" s="53">
        <v>53555.360000000001</v>
      </c>
      <c r="D16" t="str">
        <f t="shared" si="0"/>
        <v>Indiana</v>
      </c>
      <c r="E16" s="63">
        <f t="shared" si="1"/>
        <v>53555.360000000001</v>
      </c>
    </row>
    <row r="17" spans="1:5" x14ac:dyDescent="0.25">
      <c r="A17" s="9" t="s">
        <v>489</v>
      </c>
      <c r="B17" s="53">
        <v>4579.7599999999993</v>
      </c>
      <c r="D17" t="str">
        <f t="shared" si="0"/>
        <v>Iowa</v>
      </c>
      <c r="E17" s="63">
        <f t="shared" si="1"/>
        <v>4579.7599999999993</v>
      </c>
    </row>
    <row r="18" spans="1:5" x14ac:dyDescent="0.25">
      <c r="A18" s="9" t="s">
        <v>4530</v>
      </c>
      <c r="B18" s="53">
        <v>2914.31</v>
      </c>
      <c r="D18" t="str">
        <f t="shared" si="0"/>
        <v>Kansas</v>
      </c>
      <c r="E18" s="63">
        <f t="shared" si="1"/>
        <v>2914.31</v>
      </c>
    </row>
    <row r="19" spans="1:5" x14ac:dyDescent="0.25">
      <c r="A19" s="9" t="s">
        <v>29</v>
      </c>
      <c r="B19" s="53">
        <v>36591.749999999971</v>
      </c>
      <c r="D19" t="str">
        <f t="shared" si="0"/>
        <v>Kentucky</v>
      </c>
      <c r="E19" s="63">
        <f t="shared" si="1"/>
        <v>36591.749999999971</v>
      </c>
    </row>
    <row r="20" spans="1:5" x14ac:dyDescent="0.25">
      <c r="A20" s="9" t="s">
        <v>736</v>
      </c>
      <c r="B20" s="53">
        <v>9217.0299999999988</v>
      </c>
      <c r="D20" t="str">
        <f t="shared" si="0"/>
        <v>Louisiana</v>
      </c>
      <c r="E20" s="63">
        <f t="shared" si="1"/>
        <v>9217.0299999999988</v>
      </c>
    </row>
    <row r="21" spans="1:5" x14ac:dyDescent="0.25">
      <c r="A21" s="9" t="s">
        <v>5235</v>
      </c>
      <c r="B21" s="53">
        <v>1270.53</v>
      </c>
      <c r="D21" t="str">
        <f t="shared" si="0"/>
        <v>Maine</v>
      </c>
      <c r="E21" s="63">
        <f t="shared" si="1"/>
        <v>1270.53</v>
      </c>
    </row>
    <row r="22" spans="1:5" x14ac:dyDescent="0.25">
      <c r="A22" s="9" t="s">
        <v>2735</v>
      </c>
      <c r="B22" s="53">
        <v>23705.523000000005</v>
      </c>
      <c r="D22" t="str">
        <f t="shared" si="0"/>
        <v>Maryland</v>
      </c>
      <c r="E22" s="63">
        <f t="shared" si="1"/>
        <v>23705.523000000005</v>
      </c>
    </row>
    <row r="23" spans="1:5" x14ac:dyDescent="0.25">
      <c r="A23" s="9" t="s">
        <v>1245</v>
      </c>
      <c r="B23" s="53">
        <v>28634.43399999999</v>
      </c>
      <c r="D23" t="str">
        <f t="shared" si="0"/>
        <v>Massachusetts</v>
      </c>
      <c r="E23" s="63">
        <f t="shared" si="1"/>
        <v>28634.43399999999</v>
      </c>
    </row>
    <row r="24" spans="1:5" x14ac:dyDescent="0.25">
      <c r="A24" s="9" t="s">
        <v>238</v>
      </c>
      <c r="B24" s="53">
        <v>76269.614000000016</v>
      </c>
      <c r="D24" t="str">
        <f t="shared" si="0"/>
        <v>Michigan</v>
      </c>
      <c r="E24" s="63">
        <f t="shared" si="1"/>
        <v>76269.614000000016</v>
      </c>
    </row>
    <row r="25" spans="1:5" x14ac:dyDescent="0.25">
      <c r="A25" s="9" t="s">
        <v>229</v>
      </c>
      <c r="B25" s="53">
        <v>29863.149999999994</v>
      </c>
      <c r="D25" t="str">
        <f t="shared" si="0"/>
        <v>Minnesota</v>
      </c>
      <c r="E25" s="63">
        <f t="shared" si="1"/>
        <v>29863.149999999994</v>
      </c>
    </row>
    <row r="26" spans="1:5" x14ac:dyDescent="0.25">
      <c r="A26" s="9" t="s">
        <v>1487</v>
      </c>
      <c r="B26" s="53">
        <v>10771.34</v>
      </c>
      <c r="D26" t="str">
        <f t="shared" si="0"/>
        <v>Mississippi</v>
      </c>
      <c r="E26" s="63">
        <f t="shared" si="1"/>
        <v>10771.34</v>
      </c>
    </row>
    <row r="27" spans="1:5" x14ac:dyDescent="0.25">
      <c r="A27" s="9" t="s">
        <v>596</v>
      </c>
      <c r="B27" s="53">
        <v>22205.149999999998</v>
      </c>
      <c r="D27" t="str">
        <f t="shared" si="0"/>
        <v>Missouri</v>
      </c>
      <c r="E27" s="63">
        <f t="shared" si="1"/>
        <v>22205.149999999998</v>
      </c>
    </row>
    <row r="28" spans="1:5" x14ac:dyDescent="0.25">
      <c r="A28" s="9" t="s">
        <v>1762</v>
      </c>
      <c r="B28" s="53">
        <v>5589.3519999999971</v>
      </c>
      <c r="D28" t="str">
        <f t="shared" si="0"/>
        <v>Montana</v>
      </c>
      <c r="E28" s="63">
        <f t="shared" si="1"/>
        <v>5589.3519999999971</v>
      </c>
    </row>
    <row r="29" spans="1:5" x14ac:dyDescent="0.25">
      <c r="A29" s="9" t="s">
        <v>138</v>
      </c>
      <c r="B29" s="53">
        <v>7464.9299999999985</v>
      </c>
      <c r="D29" t="str">
        <f t="shared" si="0"/>
        <v>Nebraska</v>
      </c>
      <c r="E29" s="63">
        <f t="shared" si="1"/>
        <v>7464.9299999999985</v>
      </c>
    </row>
    <row r="30" spans="1:5" x14ac:dyDescent="0.25">
      <c r="A30" s="9" t="s">
        <v>1392</v>
      </c>
      <c r="B30" s="53">
        <v>16729.101999999999</v>
      </c>
      <c r="D30" t="str">
        <f t="shared" si="0"/>
        <v>Nevada</v>
      </c>
      <c r="E30" s="63">
        <f t="shared" si="1"/>
        <v>16729.101999999999</v>
      </c>
    </row>
    <row r="31" spans="1:5" x14ac:dyDescent="0.25">
      <c r="A31" s="9" t="s">
        <v>2694</v>
      </c>
      <c r="B31" s="53">
        <v>7292.5239999999994</v>
      </c>
      <c r="D31" t="str">
        <f t="shared" si="0"/>
        <v>New Hampshire</v>
      </c>
      <c r="E31" s="63">
        <f t="shared" si="1"/>
        <v>7292.5239999999994</v>
      </c>
    </row>
    <row r="32" spans="1:5" x14ac:dyDescent="0.25">
      <c r="A32" s="9" t="s">
        <v>788</v>
      </c>
      <c r="B32" s="53">
        <v>35764.312000000013</v>
      </c>
      <c r="D32" t="str">
        <f t="shared" si="0"/>
        <v>New Jersey</v>
      </c>
      <c r="E32" s="63">
        <f t="shared" si="1"/>
        <v>35764.312000000013</v>
      </c>
    </row>
    <row r="33" spans="1:5" x14ac:dyDescent="0.25">
      <c r="A33" s="9" t="s">
        <v>668</v>
      </c>
      <c r="B33" s="53">
        <v>4783.5220000000008</v>
      </c>
      <c r="D33" t="str">
        <f t="shared" si="0"/>
        <v>New Mexico</v>
      </c>
      <c r="E33" s="63">
        <f t="shared" si="1"/>
        <v>4783.5220000000008</v>
      </c>
    </row>
    <row r="34" spans="1:5" x14ac:dyDescent="0.25">
      <c r="A34" s="9" t="s">
        <v>267</v>
      </c>
      <c r="B34" s="53">
        <v>310876.27099999978</v>
      </c>
      <c r="D34" t="str">
        <f t="shared" si="0"/>
        <v>New York</v>
      </c>
      <c r="E34" s="63">
        <f t="shared" si="1"/>
        <v>310876.27099999978</v>
      </c>
    </row>
    <row r="35" spans="1:5" x14ac:dyDescent="0.25">
      <c r="A35" s="9" t="s">
        <v>88</v>
      </c>
      <c r="B35" s="53">
        <v>55603.163999999968</v>
      </c>
      <c r="D35" t="str">
        <f t="shared" si="0"/>
        <v>North Carolina</v>
      </c>
      <c r="E35" s="63">
        <f t="shared" si="1"/>
        <v>55603.163999999968</v>
      </c>
    </row>
    <row r="36" spans="1:5" x14ac:dyDescent="0.25">
      <c r="A36" s="9" t="s">
        <v>7449</v>
      </c>
      <c r="B36" s="53">
        <v>919.91</v>
      </c>
      <c r="D36" t="str">
        <f t="shared" si="0"/>
        <v>North Dakota</v>
      </c>
      <c r="E36" s="63">
        <f t="shared" si="1"/>
        <v>919.91</v>
      </c>
    </row>
    <row r="37" spans="1:5" x14ac:dyDescent="0.25">
      <c r="A37" s="9" t="s">
        <v>498</v>
      </c>
      <c r="B37" s="53">
        <v>78258.135999999926</v>
      </c>
      <c r="D37" t="str">
        <f t="shared" si="0"/>
        <v>Ohio</v>
      </c>
      <c r="E37" s="63">
        <f t="shared" si="1"/>
        <v>78258.135999999926</v>
      </c>
    </row>
    <row r="38" spans="1:5" x14ac:dyDescent="0.25">
      <c r="A38" s="9" t="s">
        <v>649</v>
      </c>
      <c r="B38" s="53">
        <v>19683.390000000003</v>
      </c>
      <c r="D38" t="str">
        <f t="shared" si="0"/>
        <v>Oklahoma</v>
      </c>
      <c r="E38" s="63">
        <f t="shared" si="1"/>
        <v>19683.390000000003</v>
      </c>
    </row>
    <row r="39" spans="1:5" x14ac:dyDescent="0.25">
      <c r="A39" s="9" t="s">
        <v>420</v>
      </c>
      <c r="B39" s="53">
        <v>17431.149999999991</v>
      </c>
      <c r="D39" t="str">
        <f t="shared" si="0"/>
        <v>Oregon</v>
      </c>
      <c r="E39" s="63">
        <f t="shared" si="1"/>
        <v>17431.149999999991</v>
      </c>
    </row>
    <row r="40" spans="1:5" x14ac:dyDescent="0.25">
      <c r="A40" s="9" t="s">
        <v>147</v>
      </c>
      <c r="B40" s="53">
        <v>116511.91400000003</v>
      </c>
      <c r="D40" t="str">
        <f t="shared" si="0"/>
        <v>Pennsylvania</v>
      </c>
      <c r="E40" s="63">
        <f t="shared" si="1"/>
        <v>116511.91400000003</v>
      </c>
    </row>
    <row r="41" spans="1:5" x14ac:dyDescent="0.25">
      <c r="A41" s="9" t="s">
        <v>1399</v>
      </c>
      <c r="B41" s="53">
        <v>22627.955999999995</v>
      </c>
      <c r="D41" t="str">
        <f t="shared" si="0"/>
        <v>Rhode Island</v>
      </c>
      <c r="E41" s="63">
        <f t="shared" si="1"/>
        <v>22627.955999999995</v>
      </c>
    </row>
    <row r="42" spans="1:5" x14ac:dyDescent="0.25">
      <c r="A42" s="9" t="s">
        <v>383</v>
      </c>
      <c r="B42" s="53">
        <v>8481.7099999999991</v>
      </c>
      <c r="D42" t="str">
        <f t="shared" si="0"/>
        <v>South Carolina</v>
      </c>
      <c r="E42" s="63">
        <f t="shared" si="1"/>
        <v>8481.7099999999991</v>
      </c>
    </row>
    <row r="43" spans="1:5" x14ac:dyDescent="0.25">
      <c r="A43" s="9" t="s">
        <v>5326</v>
      </c>
      <c r="B43" s="53">
        <v>1315.5600000000002</v>
      </c>
      <c r="D43" t="str">
        <f t="shared" si="0"/>
        <v>South Dakota</v>
      </c>
      <c r="E43" s="63">
        <f t="shared" si="1"/>
        <v>1315.5600000000002</v>
      </c>
    </row>
    <row r="44" spans="1:5" x14ac:dyDescent="0.25">
      <c r="A44" s="9" t="s">
        <v>335</v>
      </c>
      <c r="B44" s="53">
        <v>30661.872999999981</v>
      </c>
      <c r="D44" t="str">
        <f t="shared" si="0"/>
        <v>Tennessee</v>
      </c>
      <c r="E44" s="63">
        <f t="shared" si="1"/>
        <v>30661.872999999981</v>
      </c>
    </row>
    <row r="45" spans="1:5" x14ac:dyDescent="0.25">
      <c r="A45" s="9" t="s">
        <v>104</v>
      </c>
      <c r="B45" s="53">
        <v>170188.04580000002</v>
      </c>
      <c r="D45" t="str">
        <f t="shared" si="0"/>
        <v>Texas</v>
      </c>
      <c r="E45" s="63">
        <f t="shared" si="1"/>
        <v>170188.04580000002</v>
      </c>
    </row>
    <row r="46" spans="1:5" x14ac:dyDescent="0.25">
      <c r="A46" s="9" t="s">
        <v>121</v>
      </c>
      <c r="B46" s="53">
        <v>11220.055999999999</v>
      </c>
      <c r="D46" t="str">
        <f t="shared" si="0"/>
        <v>Utah</v>
      </c>
      <c r="E46" s="63">
        <f t="shared" si="1"/>
        <v>11220.055999999999</v>
      </c>
    </row>
    <row r="47" spans="1:5" x14ac:dyDescent="0.25">
      <c r="A47" s="9" t="s">
        <v>5203</v>
      </c>
      <c r="B47" s="53">
        <v>8929.369999999999</v>
      </c>
      <c r="D47" t="str">
        <f t="shared" si="0"/>
        <v>Vermont</v>
      </c>
      <c r="E47" s="63">
        <f t="shared" si="1"/>
        <v>8929.369999999999</v>
      </c>
    </row>
    <row r="48" spans="1:5" x14ac:dyDescent="0.25">
      <c r="A48" s="9" t="s">
        <v>319</v>
      </c>
      <c r="B48" s="53">
        <v>70636.719999999987</v>
      </c>
      <c r="D48" t="str">
        <f t="shared" si="0"/>
        <v>Virginia</v>
      </c>
      <c r="E48" s="63">
        <f t="shared" si="1"/>
        <v>70636.719999999987</v>
      </c>
    </row>
    <row r="49" spans="1:5" x14ac:dyDescent="0.25">
      <c r="A49" s="9" t="s">
        <v>96</v>
      </c>
      <c r="B49" s="53">
        <v>138641.26999999993</v>
      </c>
      <c r="D49" t="str">
        <f t="shared" si="0"/>
        <v>Washington</v>
      </c>
      <c r="E49" s="63">
        <f t="shared" si="1"/>
        <v>138641.26999999993</v>
      </c>
    </row>
    <row r="50" spans="1:5" x14ac:dyDescent="0.25">
      <c r="A50" s="9" t="s">
        <v>9726</v>
      </c>
      <c r="B50" s="53">
        <v>1209.8240000000001</v>
      </c>
      <c r="D50" t="str">
        <f t="shared" si="0"/>
        <v>West Virginia</v>
      </c>
      <c r="E50" s="63">
        <f t="shared" si="1"/>
        <v>1209.8240000000001</v>
      </c>
    </row>
    <row r="51" spans="1:5" x14ac:dyDescent="0.25">
      <c r="A51" s="9" t="s">
        <v>114</v>
      </c>
      <c r="B51" s="53">
        <v>32114.610000000019</v>
      </c>
      <c r="D51" t="str">
        <f t="shared" si="0"/>
        <v>Wisconsin</v>
      </c>
      <c r="E51" s="63">
        <f t="shared" si="1"/>
        <v>32114.610000000019</v>
      </c>
    </row>
    <row r="52" spans="1:5" x14ac:dyDescent="0.25">
      <c r="A52" s="9" t="s">
        <v>8542</v>
      </c>
      <c r="B52" s="53">
        <v>1603.1360000000002</v>
      </c>
      <c r="D52" t="str">
        <f t="shared" si="0"/>
        <v>Wyoming</v>
      </c>
      <c r="E52" s="63">
        <f t="shared" si="1"/>
        <v>1603.1360000000002</v>
      </c>
    </row>
    <row r="53" spans="1:5" x14ac:dyDescent="0.25">
      <c r="A53" s="12" t="s">
        <v>10933</v>
      </c>
      <c r="B53" s="54">
        <v>2297200.8603000003</v>
      </c>
      <c r="D53" t="str">
        <f t="shared" si="0"/>
        <v>Grand Total</v>
      </c>
      <c r="E53" s="63">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E64F-220E-4ACD-B10A-26442596DCE2}">
  <dimension ref="A3:B9"/>
  <sheetViews>
    <sheetView workbookViewId="0">
      <selection activeCell="B4" sqref="B4:B9"/>
    </sheetView>
  </sheetViews>
  <sheetFormatPr defaultRowHeight="15" x14ac:dyDescent="0.25"/>
  <cols>
    <col min="1" max="1" width="13.140625" bestFit="1" customWidth="1"/>
    <col min="2" max="2" width="12.140625" bestFit="1" customWidth="1"/>
  </cols>
  <sheetData>
    <row r="3" spans="1:2" x14ac:dyDescent="0.25">
      <c r="A3" s="10" t="s">
        <v>10932</v>
      </c>
      <c r="B3" s="15" t="s">
        <v>10946</v>
      </c>
    </row>
    <row r="4" spans="1:2" x14ac:dyDescent="0.25">
      <c r="A4" s="8" t="s">
        <v>75</v>
      </c>
      <c r="B4" s="60">
        <v>203412.73300000009</v>
      </c>
    </row>
    <row r="5" spans="1:2" x14ac:dyDescent="0.25">
      <c r="A5" s="9" t="s">
        <v>56</v>
      </c>
      <c r="B5" s="61">
        <v>206965.53200000009</v>
      </c>
    </row>
    <row r="6" spans="1:2" x14ac:dyDescent="0.25">
      <c r="A6" s="9" t="s">
        <v>59</v>
      </c>
      <c r="B6" s="61">
        <v>223843.60800000012</v>
      </c>
    </row>
    <row r="7" spans="1:2" x14ac:dyDescent="0.25">
      <c r="A7" s="9" t="s">
        <v>36</v>
      </c>
      <c r="B7" s="61">
        <v>328449.1030000007</v>
      </c>
    </row>
    <row r="8" spans="1:2" x14ac:dyDescent="0.25">
      <c r="A8" s="9" t="s">
        <v>72</v>
      </c>
      <c r="B8" s="61">
        <v>330007.05400000012</v>
      </c>
    </row>
    <row r="9" spans="1:2" x14ac:dyDescent="0.25">
      <c r="A9" s="12" t="s">
        <v>10933</v>
      </c>
      <c r="B9" s="6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EC26-EC2E-4D44-8D00-3AC4188E2C7F}">
  <dimension ref="A3:N22"/>
  <sheetViews>
    <sheetView topLeftCell="A2" workbookViewId="0">
      <selection activeCell="B17" sqref="B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0" t="s">
        <v>10932</v>
      </c>
      <c r="B3" s="15" t="s">
        <v>10946</v>
      </c>
      <c r="D3" s="10" t="s">
        <v>10932</v>
      </c>
      <c r="E3" s="15" t="s">
        <v>10947</v>
      </c>
      <c r="G3" s="10" t="s">
        <v>10932</v>
      </c>
      <c r="H3" s="15" t="s">
        <v>10948</v>
      </c>
      <c r="J3" s="10" t="s">
        <v>10932</v>
      </c>
      <c r="K3" s="15" t="s">
        <v>10949</v>
      </c>
      <c r="M3" s="10" t="s">
        <v>10932</v>
      </c>
      <c r="N3" s="15" t="s">
        <v>10950</v>
      </c>
    </row>
    <row r="4" spans="1:14" x14ac:dyDescent="0.25">
      <c r="A4" s="8" t="s">
        <v>10934</v>
      </c>
      <c r="B4" s="23">
        <v>95365.937600000019</v>
      </c>
      <c r="D4" s="8" t="s">
        <v>10934</v>
      </c>
      <c r="E4" s="23">
        <v>9199.2699999999986</v>
      </c>
      <c r="G4" s="8" t="s">
        <v>10934</v>
      </c>
      <c r="H4" s="25">
        <v>1500</v>
      </c>
      <c r="J4" s="8" t="s">
        <v>10934</v>
      </c>
      <c r="K4" s="25">
        <v>387</v>
      </c>
      <c r="M4" s="8" t="s">
        <v>10934</v>
      </c>
      <c r="N4" s="28">
        <v>9.6462848596792869E-2</v>
      </c>
    </row>
    <row r="5" spans="1:14" x14ac:dyDescent="0.25">
      <c r="A5" s="9" t="s">
        <v>10935</v>
      </c>
      <c r="B5" s="24">
        <v>60172.649400000024</v>
      </c>
      <c r="D5" s="9" t="s">
        <v>10935</v>
      </c>
      <c r="E5" s="24">
        <v>10288.898699999991</v>
      </c>
      <c r="G5" s="9" t="s">
        <v>10935</v>
      </c>
      <c r="H5" s="26">
        <v>1068</v>
      </c>
      <c r="J5" s="9" t="s">
        <v>10935</v>
      </c>
      <c r="K5" s="26">
        <v>301</v>
      </c>
      <c r="M5" s="9" t="s">
        <v>10935</v>
      </c>
      <c r="N5" s="29">
        <v>0.17098962406664425</v>
      </c>
    </row>
    <row r="6" spans="1:14" x14ac:dyDescent="0.25">
      <c r="A6" s="9" t="s">
        <v>10936</v>
      </c>
      <c r="B6" s="24">
        <v>199252.98399999991</v>
      </c>
      <c r="D6" s="9" t="s">
        <v>10936</v>
      </c>
      <c r="E6" s="24">
        <v>26806.573700000015</v>
      </c>
      <c r="G6" s="9" t="s">
        <v>10936</v>
      </c>
      <c r="H6" s="26">
        <v>2491</v>
      </c>
      <c r="J6" s="9" t="s">
        <v>10936</v>
      </c>
      <c r="K6" s="26">
        <v>680</v>
      </c>
      <c r="M6" s="9" t="s">
        <v>10936</v>
      </c>
      <c r="N6" s="29">
        <v>0.13453536886554246</v>
      </c>
    </row>
    <row r="7" spans="1:14" x14ac:dyDescent="0.25">
      <c r="A7" s="9" t="s">
        <v>10937</v>
      </c>
      <c r="B7" s="24">
        <v>141851.5674</v>
      </c>
      <c r="D7" s="9" t="s">
        <v>10937</v>
      </c>
      <c r="E7" s="24">
        <v>13437.806799999998</v>
      </c>
      <c r="G7" s="9" t="s">
        <v>10937</v>
      </c>
      <c r="H7" s="26">
        <v>2441</v>
      </c>
      <c r="J7" s="9" t="s">
        <v>10937</v>
      </c>
      <c r="K7" s="26">
        <v>663</v>
      </c>
      <c r="M7" s="9" t="s">
        <v>10937</v>
      </c>
      <c r="N7" s="29">
        <v>9.4731465053942004E-2</v>
      </c>
    </row>
    <row r="8" spans="1:14" x14ac:dyDescent="0.25">
      <c r="A8" s="9" t="s">
        <v>10938</v>
      </c>
      <c r="B8" s="24">
        <v>156122.28669999994</v>
      </c>
      <c r="D8" s="9" t="s">
        <v>10938</v>
      </c>
      <c r="E8" s="24">
        <v>22308.51279999999</v>
      </c>
      <c r="G8" s="9" t="s">
        <v>10938</v>
      </c>
      <c r="H8" s="26">
        <v>2850</v>
      </c>
      <c r="J8" s="9" t="s">
        <v>10938</v>
      </c>
      <c r="K8" s="26">
        <v>750</v>
      </c>
      <c r="M8" s="9" t="s">
        <v>10938</v>
      </c>
      <c r="N8" s="29">
        <v>0.14289127626517142</v>
      </c>
    </row>
    <row r="9" spans="1:14" x14ac:dyDescent="0.25">
      <c r="A9" s="9" t="s">
        <v>10939</v>
      </c>
      <c r="B9" s="24">
        <v>147082.61130000011</v>
      </c>
      <c r="D9" s="9" t="s">
        <v>10939</v>
      </c>
      <c r="E9" s="24">
        <v>20899.334500000012</v>
      </c>
      <c r="G9" s="9" t="s">
        <v>10939</v>
      </c>
      <c r="H9" s="26">
        <v>2644</v>
      </c>
      <c r="J9" s="9" t="s">
        <v>10939</v>
      </c>
      <c r="K9" s="26">
        <v>709</v>
      </c>
      <c r="M9" s="9" t="s">
        <v>10939</v>
      </c>
      <c r="N9" s="29">
        <v>0.1420924901678027</v>
      </c>
    </row>
    <row r="10" spans="1:14" x14ac:dyDescent="0.25">
      <c r="A10" s="9" t="s">
        <v>10940</v>
      </c>
      <c r="B10" s="24">
        <v>149580.83800000031</v>
      </c>
      <c r="D10" s="9" t="s">
        <v>10940</v>
      </c>
      <c r="E10" s="24">
        <v>13535.38299999998</v>
      </c>
      <c r="G10" s="9" t="s">
        <v>10940</v>
      </c>
      <c r="H10" s="26">
        <v>2705</v>
      </c>
      <c r="J10" s="9" t="s">
        <v>10940</v>
      </c>
      <c r="K10" s="26">
        <v>708</v>
      </c>
      <c r="M10" s="9" t="s">
        <v>10940</v>
      </c>
      <c r="N10" s="29">
        <v>9.0488749635163512E-2</v>
      </c>
    </row>
    <row r="11" spans="1:14" x14ac:dyDescent="0.25">
      <c r="A11" s="9" t="s">
        <v>10941</v>
      </c>
      <c r="B11" s="24">
        <v>159589.45099999988</v>
      </c>
      <c r="D11" s="9" t="s">
        <v>10941</v>
      </c>
      <c r="E11" s="24">
        <v>21896.715399999972</v>
      </c>
      <c r="G11" s="9" t="s">
        <v>10941</v>
      </c>
      <c r="H11" s="26">
        <v>2796</v>
      </c>
      <c r="J11" s="9" t="s">
        <v>10941</v>
      </c>
      <c r="K11" s="26">
        <v>710</v>
      </c>
      <c r="M11" s="9" t="s">
        <v>10941</v>
      </c>
      <c r="N11" s="29">
        <v>0.13720653378273723</v>
      </c>
    </row>
    <row r="12" spans="1:14" x14ac:dyDescent="0.25">
      <c r="A12" s="9" t="s">
        <v>10942</v>
      </c>
      <c r="B12" s="24">
        <v>309770.09970000025</v>
      </c>
      <c r="D12" s="9" t="s">
        <v>10942</v>
      </c>
      <c r="E12" s="24">
        <v>37293.192500000034</v>
      </c>
      <c r="G12" s="9" t="s">
        <v>10942</v>
      </c>
      <c r="H12" s="26">
        <v>5073</v>
      </c>
      <c r="J12" s="9" t="s">
        <v>10942</v>
      </c>
      <c r="K12" s="26">
        <v>1386</v>
      </c>
      <c r="M12" s="9" t="s">
        <v>10942</v>
      </c>
      <c r="N12" s="29">
        <v>0.12038990379031732</v>
      </c>
    </row>
    <row r="13" spans="1:14" x14ac:dyDescent="0.25">
      <c r="A13" s="9" t="s">
        <v>10943</v>
      </c>
      <c r="B13" s="24">
        <v>197115.20170000009</v>
      </c>
      <c r="D13" s="9" t="s">
        <v>10943</v>
      </c>
      <c r="E13" s="24">
        <v>31469.663800000035</v>
      </c>
      <c r="G13" s="9" t="s">
        <v>10943</v>
      </c>
      <c r="H13" s="26">
        <v>3095</v>
      </c>
      <c r="J13" s="9" t="s">
        <v>10943</v>
      </c>
      <c r="K13" s="26">
        <v>817</v>
      </c>
      <c r="M13" s="9" t="s">
        <v>10943</v>
      </c>
      <c r="N13" s="29">
        <v>0.15965112547684351</v>
      </c>
    </row>
    <row r="14" spans="1:14" x14ac:dyDescent="0.25">
      <c r="A14" s="9" t="s">
        <v>10944</v>
      </c>
      <c r="B14" s="24">
        <v>349120.07400000008</v>
      </c>
      <c r="D14" s="9" t="s">
        <v>10944</v>
      </c>
      <c r="E14" s="24">
        <v>35825.536599999927</v>
      </c>
      <c r="G14" s="9" t="s">
        <v>10944</v>
      </c>
      <c r="H14" s="26">
        <v>5741</v>
      </c>
      <c r="J14" s="9" t="s">
        <v>10944</v>
      </c>
      <c r="K14" s="26">
        <v>1462</v>
      </c>
      <c r="M14" s="9" t="s">
        <v>10944</v>
      </c>
      <c r="N14" s="29">
        <v>0.10261666191099604</v>
      </c>
    </row>
    <row r="15" spans="1:14" x14ac:dyDescent="0.25">
      <c r="A15" s="9" t="s">
        <v>10945</v>
      </c>
      <c r="B15" s="24">
        <v>332177.15950000001</v>
      </c>
      <c r="D15" s="9" t="s">
        <v>10945</v>
      </c>
      <c r="E15" s="24">
        <v>43436.13390000003</v>
      </c>
      <c r="G15" s="9" t="s">
        <v>10945</v>
      </c>
      <c r="H15" s="26">
        <v>5469</v>
      </c>
      <c r="J15" s="9" t="s">
        <v>10945</v>
      </c>
      <c r="K15" s="26">
        <v>1421</v>
      </c>
      <c r="M15" s="9" t="s">
        <v>10945</v>
      </c>
      <c r="N15" s="29">
        <v>0.13076195234308405</v>
      </c>
    </row>
    <row r="16" spans="1:14" x14ac:dyDescent="0.25">
      <c r="A16" s="12" t="s">
        <v>10933</v>
      </c>
      <c r="B16" s="54">
        <v>2297200.8603000008</v>
      </c>
      <c r="D16" s="12" t="s">
        <v>10933</v>
      </c>
      <c r="E16" s="54">
        <v>286397.02169999998</v>
      </c>
      <c r="G16" s="12" t="s">
        <v>10933</v>
      </c>
      <c r="H16" s="27">
        <v>37873</v>
      </c>
      <c r="J16" s="12" t="s">
        <v>10933</v>
      </c>
      <c r="K16" s="27">
        <v>9994</v>
      </c>
      <c r="M16" s="12" t="s">
        <v>10933</v>
      </c>
      <c r="N16" s="30">
        <v>0.12467217240315856</v>
      </c>
    </row>
    <row r="17" spans="1:14" x14ac:dyDescent="0.25">
      <c r="B17" s="40">
        <f>GETPIVOTDATA("Sales",$A$3)</f>
        <v>2297200.8603000008</v>
      </c>
      <c r="E17" s="31">
        <f>GETPIVOTDATA("Profit",$D$3)</f>
        <v>286397.02169999998</v>
      </c>
      <c r="H17" s="32">
        <f>GETPIVOTDATA("Quantity",$G$3)</f>
        <v>37873</v>
      </c>
      <c r="K17" s="32">
        <f>GETPIVOTDATA("Order ID",$J$3)</f>
        <v>9994</v>
      </c>
      <c r="N17" s="33">
        <f>GETPIVOTDATA("Profit Margin",$M$3)</f>
        <v>0.12467217240315856</v>
      </c>
    </row>
    <row r="22" spans="1:14" x14ac:dyDescent="0.25">
      <c r="A22" s="16"/>
      <c r="D22" s="16"/>
      <c r="G22" s="16"/>
      <c r="J22" s="16"/>
      <c r="M22" s="1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85B92-EB86-4B13-ACE9-AE4297C1CD4E}">
  <dimension ref="A1:M9"/>
  <sheetViews>
    <sheetView topLeftCell="D1"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0" width="10.85546875" bestFit="1" customWidth="1"/>
    <col min="11" max="11" width="12.140625" bestFit="1" customWidth="1"/>
    <col min="12" max="12" width="12.85546875" bestFit="1" customWidth="1"/>
  </cols>
  <sheetData>
    <row r="1" spans="1:13" x14ac:dyDescent="0.25">
      <c r="E1" s="39"/>
    </row>
    <row r="3" spans="1:13" x14ac:dyDescent="0.25">
      <c r="A3" s="10" t="s">
        <v>10932</v>
      </c>
      <c r="B3" s="10" t="s">
        <v>10946</v>
      </c>
      <c r="C3" s="34" t="s">
        <v>10947</v>
      </c>
      <c r="D3" s="34" t="s">
        <v>10948</v>
      </c>
      <c r="E3" s="34" t="s">
        <v>10949</v>
      </c>
      <c r="F3" s="11" t="s">
        <v>10950</v>
      </c>
    </row>
    <row r="4" spans="1:13" x14ac:dyDescent="0.25">
      <c r="A4" s="8">
        <v>2011</v>
      </c>
      <c r="B4" s="36">
        <v>484247.49810000096</v>
      </c>
      <c r="C4" s="68">
        <v>49543.974100000007</v>
      </c>
      <c r="D4" s="68">
        <v>7581</v>
      </c>
      <c r="E4" s="68">
        <v>1993</v>
      </c>
      <c r="F4" s="65">
        <v>0.10231126499236715</v>
      </c>
    </row>
    <row r="5" spans="1:13" x14ac:dyDescent="0.25">
      <c r="A5" s="9">
        <v>2012</v>
      </c>
      <c r="B5" s="37">
        <v>470532.50899999985</v>
      </c>
      <c r="C5" s="69">
        <v>61618.603700000051</v>
      </c>
      <c r="D5" s="69">
        <v>7979</v>
      </c>
      <c r="E5" s="69">
        <v>2102</v>
      </c>
      <c r="F5" s="66">
        <v>0.13095504034557592</v>
      </c>
    </row>
    <row r="6" spans="1:13" x14ac:dyDescent="0.25">
      <c r="A6" s="9">
        <v>2013</v>
      </c>
      <c r="B6" s="37">
        <v>608473.83000000066</v>
      </c>
      <c r="C6" s="69">
        <v>81726.930800000177</v>
      </c>
      <c r="D6" s="69">
        <v>9810</v>
      </c>
      <c r="E6" s="69">
        <v>2580</v>
      </c>
      <c r="F6" s="66">
        <v>0.13431461924993568</v>
      </c>
    </row>
    <row r="7" spans="1:13" x14ac:dyDescent="0.25">
      <c r="A7" s="35">
        <v>2014</v>
      </c>
      <c r="B7" s="38">
        <v>733947.0231999997</v>
      </c>
      <c r="C7" s="70">
        <v>93507.513099999967</v>
      </c>
      <c r="D7" s="70">
        <v>12503</v>
      </c>
      <c r="E7" s="70">
        <v>3319</v>
      </c>
      <c r="F7" s="71">
        <v>0.12740362743390987</v>
      </c>
    </row>
    <row r="8" spans="1:13" ht="18" x14ac:dyDescent="0.25">
      <c r="G8" s="41"/>
      <c r="H8" s="46">
        <f>(GETPIVOTDATA("Sum of Sales",$A$3,"Year",2014)/GETPIVOTDATA("Sum of Sales",$A$3,"Year",2013))-1</f>
        <v>0.20620967905883303</v>
      </c>
      <c r="I8" s="47">
        <f>(GETPIVOTDATA("Sum of Profit",$A$3,"Year",2014)/GETPIVOTDATA("Sum of Profit",$A$3,"Year",2013))-1</f>
        <v>0.14414565902185772</v>
      </c>
      <c r="J8" s="48">
        <f>(GETPIVOTDATA("Sum of Quantity",$A$3,"Year",2014)/GETPIVOTDATA("Sum of Quantity",$A$3,"Year",2013))-1</f>
        <v>0.27451580020387367</v>
      </c>
      <c r="K8" s="48">
        <f>(GETPIVOTDATA("Count of Order ID",$A$3,"Year",2014)/GETPIVOTDATA("Count of Order ID",$A$3,"Year",2013))-1</f>
        <v>0.2864341085271318</v>
      </c>
      <c r="L8" s="47">
        <f>(GETPIVOTDATA("Sum of Profit Margin",$A$3,"Year",2014)/GETPIVOTDATA("Sum of Profit Margin",$A$3,"Year",2013))-1</f>
        <v>-5.1453757264990463E-2</v>
      </c>
      <c r="M8" s="45"/>
    </row>
    <row r="9" spans="1:13" x14ac:dyDescent="0.25">
      <c r="I9" s="42"/>
      <c r="J9" s="43"/>
      <c r="K9" s="4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Y30" sqref="Y30"/>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G1" workbookViewId="0">
      <selection activeCell="C8" sqref="C8"/>
    </sheetView>
  </sheetViews>
  <sheetFormatPr defaultColWidth="14.42578125" defaultRowHeight="15" customHeight="1" x14ac:dyDescent="0.25"/>
  <cols>
    <col min="1" max="1" width="12.5703125" style="7"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5"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6">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6">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6">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6">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6">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6">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6">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6">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6">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6">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6">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6">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6">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6">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6">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6">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6">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6">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6">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6">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6">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6">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6">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6">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6">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6">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6">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6">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6">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6">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6">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6">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6">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6">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6">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6">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6">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6">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6">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6">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6">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6">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6">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6">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6">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6">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6">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6">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6">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6">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6">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6">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6">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6">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6">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6">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6">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6">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6">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6">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6">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6">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6">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6">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6">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6">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6">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6">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6">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6">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6">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6">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6">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6">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6">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6">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6">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6">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6">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6">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6">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6">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6">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6">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6">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6">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6">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6">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6">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6">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6">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6">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6">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6">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6">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6">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6">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6">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6">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6">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6">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6">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6">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6">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6">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6">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6">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6">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6">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6">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6">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6">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6">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6">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6">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6">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6">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6">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6">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6">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6">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6">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6">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6">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6">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6">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6">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6">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6">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6">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6">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6">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6">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6">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6">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6">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6">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6">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6">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6">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6">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6">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6">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6">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6">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6">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6">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6">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6">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6">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6">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6">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6">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6">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6">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6">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6">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6">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6">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6">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6">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6">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6">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6">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6">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6">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6">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6">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6">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6">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6">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6">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6">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6">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6">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6">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6">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6">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6">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6">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6">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6">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6">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6">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6">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6">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6">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6">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6">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6">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6">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6">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6">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6">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6">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6">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6">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6">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6">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6">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6">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6">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6">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6">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6">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6">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6">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6">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6">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6">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6">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6">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6">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6">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6">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6">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6">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6">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6">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6">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6">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6">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6">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6">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6">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6">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6">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6">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6">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6">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6">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6">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6">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6">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6">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6">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6">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6">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6">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6">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6">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6">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6">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6">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6">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6">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6">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6">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6">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6">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6">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6">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6">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6">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6">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6">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6">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6">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6">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6">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6">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6">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6">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6">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6">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6">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6">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6">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6">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6">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6">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6">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6">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6">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6">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6">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6">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6">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6">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6">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6">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6">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6">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6">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6">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6">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6">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6">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6">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6">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6">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6">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6">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6">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6">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6">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6">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6">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6">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6">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6">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6">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6">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6">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6">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6">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6">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6">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6">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6">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6">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6">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6">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6">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6">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6">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6">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6">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6">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6">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6">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6">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6">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6">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6">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6">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6">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6">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6">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6">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6">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6">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6">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6">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6">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6">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6">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6">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6">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6">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6">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6">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6">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6">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6">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6">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6">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6">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6">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6">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6">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6">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6">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6">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6">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6">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6">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6">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6">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6">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6">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6">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6">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6">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6">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6">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6">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6">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6">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6">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6">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6">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6">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6">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6">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6">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6">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6">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6">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6">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6">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6">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6">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6">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6">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6">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6">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6">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6">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6">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6">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6">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6">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6">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6">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6">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6">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6">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6">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6">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6">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6">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6">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6">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6">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6">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6">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6">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6">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6">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6">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6">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6">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6">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6">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6">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6">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6">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6">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6">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6">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6">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6">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6">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6">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6">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6">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6">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6">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6">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6">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6">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6">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6">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6">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6">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6">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6">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6">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6">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6">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6">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6">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6">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6">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6">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6">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6">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6">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6">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6">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6">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6">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6">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6">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6">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6">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6">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6">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6">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6">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6">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6">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6">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6">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6">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6">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6">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6">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6">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6">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6">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6">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6">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6">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6">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6">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6">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6">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6">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6">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6">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6">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6">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6">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6">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6">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6">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6">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6">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6">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6">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6">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6">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6">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6">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6">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6">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6">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6">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6">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6">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6">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6">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6">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6">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6">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6">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6">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6">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6">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6">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6">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6">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6">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6">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6">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6">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6">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6">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6">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6">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6">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6">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6">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6">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6">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6">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6">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6">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6">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6">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6">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6">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6">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6">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6">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6">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6">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6">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6">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6">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6">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6">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6">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6">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6">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6">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6">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6">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6">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6">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6">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6">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6">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6">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6">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6">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6">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6">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6">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6">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6">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6">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6">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6">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6">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6">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6">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6">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6">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6">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6">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6">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6">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6">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6">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6">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6">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6">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6">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6">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6">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6">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6">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6">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6">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6">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6">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6">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6">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6">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6">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6">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6">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6">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6">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6">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6">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6">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6">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6">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6">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6">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6">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6">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6">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6">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6">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6">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6">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6">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6">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6">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6">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6">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6">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6">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6">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6">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6">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6">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6">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6">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6">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6">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6">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6">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6">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6">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6">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6">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6">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6">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6">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6">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6">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6">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6">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6">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6">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6">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6">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6">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6">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6">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6">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6">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6">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6">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6">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6">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6">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6">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6">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6">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6">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6">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6">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6">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6">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6">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6">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6">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6">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6">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6">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6">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6">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6">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6">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6">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6">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6">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6">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6">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6">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6">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6">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6">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6">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6">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6">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6">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6">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6">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6">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6">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6">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6">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6">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6">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6">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6">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6">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6">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6">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6">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6">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6">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6">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6">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6">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6">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6">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6">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6">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6">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6">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6">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6">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6">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6">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6">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6">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6">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6">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6">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6">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6">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6">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6">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6">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6">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6">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6">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6">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6">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6">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6">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6">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6">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6">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6">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6">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6">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6">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6">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6">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6">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6">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6">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6">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6">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6">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6">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6">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6">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6">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6">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6">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6">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6">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6">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6">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6">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6">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6">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6">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6">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6">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6">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6">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6">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6">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6">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6">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6">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6">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6">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6">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6">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6">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6">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6">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6">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6">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6">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6">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6">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6">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6">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6">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6">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6">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6">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6">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6">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6">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6">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6">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6">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6">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6">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6">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6">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6">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6">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6">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6">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6">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6">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6">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6">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6">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6">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6">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6">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6">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6">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6">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6">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6">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6">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6">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6">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6">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6">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6">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6">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6">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6">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6">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6">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6">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6">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6">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6">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6">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6">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6">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6">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6">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6">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6">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6">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6">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6">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6">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6">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6">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6">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6">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6">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6">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6">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6">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6">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6">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6">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6">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6">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6">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6">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6">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6">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6">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6">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6">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6">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6">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6">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6">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6">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6">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6">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6">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6">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6">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6">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6">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6">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6">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6">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6">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6">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6">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6">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6">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6">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6">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6">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6">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6">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6">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6">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6">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6">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6">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6">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6">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6">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6">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6">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6">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6">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6">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6">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6">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6">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6">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6">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6">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6">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6">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6">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6">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6">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6">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6">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6">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6">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6">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6">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6">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6">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6">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6">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6">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6">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6">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6">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6">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6">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6">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6">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6">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6">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6">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6">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6">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6">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6">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6">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6">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6">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6">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6">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6">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6">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6">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6">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6">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6">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6">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6">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6">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6">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6">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6">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6">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6">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6">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6">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6">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6">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6">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6">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6">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6">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6">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6">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6">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6">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6">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6">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6">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6">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6">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6">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6">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6">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6">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6">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6">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6">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6">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6">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6">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6">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6">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6">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6">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6">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6">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6">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6">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6">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6">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6">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6">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6">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6">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6">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6">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6">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6">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6">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6">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6">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6">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6">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6">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6">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6">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6">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6">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6">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6">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6">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6">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6">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6">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6">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6">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6">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6">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6">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6">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6">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6">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6">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6">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6">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6">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6">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6">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6">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6">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6">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6">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6">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6">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6">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6">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6">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6">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6">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6">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6">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6">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6">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6">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6">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6">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6">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6">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6">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6">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6">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6">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6">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6">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6">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6">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6">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6">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6">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6">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6">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6">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6">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6">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6">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6">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6">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6">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6">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6">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6">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6">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6">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6">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6">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6">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6">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6">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6">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6">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6">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6">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6">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6">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6">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6">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6">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6">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6">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6">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6">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6">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6">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6">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6">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6">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6">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6">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6">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6">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6">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6">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6">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6">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6">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6">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6">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6">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6">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6">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6">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6">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6">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6">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6">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6">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6">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6">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6">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6">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6">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6">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6">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6">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6">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6">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6">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6">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6">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6">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6">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6">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6">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6">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6">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6">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6">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6">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6">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6">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6">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6">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6">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6">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6">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6">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6">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6">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6">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6">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6">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6">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6">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6">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6">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6">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6">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6">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6">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6">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6">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6">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6">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6">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6">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6">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6">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6">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6">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6">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6">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6">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6">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6">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6">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6">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6">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6">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6">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6">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6">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6">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6">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6">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6">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6">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6">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6">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6">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6">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6">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6">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6">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6">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6">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6">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6">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6">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6">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6">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6">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6">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6">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6">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6">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6">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6">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6">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6">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6">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6">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6">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6">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6">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6">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6">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6">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6">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6">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6">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6">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6">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6">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6">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6">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6">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6">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6">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6">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6">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6">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6">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6">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6">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6">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6">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6">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6">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6">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6">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6">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6">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6">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6">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6">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6">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6">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6">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6">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6">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6">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6">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6">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6">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6">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6">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6">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6">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6">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6">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6">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6">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6">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6">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6">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6">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6">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6">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6">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6">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6">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6">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6">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6">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6">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6">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6">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6">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6">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6">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6">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6">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6">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6">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6">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6">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6">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6">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6">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6">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6">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6">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6">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6">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6">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6">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6">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6">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6">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6">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6">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6">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6">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6">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6">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6">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6">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6">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6">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6">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6">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6">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6">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6">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6">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6">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6">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6">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6">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6">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6">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6">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6">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6">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6">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6">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6">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6">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6">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6">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6">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6">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6">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6">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6">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6">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6">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6">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6">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6">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6">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6">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6">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6">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6">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6">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6">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6">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6">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6">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6">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6">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6">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6">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6">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6">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6">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6">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6">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6">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6">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6">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6">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6">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6">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6">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6">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6">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6">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6">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6">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6">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6">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6">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6">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6">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6">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6">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6">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6">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6">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6">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6">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6">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6">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6">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6">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6">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6">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6">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6">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6">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6">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6">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6">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6">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6">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6">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6">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6">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6">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6">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6">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6">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6">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6">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6">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6">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6">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6">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6">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6">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6">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6">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6">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6">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6">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6">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6">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6">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6">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6">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6">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6">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6">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6">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6">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6">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6">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6">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6">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6">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6">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6">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6">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6">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6">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6">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6">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6">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6">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6">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6">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6">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6">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6">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6">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6">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6">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6">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6">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6">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6">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6">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6">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6">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6">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6">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6">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6">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6">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6">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6">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6">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6">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6">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6">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6">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6">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6">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6">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6">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6">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6">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6">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6">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6">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6">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6">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6">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6">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6">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6">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6">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6">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6">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6">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6">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6">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6">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6">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6">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6">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6">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6">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6">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6">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6">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6">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6">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6">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6">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6">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6">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6">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6">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6">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6">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6">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6">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6">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6">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6">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6">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6">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6">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6">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6">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6">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6">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6">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6">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6">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6">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6">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6">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6">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6">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6">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6">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6">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6">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6">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6">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6">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6">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6">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6">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6">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6">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6">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6">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6">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6">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6">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6">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6">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6">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6">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6">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6">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6">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6">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6">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6">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6">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6">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6">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6">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6">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6">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6">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6">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6">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6">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6">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6">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6">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6">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6">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6">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6">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6">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6">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6">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6">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6">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6">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6">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6">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6">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6">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6">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6">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6">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6">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6">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6">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6">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6">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6">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6">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6">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6">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6">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6">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6">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6">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6">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6">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6">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6">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6">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6">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6">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6">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6">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6">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6">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6">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6">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6">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6">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6">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6">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6">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6">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6">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6">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6">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6">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6">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6">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6">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6">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6">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6">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6">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6">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6">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6">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6">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6">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6">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6">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6">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6">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6">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6">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6">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6">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6">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6">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6">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6">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6">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6">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6">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6">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6">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6">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6">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6">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6">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6">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6">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6">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6">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6">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6">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6">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6">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6">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6">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6">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6">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6">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6">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6">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6">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6">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6">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6">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6">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6">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6">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6">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6">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6">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6">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6">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6">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6">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6">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6">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6">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6">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6">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6">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6">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6">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6">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6">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6">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6">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6">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6">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6">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6">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6">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6">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6">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6">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6">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6">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6">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6">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6">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6">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6">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6">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6">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6">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6">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6">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6">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6">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6">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6">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6">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6">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6">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6">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6">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6">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6">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6">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6">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6">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6">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6">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6">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6">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6">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6">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6">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6">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6">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6">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6">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6">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6">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6">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6">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6">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6">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6">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6">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6">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6">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6">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6">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6">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6">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6">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6">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6">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6">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6">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6">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6">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6">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6">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6">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6">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6">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6">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6">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6">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6">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6">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6">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6">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6">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6">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6">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6">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6">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6">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6">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6">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6">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6">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6">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6">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6">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6">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6">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6">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6">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6">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6">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6">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6">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6">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6">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6">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6">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6">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6">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6">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6">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6">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6">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6">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6">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6">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6">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6">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6">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6">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6">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6">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6">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6">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6">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6">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6">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6">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6">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6">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6">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6">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6">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6">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6">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6">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6">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6">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6">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6">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6">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6">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6">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6">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6">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6">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6">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6">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6">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6">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6">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6">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6">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6">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6">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6">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6">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6">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6">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6">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6">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6">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6">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6">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6">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6">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6">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6">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6">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6">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6">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6">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6">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6">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6">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6">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6">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6">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6">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6">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6">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6">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6">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6">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6">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6">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6">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6">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6">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6">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6">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6">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6">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6">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6">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6">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6">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6">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6">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6">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6">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6">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6">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6">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6">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6">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6">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6">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6">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6">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6">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6">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6">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6">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6">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6">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6">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6">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6">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6">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6">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6">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6">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6">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6">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6">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6">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6">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6">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6">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6">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6">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6">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6">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6">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6">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6">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6">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6">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6">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6">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6">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6">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6">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6">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6">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6">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6">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6">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6">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6">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6">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6">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6">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6">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6">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6">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6">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6">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6">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6">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6">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6">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6">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6">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6">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6">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6">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6">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6">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6">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6">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6">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6">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6">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6">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6">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6">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6">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6">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6">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6">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6">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6">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6">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6">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6">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6">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6">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6">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6">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6">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6">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6">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6">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6">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6">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6">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6">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6">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6">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6">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6">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6">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6">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6">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6">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6">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6">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6">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6">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6">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6">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6">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6">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6">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6">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6">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6">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6">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6">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6">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6">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6">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6">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6">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6">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6">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6">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6">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6">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6">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6">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6">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6">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6">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6">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6">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6">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6">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6">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6">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6">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6">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6">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6">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6">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6">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6">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6">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6">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6">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6">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6">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6">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6">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6">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6">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6">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6">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6">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6">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6">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6">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6">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6">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6">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6">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6">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6">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6">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6">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6">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6">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6">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6">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6">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6">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6">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6">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6">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6">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6">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6">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6">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6">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6">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6">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6">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6">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6">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6">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6">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6">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6">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6">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6">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6">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6">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6">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6">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6">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6">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6">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6">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6">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6">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6">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6">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6">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6">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6">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6">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6">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6">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6">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6">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6">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6">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6">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6">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6">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6">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6">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6">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6">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6">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6">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6">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6">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6">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6">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6">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6">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6">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6">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6">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6">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6">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6">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6">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6">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6">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6">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6">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6">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6">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6">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6">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6">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6">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6">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6">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6">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6">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6">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6">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6">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6">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6">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6">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6">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6">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6">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6">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6">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6">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6">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6">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6">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6">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6">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6">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6">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6">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6">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6">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6">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6">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6">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6">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6">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6">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6">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6">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6">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6">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6">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6">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6">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6">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6">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6">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6">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6">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6">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6">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6">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6">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6">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6">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6">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6">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6">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6">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6">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6">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6">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6">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6">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6">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6">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6">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6">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6">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6">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6">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6">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6">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6">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6">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6">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6">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6">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6">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6">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6">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6">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6">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6">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6">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6">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6">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6">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6">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6">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6">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6">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6">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6">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6">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6">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6">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6">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6">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6">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6">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6">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6">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6">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6">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6">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6">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6">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6">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6">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6">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6">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6">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6">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6">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6">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6">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6">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6">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6">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6">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6">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6">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6">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6">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6">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6">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6">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6">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6">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6">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6">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6">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6">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6">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6">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6">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6">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6">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6">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6">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6">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6">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6">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6">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6">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6">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6">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6">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6">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6">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6">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6">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6">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6">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6">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6">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6">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6">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6">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6">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6">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6">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6">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6">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6">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6">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6">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6">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6">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6">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6">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6">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6">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6">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6">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6">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6">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6">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6">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6">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6">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6">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6">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6">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6">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6">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6">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6">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6">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6">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6">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6">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6">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6">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6">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6">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6">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6">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6">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6">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6">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6">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6">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6">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6">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6">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6">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6">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6">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6">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6">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6">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6">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6">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6">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6">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6">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6">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6">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6">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6">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6">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6">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6">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6">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6">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6">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6">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6">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6">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6">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6">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6">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6">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6">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6">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6">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6">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6">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6">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6">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6">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6">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6">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6">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6">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6">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6">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6">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6">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6">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6">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6">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6">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6">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6">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6">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6">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6">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6">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6">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6">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6">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6">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6">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6">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6">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6">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6">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6">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6">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6">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6">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6">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6">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6">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6">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6">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6">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6">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6">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6">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6">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6">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6">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6">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6">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6">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6">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6">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6">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6">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6">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6">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6">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6">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6">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6">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6">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6">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6">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6">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6">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6">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6">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6">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6">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6">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6">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6">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6">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6">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6">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6">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6">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6">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6">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6">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6">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6">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6">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6">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6">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6">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6">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6">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6">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6">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6">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6">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6">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6">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6">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6">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6">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6">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6">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6">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6">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6">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6">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6">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6">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6">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6">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6">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6">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6">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6">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6">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6">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6">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6">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6">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6">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6">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6">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6">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6">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6">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6">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6">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6">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6">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6">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6">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6">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6">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6">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6">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6">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6">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6">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6">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6">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6">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6">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6">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6">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6">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6">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6">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6">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6">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6">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6">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6">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6">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6">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6">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6">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6">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6">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6">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6">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6">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6">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6">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6">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6">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6">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6">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6">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6">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6">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6">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6">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6">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6">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6">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6">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6">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6">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6">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6">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6">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6">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6">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6">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6">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6">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6">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6">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6">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6">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6">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6">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6">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6">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6">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6">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6">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6">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6">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6">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6">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6">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6">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6">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6">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6">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6">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6">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6">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6">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6">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6">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6">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6">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6">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6">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6">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6">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6">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6">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6">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6">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6">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6">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6">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6">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6">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6">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6">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6">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6">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6">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6">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6">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6">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6">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6">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6">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6">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6">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6">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6">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6">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6">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6">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6">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6">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6">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6">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6">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6">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6">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6">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6">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6">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6">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6">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6">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6">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6">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6">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6">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6">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6">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6">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6">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6">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6">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6">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6">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6">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6">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6">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6">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6">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6">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6">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6">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6">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6">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6">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6">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6">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6">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6">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6">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6">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6">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6">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6">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6">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6">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6">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6">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6">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6">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6">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6">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6">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6">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6">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6">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6">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6">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6">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6">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6">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6">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6">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6">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6">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6">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6">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6">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6">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6">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6">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6">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6">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6">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6">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6">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6">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6">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6">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6">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6">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6">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6">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6">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6">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6">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6">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6">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6">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6">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6">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6">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6">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6">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6">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6">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6">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6">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6">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6">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6">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6">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6">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6">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6">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6">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6">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6">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6">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6">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6">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6">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6">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6">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6">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6">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6">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6">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6">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6">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6">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6">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6">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6">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6">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6">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6">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6">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6">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6">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6">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6">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6">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6">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6">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6">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6">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6">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6">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6">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6">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6">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6">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6">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6">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6">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6">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6">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6">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6">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6">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6">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6">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6">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6">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6">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6">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6">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6">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6">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6">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6">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6">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6">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6">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6">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6">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6">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6">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6">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6">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6">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6">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6">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6">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6">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6">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6">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6">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6">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6">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6">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6">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6">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6">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6">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6">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6">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6">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6">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6">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6">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6">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6">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6">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6">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6">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6">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6">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6">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6">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6">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6">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6">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6">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6">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6">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6">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6">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6">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6">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6">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6">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6">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6">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6">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6">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6">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6">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6">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6">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6">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6">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6">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6">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6">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6">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6">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6">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6">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6">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6">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6">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6">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6">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6">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6">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6">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6">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6">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6">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6">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6">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6">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6">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6">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6">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6">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6">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6">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6">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6">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6">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6">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6">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6">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6">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6">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6">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6">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6">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6">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6">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6">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6">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6">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6">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6">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6">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6">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6">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6">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6">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6">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6">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6">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6">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6">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6">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6">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6">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6">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6">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6">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6">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6">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6">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6">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6">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6">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6">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6">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6">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6">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6">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6">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6">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6">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6">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6">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6">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6">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6">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6">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6">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6">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6">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6">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6">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6">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6">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6">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6">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6">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6">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6">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6">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6">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6">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6">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6">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6">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6">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6">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6">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6">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6">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6">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6">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6">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6">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6">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6">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6">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6">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6">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6">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6">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6">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6">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6">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6">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6">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6">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6">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6">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6">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6">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6">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6">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6">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6">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6">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6">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6">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6">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6">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6">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6">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6">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6">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6">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6">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6">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6">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6">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6">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6">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6">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6">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6">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6">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6">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6">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6">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6">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6">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6">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6">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6">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6">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6">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6">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6">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6">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6">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6">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6">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6">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6">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6">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6">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6">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6">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6">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6">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6">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6">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6">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6">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6">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6">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6">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6">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6">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6">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6">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6">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6">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6">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6">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6">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6">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6">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6">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6">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6">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6">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6">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6">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6">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6">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6">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6">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6">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6">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6">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6">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6">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6">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6">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6">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6">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6">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6">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6">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6">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6">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6">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6">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6">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6">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6">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6">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6">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6">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6">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6">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6">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6">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6">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6">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6">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6">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6">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6">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6">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6">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6">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6">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6">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6">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6">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6">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6">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6">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6">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6">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6">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6">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6">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6">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6">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6">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6">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6">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6">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6">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6">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6">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6">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6">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6">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6">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6">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6">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6">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6">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6">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6">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6">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6">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6">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6">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6">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6">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6">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6">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6">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6">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6">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6">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6">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6">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6">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6">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6">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6">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6">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6">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6">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6">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6">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6">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6">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6">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6">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6">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6">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6">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6">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6">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6">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6">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6">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6">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6">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6">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6">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6">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6">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6">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6">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6">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6">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6">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6">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6">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6">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6">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6">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6">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6">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6">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6">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6">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6">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6">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6">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6">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6">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6">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6">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6">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6">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6">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6">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6">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6">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6">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6">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6">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6">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6">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6">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6">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6">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6">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6">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6">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6">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6">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6">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6">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6">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6">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6">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6">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6">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6">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6">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6">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6">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6">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6">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6">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6">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6">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6">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6">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6">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6">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6">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6">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6">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6">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6">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6">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6">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6">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6">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6">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6">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6">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6">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6">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6">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6">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6">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6">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6">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6">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6">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6">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6">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6">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6">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6">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6">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6">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6">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6">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6">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6">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6">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6">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6">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6">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6">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6">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6">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6">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6">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6">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6">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6">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6">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6">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6">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6">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6">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6">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6">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6">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6">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6">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6">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6">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6">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6">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6">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6">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6">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6">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6">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6">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6">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6">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6">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6">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6">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6">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6">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6">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6">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6">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6">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6">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6">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6">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6">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6">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6">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6">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6">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6">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6">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6">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6">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6">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6">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6">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6">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6">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6">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6">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6">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6">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6">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6">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6">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6">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6">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6">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6">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6">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6">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6">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6">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6">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6">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6">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6">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6">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6">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6">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6">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6">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6">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6">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6">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6">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6">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6">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6">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6">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6">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6">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6">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6">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6">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6">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6">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6">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6">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6">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6">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6">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6">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6">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6">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6">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6">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6">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6">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6">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6">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6">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6">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6">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6">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6">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6">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6">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6">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6">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6">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6">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6">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6">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6">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6">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6">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6">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6">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6">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6">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6">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6">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6">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6">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6">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6">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6">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6">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6">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6">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6">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6">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6">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6">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6">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6">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6">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6">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6">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6">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6">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6">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6">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6">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6">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6">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6">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6">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6">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6">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6">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6">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6">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6">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6">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6">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6">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6">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6">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6">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6">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6">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6">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6">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6">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6">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6">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6">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6">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6">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6">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6">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6">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6">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6">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6">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6">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6">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6">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6">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6">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6">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6">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6">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6">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6">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6">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6">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6">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6">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6">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6">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6">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6">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6">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6">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6">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6">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6">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6">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6">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6">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6">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6">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6">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6">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6">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6">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6">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6">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6">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6">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6">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6">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6">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6">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6">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6">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6">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6">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6">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6">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6">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6">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6">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6">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6">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6">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6">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6">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6">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6">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6">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6">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6">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6">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6">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6">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6">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6">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6">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6">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6">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6">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6">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6">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6">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6">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6">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6">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6">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6">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6">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6">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6">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6">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6">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6">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6">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6">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6">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6">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6">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6">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6">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6">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6">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6">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6">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6">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6">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6">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6">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6">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6">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6">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6">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6">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6">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6">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6">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6">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6">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6">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6">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6">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6">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6">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6">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6">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6">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6">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6">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6">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6">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6">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6">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6">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6">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6">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6">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6">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6">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6">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6">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6">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6">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6">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6">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6">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6">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6">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6">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6">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6">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6">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6">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6">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6">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6">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6">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6">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6">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6">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6">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6">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6">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6">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6">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6">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6">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6">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6">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6">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6">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6">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6">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6">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6">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6">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6">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6">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6">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6">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6">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6">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6">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6">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6">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6">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6">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6">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6">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6">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6">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6">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6">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6">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6">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6">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6">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6">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6">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6">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6">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6">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6">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6">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6">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6">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6">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6">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6">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6">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6">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6">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6">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6">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6">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6">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6">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6">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6">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6">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6">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6">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6">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6">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6">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6">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6">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6">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6">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6">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6">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6">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6">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6">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6">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6">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6">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6">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6">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6">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6">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6">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6">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6">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6">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6">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6">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6">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6">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6">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6">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6">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6">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6">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6">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6">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6">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6">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6">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6">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6">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6">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6">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6">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6">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6">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6">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6">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6">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6">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6">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6">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6">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6">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6">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6">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6">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6">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6">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6">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6">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6">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6">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6">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6">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6">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6">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6">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6">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6">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6">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6">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6">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6">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6">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6">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6">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6">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6">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6">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6">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6">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6">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6">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6">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6">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6">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6">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6">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6">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6">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6">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6">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6">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6">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6">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6">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6">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6">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6">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6">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6">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6">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6">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6">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6">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6">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6">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6">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6">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6">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6">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6">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6">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6">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6">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6">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6">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6">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6">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6">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6">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6">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6">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6">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6">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6">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6">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6">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6">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6">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6">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6">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6">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6">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6">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6">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6">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6">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6">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6">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6">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6">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6">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6">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6">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6">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6">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6">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6">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6">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6">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6">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6">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6">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6">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6">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6">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6">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6">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6">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6">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6">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6">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6">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6">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6">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6">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6">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6">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6">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6">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6">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6">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6">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6">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6">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6">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6">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6">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6">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6">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6">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6">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6">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6">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6">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6">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6">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6">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6">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6">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6">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6">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6">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6">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6">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6">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6">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6">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6">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6">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6">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6">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6">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6">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6">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6">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6">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6">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6">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6">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6">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6">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6">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6">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6">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6">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6">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6">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6">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6">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6">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6">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6">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6">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6">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6">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6">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6">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6">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6">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6">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6">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6">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6">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6">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6">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6">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6">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6">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6">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6">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6">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6">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6">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6">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6">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6">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6">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6">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6">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6">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6">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6">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6">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6">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6">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6">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6">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6">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6">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6">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6">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6">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6">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6">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6">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6">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6">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6">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6">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6">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6">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6">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6">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6">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6">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6">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6">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6">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6">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6">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6">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6">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6">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6">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6">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6">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6">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6">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6">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6">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6">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6">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6">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6">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6">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6">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6">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6">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6">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6">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6">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6">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6">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6">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6">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6">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6">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6">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6">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6">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6">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6">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6">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6">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6">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6">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6">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6">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6">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6">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6">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6">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6">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6">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6">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6">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6">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6">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6">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6">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6">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6">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6">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6">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6">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6">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6">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6">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6">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6">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6">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6">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6">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6">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6">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6">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6">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6">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6">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6">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6">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6">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6">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6">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6">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6">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6">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6">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6">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6">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6">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6">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6">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6">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6">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6">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6">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6">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6">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6">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6">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6">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6">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6">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6">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6">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6">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6">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6">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6">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6">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6">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6">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6">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6">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6">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6">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6">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6">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6">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6">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6">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6">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6">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6">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6">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6">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6">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6">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6">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6">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6">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6">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6">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6">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6">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6">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6">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6">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6">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6">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6">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6">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6">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6">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6">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6">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6">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6">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6">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6">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6">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6">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6">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6">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6">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6">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6">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6">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6">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6">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6">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6">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6">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6">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6">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6">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6">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6">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6">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6">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6">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6">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6">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6">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6">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6">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6">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6">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6">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6">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6">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6">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6">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6">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6">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6">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6">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6">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6">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6">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6">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6">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6">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6">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6">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6">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6">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6">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6">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6">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6">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6">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6">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6">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6">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6">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6">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6">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6">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6">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6">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6">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6">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6">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6">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6">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6">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6">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6">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6">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6">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6">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6">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6">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6">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6">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6">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6">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6">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6">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6">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6">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6">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6">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6">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6">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6">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6">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6">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6">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6">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6">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6">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6">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6">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6">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6">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6">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6">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6">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6">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6">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6">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6">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6">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6">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6">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6">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6">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6">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6">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6">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6">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6">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6">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6">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6">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6">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6">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6">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6">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6">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6">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6">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6">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6">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6">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6">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6">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6">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6">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6">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6">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6">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6">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6">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6">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6">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6">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6">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6">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6">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6">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6">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6">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6">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6">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6">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6">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6">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6">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6">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6">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6">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6">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6">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6">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6">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6">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6">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6">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6">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6">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6">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6">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6">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6">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6">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6">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6">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6">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6">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6">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6">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6">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6">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6">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6">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6">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6">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6">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6">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6">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6">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6">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6">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6">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6">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6">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6">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6">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6">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6">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6">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6">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6">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6">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6">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6">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6">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6">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6">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6">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6">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6">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6">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6">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6">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6">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6">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6">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6">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6">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6">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6">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6">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6">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6">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6">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6">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6">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6">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6">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6">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6">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6">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6">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6">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6">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6">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6">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6">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6">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6">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6">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6">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6">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6">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6">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6">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6">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6">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6">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6">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6">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6">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6">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6">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6">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6">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6">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6">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6">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6">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6">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6">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6">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6">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6">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6">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6">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6">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6">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6">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6">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6">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6">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6">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6">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6">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6">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6">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6">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6">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6">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6">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6">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6">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6">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6">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6">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6">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6">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6">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6">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6">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6">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6">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6">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6">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6">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6">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6">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6">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6">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6">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6">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6">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6">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6">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6">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6">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6">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6">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6">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6">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6">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6">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6">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6">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6">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6">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6">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6">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6">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6">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6">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6">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6">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6">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6">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6">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6">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6">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6">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6">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6">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6">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6">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6">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6">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6">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6">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6">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6">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6">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6">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6">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6">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6">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6">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6">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6">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6">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6">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6">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6">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6">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6">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6">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6">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6">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6">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6">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6">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6">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6">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6">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6">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6">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6">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6">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6">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6">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6">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6">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6">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6">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6">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6">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6">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6">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6">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6">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6">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6">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6">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6">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6">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6">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6">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6">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6">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6">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6">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6">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6">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6">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6">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6">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6">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6">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6">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6">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6">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6">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6">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6">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6">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6">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6">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6">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6">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6">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6">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6">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6">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6">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6">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6">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6">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6">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6">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6">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6">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6">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6">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6">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6">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6">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6">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6">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6">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6">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6">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6">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6">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6">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6">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6">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6">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6">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6">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6">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6">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6">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6">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6">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6">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6">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6">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6">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6">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6">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6">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6">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6">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6">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6">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6">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6">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6">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6">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6">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6">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6">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6">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6">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6">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6">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6">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6">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6">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6">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6">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6">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6">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6">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6">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6">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6">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6">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6">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6">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6">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6">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6">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6">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6">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6">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6">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6">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6">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6">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6">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6">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6">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6">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6">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6">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6">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6">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6">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6">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6">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6">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6">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6">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6">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6">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6">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6">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6">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6">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6">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6">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6">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6">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6">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6">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6">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6">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6">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6">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6">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6">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6">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6">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6">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6">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6">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6">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6">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6">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6">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6">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6">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6">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6">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6">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6">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6">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6">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6">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6">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6">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6">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6">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6">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6">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6">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6">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6">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6">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6">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6">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6">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6">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6">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6">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6">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6">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6">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6">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6">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6">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6">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6">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6">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6">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6">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6">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6">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6">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6">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6">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6">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6">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6">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6">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6">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6">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6">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6">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6">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6">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6">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6">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6">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6">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6">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6">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6">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6">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6">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6">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6">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6">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6">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6">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6">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6">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6">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6">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6">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6">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6">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6">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6">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6">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6">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6">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6">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6">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6">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6">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6">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6">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6">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6">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6">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6">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6">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6">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6">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6">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6">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6">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6">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6">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6">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6">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6">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6">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6">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6">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6">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6">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6">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6">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6">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6">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6">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6">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6">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6">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6">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6">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6">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6">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6">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6">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6">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6">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6">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6">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6">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6">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6">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6">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6">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6">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6">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6">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6">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6">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6">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6">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6">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6">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6">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6">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6">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6">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6">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6">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6">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6">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6">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6">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6">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6">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6">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6">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6">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6">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6">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6">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6">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6">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6">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6">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6">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6">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6">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6">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6">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6">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6">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6">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6">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6">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6">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6">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6">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6">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6">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6">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6">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6">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6">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6">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6">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6">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6">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6">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6">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6">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6">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6">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6">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6">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6">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6">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6">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6">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6">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6">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6">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6">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6">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6">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6">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6">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6">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6">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6">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6">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6">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6">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6">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6">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6">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6">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6">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6">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6">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6">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6">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6">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6">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6">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6">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6">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6">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6">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6">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6">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6">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6">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6">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6">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6">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6">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6">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6">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6">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6">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6">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6">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6">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6">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6">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6">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6">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6">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6">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6">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6">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6">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6">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6">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6">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6">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6">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6">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6">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6">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6">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6">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6">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6">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6">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6">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6">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6">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6">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6">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6">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6">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6">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6">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6">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6">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6">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6">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6">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6">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6">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6">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6">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6">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6">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6">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6">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6">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6">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6">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6">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6">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6">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6">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6">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6">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6">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6">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6">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6">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6">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6">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6">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6">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6">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6">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6">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6">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6">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6">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6">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6">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6">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6">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6">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6">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6">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6">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6">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6">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6">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6">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6">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6">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6">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6">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6">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6">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6">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6">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6">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6">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6">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6">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6">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6">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6">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6">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6">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6">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6">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6">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6">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6">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6">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6">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6">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6">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6">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6">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6">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6">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6">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6">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6">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6">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6">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6">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6">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6">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6">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6">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6">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6">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6">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6">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6">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6">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6">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6">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6">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6">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6">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6">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6">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6">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6">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6">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6">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6">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6">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6">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6">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6">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6">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6">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6">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6">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6">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6">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6">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6">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6">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6">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6">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6">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6">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6">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6">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6">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6">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6">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6">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6">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6">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6">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6">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6">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6">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6">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6">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6">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6">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6">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6">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6">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6">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6">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6">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6">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6">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6">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6">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6">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6">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6">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6">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6">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6">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6">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6">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6">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6">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6">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6">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6">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6">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6">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6">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6">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6">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6">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6">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6">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6">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6">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6">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6">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6">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6">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6">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6">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6">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6">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6">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6">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6">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6">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6">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6">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6">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6">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6">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6">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6">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6">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6">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6">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6">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6">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6">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6">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6">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6">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6">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6">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6">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6">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6">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6">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6">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6">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6">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6">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6">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6">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6">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6">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6">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6">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6">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6">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6">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6">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6">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6">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6">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6">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6">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6">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6">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6">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6">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6">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6">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6">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6">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6">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6">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6">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6">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6">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6">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6">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6">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6">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6">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6">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6">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6">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6">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6">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6">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6">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6">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6">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6">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6">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6">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6">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6">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6">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6">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6">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6">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6">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6">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6">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6">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6">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6">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6">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6">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6">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6">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6">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6">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6">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6">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6">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6">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6">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6">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6">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6">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6">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6">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6">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6">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6">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6">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6">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6">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6">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6">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6">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6">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6">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6">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6">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6">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6">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6">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6">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6">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6">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6">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6">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6">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6">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6">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6">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6">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6">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6">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6">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6">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6">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6">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6">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6">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6">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6">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6">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6">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6">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6">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6">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6">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6">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6">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6">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6">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6">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6">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6">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6">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6">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6">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6">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6">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6">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6">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6">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6">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6">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6">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6">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6">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6">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6">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6">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6">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6">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6">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6">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6">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6">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6">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6">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6">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6">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6">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6">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6">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6">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6">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6">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6">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6">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6">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6">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6">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6">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6">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6">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6">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6">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6">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6">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6">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6">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6">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6">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6">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6">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6">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6">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6">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6">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6">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6">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6">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6">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6">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6">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6">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6">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6">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6">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6">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6">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6">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6">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6">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6">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6">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6">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6">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6">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6">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6">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6">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6">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6">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6">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6">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6">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6">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6">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6">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6">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6">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6">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6">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6">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6">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6">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6">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6">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6">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6">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6">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6">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6">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6">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6">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6">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6">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6">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6">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6">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6">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6">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6">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6">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6">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6">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6">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6">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6">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6">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6">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6">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6">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6">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6">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6">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6">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6">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6">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6">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6">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6">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6">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6">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6">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6">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6">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6">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6">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6">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6">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6">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6">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6">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6">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6">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6">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6">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6">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6">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6">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6">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6">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6">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6">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6">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6">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6">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6">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6">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6">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6">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6">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6">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6">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6">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6">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6">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6">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6">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6">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6">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6">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6">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6">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6">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6">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6">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6">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6">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6">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6">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6">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6">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6">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6">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6">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6">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6">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6">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6">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6">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6">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6">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6">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6">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6">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6">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6">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6">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6">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6">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6">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6">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6">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6">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6">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6">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6">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6">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6">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6">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6">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6">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6">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6">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6">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6">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6">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6">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6">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6">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6">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6">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6">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6">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6">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6">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6">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6">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6">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6">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6">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6">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6">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6">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6">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6">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6">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6">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6">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6">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6">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6">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6">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6">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6">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6">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6">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6">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6">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6">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6">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6">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6">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6">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6">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6">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6">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6">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6">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6">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6">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6">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6">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6">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6">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6">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6">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6">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6">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6">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6">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6">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6">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6">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6">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6">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6">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6">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6">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6">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6">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6">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6">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6">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6">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6">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6">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6">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6">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6">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6">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6">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6">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6">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6">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6">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6">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6">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6">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6">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6">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6">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6">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6">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6">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6">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6">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6">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6">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6">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6">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6">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6">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6">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6">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6">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6">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6">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6">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6">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6">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6">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6">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6">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6">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6">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6">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6">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6">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6">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6">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6">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6">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6">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6">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6">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6">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6">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6">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6">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6">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6">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6">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6">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6">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6">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6">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6">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6">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6">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6">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6">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6">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6">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6">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6">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6">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6">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6">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6">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6">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6">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6">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6">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6">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6">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6">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6">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6">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6">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6">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6">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6">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6">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6">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6">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6">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6">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6">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6">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6">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6">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6">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6">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6">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6">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6">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6">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6">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6">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6">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6">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6">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6">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6">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6">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6">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6">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6">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6">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6">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6">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6">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6">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6">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6">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6">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6">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6">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6">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6">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6">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6">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6">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6">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6">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6">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6">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6">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6">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6">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6">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6">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6">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6">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6">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6">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6">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6">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6">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6">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6">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6">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6">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6">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6">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6">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6">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6">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6">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6">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6">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6">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6">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6">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6">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6">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6">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6">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6">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6">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6">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6">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6">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6">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6">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6">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6">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6">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6">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6">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6">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6">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6">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6">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6">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6">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6">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6">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6">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6">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6">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6">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6">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6">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6">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6">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6">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6">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6">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6">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6">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6">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6">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6">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6">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6">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6">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6">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6">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6">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6">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6">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6">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6">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6">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6">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6">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6">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6">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6">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6">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6">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6">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6">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6">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6">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6">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6">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6">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6">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6">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6">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6">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6">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6">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6">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6">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6">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6">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6">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6">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6">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6">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6">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6">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6">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6">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6">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6">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6">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6">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6">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6">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6">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6">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6">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6">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6">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6">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6">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6">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6">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6">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6">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6">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6">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6">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6">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6">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6">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6">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6">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6">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6">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6">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6">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6">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6">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6">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6">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6">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6">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6">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6">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6">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6">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6">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6">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6">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6">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6">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6">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6">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6">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6">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6">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6">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6">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6">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6">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6">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6">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6">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6">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6">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6">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6">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6">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6">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6">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6">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6">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6">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6">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6">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6">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6">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6">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6">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6">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6">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6">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6">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6">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6">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6">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6">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6">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6">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6">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6">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6">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6">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6">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6">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6">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6">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6">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6">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6">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6">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6">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6">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6">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6">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6">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6">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6">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6">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6">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6">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6">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6">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6">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6">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6">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6">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6">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6">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6">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6">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6">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6">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6">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6">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6">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6">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6">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6">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6">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6">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6">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6">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6">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6">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6">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6">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6">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6">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6">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6">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6">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6">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6">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6">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6">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6">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6">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6">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6">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6">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6">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6">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6">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6">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6">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6">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6">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6">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6">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6">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6">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6">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6">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6">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6">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6">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6">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6">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6">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6">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6">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6">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6">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6">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6">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6">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6">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6">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6">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6">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6">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6">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6">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6">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6">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6">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6">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6">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6">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6">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6">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6">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6">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6">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6">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6">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6">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6">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6">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6">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6">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6">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6">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6">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6">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6">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6">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6">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6">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6">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6">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6">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6">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6">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6">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6">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6">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6">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6">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6">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6">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6">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6">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6">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6">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6">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6">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6">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6">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6">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6">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6">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6">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6">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6">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6">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6">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6">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6">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6">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6">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6">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6">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6">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6">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6">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6">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6">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6">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6">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6">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6">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6">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6">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6">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6">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6">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6">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6">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6">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6">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6">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6">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6">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6">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6">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6">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6">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6">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6">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6">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6">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6">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6">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6">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6">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6">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6">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6">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6">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6">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6">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6">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6">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6">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6">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6">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6">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6">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6">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6">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6">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6">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6">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6">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6">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6">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6">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6">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6">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6">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6">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6">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6">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6">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6">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6">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6">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6">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6">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6">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6">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6">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6">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6">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6">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6">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6">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6">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6">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6">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6">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6">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6">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6">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6">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6">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6">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6">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6">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6">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6">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6">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6">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6">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6">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6">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6">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6">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6">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6">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6">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6">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6">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6">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6">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6">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6">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6">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6">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6">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6">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6">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6">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6">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6">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6">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6">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6">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6">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6">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6">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6">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6">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6">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6">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6">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6">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6">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6">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6">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6">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6">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6">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6">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6">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6">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6">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6">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6">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6">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6">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6">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6">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6">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6">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6">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6">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6">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6">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6">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6">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6">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6">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6">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6">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6">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6">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6">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6">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6">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6">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6">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6">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6">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6">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6">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6">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6">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6">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6">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6">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6">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6">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6">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6">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6">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6">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6">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6">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6">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6">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6">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6">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6">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6">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6">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6">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6">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6">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6">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6">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6">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6">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6">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6">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6">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6">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6">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6">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6">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6">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6">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6">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6">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6">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6">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6">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6">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6">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6">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6">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6">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6">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6">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6">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6">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6">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6">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6">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6">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6">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6">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6">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6">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6">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6">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6">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6">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6">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6">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6">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6">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6">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6">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6">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6">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6">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6">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6">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6">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6">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6">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6">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6">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6">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6">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6">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6">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6">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6">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6">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6">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6">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6">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6">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6">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6">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6">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6">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6">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6">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6">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6">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6">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6">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6">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6">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6">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6">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6">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6">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6">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6">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6">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6">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6">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6">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6">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6">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6">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6">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6">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6">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6">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6">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6">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6">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6">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6">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6">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6">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6">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6">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6">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6">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6">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6">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6">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6">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6">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6">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6">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6">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6">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6">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6">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6">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6">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6">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6">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6">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6">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6">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6">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6">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6">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6">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6">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6">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6">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6">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6">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6">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6">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6">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6">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6">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6">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6">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6">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6">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6">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6">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6">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6">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6">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6">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6">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6">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6">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6">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6">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6">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6">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6">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6">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6">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6">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6">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6">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6">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6">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6">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6">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6">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6">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6">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6">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6">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6">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6">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6">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6">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6">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6">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6">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6">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6">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6">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6">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6">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6">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6">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6">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6">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6">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6">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6">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6">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6">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6">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6">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6">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6">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6">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6">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6">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6">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6">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6">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6">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6">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6">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6">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6">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6">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6">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6">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6">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6">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6">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6">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6">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6">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6">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6">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6">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6">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6">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6">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6">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6">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6">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6">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6">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6">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6">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6">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6">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6">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6">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6">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6">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6">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6">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6">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6">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6">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6">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6">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6">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6">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6">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6">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6">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6">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6">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6">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6">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6">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6">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6">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6">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6">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6">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6">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6">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6">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6">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6">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6">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6">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6">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6">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6">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6">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6">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6">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6">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6">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6">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6">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6">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6">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6">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6">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6">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6">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6">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6">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6">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6">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6">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6">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6">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6">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6">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6">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6">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6">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6">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6">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6">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6">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6">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6">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6">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6">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6">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6">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6">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6">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6">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6">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6">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6">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6">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6">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6">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6">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6">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6">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6">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6">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6">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6">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6">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6">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6">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6">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6">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6">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6">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6">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6">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6">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6">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6">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6">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6">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6">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6">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6">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6">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6">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6">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6">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6">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6">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6">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6">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6">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6">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6">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6">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6">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6">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6">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6">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6">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6">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6">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6">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6">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6">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6">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6">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6">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6">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6">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6">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6">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6">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6">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6">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6">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6">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6">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6">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6">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6">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6">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6">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6">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6">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6">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6">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6">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6">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6">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6">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6">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6">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6">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6">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6">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6">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6">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6">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6">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6">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6">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6">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6">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6">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6">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6">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6">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6">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6">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6">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6">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6">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6">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6">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6">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6">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6">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6">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6">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6">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6">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6">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6">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6">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6">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6">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6">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6">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6">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6">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6">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6">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6">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6">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6">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6">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6">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6">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6">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6">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6">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6">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6">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6">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6">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6">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6">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6">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6">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6">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6">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6">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6">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6">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6">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6">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6">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6">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6">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6">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6">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6">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6">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6">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6">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6">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6">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6">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6">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6">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6">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6">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6">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6">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6">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6">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6">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6">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6">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6">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6">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6">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6">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6">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6">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6">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6">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6">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6">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6">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6">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6">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6">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6">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6">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6">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6">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6">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6">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6">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6">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6">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6">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6">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6">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6">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6">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6">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6">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6">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6">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6">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6">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6">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6">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6">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6">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6">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6">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6">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6">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6">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6">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6">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6">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6">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6">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6">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6">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6">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6">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6">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6">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6">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6">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6">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6">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6">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6">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6">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6">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6">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6">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6">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6">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6">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6">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6">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6">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6">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6">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6">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6">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6">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6">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6">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6">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6">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6">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6">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6">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6">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6">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6">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6">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6">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6">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6">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6">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6">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6">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6">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6">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6">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6">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6">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6">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6">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6">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6">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6">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6">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6">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6">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6">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6">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6">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6">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6">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6">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6">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6">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6">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6">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6">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6">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6">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6">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6">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6">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6">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6">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6">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6">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6">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6">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6">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6">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6">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6">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6">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6">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6">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6">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6">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6">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6">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6">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6">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6">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6">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6">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6">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6">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6">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6">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6">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6">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6">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6">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6">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6">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6">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6">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6">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6">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6">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6">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6">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6">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6">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6">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6">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6">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6">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6">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6">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6">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6">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6">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6">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6">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6">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6">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6">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6">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6">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6">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6">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6">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6">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6">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6">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6">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6">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6">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6">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6">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6">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6">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6">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6">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6">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6">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6">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6">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6">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6">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6">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6">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6">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6">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6">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6">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6">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6">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6">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6">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6">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6">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6">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6">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6">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6">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6">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6">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6">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6">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6">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6">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6">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6">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6">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6">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6">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6">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6">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6">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6">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6">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6">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6">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6">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6">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6">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6">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6">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6">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6">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6">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6">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6">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6">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6">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6">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6">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6">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6">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6">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6">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6">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6">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6">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6">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6">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6">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6">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6">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6">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6">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6">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6">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6">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6">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6">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6">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6">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6">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6">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6">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6">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6">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6">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6">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6">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6">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6">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6">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6">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6">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6">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6">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6">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6">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6">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6">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6">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6">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6">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6">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6">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6">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6">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6">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6">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6">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6">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6">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6">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6">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6">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6">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6">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6">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6">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6">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6">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6">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6">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6">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6">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6">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6">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6">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6">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6">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6">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6">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6">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6">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6">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6">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6">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6">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6">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6">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6">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6">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6">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6">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6">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6">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6">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6">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6">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6">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6">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6">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6">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6">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6">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6">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6">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6">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6">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6">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6">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6">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6">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6">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6">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6">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6">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6">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6">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6">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6">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6">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6">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6">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6">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6">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6">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6">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6">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6">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6">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6">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6">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6">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6">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6">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6">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6">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6">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6">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6">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6">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6">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6">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6">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6">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6">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6">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6">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6">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6">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6">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6">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6">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6">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6">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6">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6">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6">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6">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6">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6">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6">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6">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6">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6">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6">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6">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6">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6">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6">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6">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6">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6">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6">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6">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6">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6">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6">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6">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6">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6">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6">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6">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6">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6">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6">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6">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6">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6">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6">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6">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6">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6">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6">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6">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6">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6">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6">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6">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6">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6">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6">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6">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6">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6">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6">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6">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6">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6">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6">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6">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6">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6">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6">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6">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6">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6">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6">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6">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6">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6">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6">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6">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6">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6">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6">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6">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6">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6">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6">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6">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6">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6">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6">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6">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6">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6">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6">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6">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6">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6">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6">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6">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6">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6">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6">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6">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6">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6">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6">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6">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6">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6">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6">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6">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6">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6">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6">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6">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6">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6">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6">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6">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6">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6">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6">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6">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6">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6">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6">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6">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6">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6">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6">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6">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6">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6">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6">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6">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6">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6">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6">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6">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6">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6">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6">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6">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6">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6">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6">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6">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6">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6">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6">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6">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6">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6">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6">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6">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6">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6">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6">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6">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6">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6">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6">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6">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6">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6">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6">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6">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6">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6">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6">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6">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6">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6">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6">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6">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6">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6">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6">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6">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6">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6">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6">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6">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6">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6">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6">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6">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6">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6">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6">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6">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6">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6">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6">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6">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6">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6">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6">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6">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6">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6">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6">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6">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6">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6">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6">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6">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6">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6">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6">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6">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6">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6">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6">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6">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6">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6">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6">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6">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6">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6">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6">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6">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6">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6">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6">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6">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6">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6">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6">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6">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6">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6">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6">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6">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6">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6">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6">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6">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6">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6">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6">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6">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6">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6">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6">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6">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6">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6">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6">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6">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6">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6">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6">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6">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6">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6">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6">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6">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6">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6">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6">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6">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6">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6">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6">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6">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6">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6">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6">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6">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6">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6">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6">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6">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6">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6">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6">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6">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6">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6">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6">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6">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6">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6">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6">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6">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6">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6">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6">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6">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6">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6">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6">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6">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6">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6">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6">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6">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6">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6">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6">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6">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6">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6">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6">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6">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6">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6">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6">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6">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6">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6">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6">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6">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6">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6">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6">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6">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6">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6">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6">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6">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6">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6">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6">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6">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6">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6">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6">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6">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6">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6">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6">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6">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6">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6">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6">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6">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6">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6">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6">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6">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6">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6">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6">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6">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6">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6">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6">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6">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6">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6">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6">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6">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6">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6">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6">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6">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6">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6">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6">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6">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6">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6">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6">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6">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6">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6">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6">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6">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6">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6">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6">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6">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6">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6">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6">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6">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6">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6">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6">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6">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6">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6">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6">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6">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6">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6">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6">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6">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6">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6">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6">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6">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6">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6">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6">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6">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6">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6">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6">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6">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6">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6">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6">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6">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6">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6">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6">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6">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6">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6">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6">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6">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6">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6">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6">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6">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6">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6">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6">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6">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6">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6">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6">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6">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6">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6">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6">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6">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6">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6">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6">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6">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6">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6">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6">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6">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6">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6">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6">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6">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6">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6">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6">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6">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6">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6">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6">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6">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6">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6">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6">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6">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6">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6">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6">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6">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6">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6">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6">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6">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6">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6">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6">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6">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6">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6">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6">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6">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6">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6">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6">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6">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6">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6">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6">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6">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6">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6">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6">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6">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6">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6">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6">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6">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6">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6">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6">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6">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6">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6">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6">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6">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6">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6">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6">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6">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6">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6">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6">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6">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6">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6">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6">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6">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6">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6">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6">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6">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6">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6">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6">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6">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6">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6">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6">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6">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6">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6">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6">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6">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6">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6">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6">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6">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6">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6">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6">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6">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6">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6">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6">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6">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6">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6">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6">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6">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6">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6">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6">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6">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6">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6">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6">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6">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6">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6">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6">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6">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6">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6">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6">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6">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6">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6">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6">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6">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6">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6">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6">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6">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6">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6">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6">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6">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6">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6">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6">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6">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6">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6">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6">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6">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6">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6">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6">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6">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6">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6">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6">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6">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6">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6">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6">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6">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6">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6">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6">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6">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6">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6">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6">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6">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6">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6">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6">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6">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6">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6">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6">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6">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6">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6">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6">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6">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6">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6">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6">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6">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6">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6">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6">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6">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6">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6">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6">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6">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6">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6">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6">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6">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6">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6">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6">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6">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6">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6">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6">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6">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6">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6">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6">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6">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6">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6">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6">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6">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6">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6">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6">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6">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6">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6">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6">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6">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6">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6">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6">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6">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6">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6">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6">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6">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6">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6">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6">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6">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6">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6">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6">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6">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6">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6">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6">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6">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6">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6">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6">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6">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6">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6">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6">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6">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6">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6">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6">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6">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6">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6">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6">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6">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6">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6">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6">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6">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6">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6">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6">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6">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6">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6">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6">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6">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6">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6">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6">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6">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6">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6">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6">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6">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6">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6">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6">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6">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6">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6">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6">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6">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6">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6">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6">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6">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6">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6">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6">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6">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6">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6">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6">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6">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6">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6">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6">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6">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6">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6">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6">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6">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6">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6">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6">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6">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6">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6">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6">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6">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6">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6">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6">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6">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6">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6">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6">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6">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6">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6">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6">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6">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6">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6">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6">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6">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6">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6">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6">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6">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6">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6">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6">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6">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6">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6">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6">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6">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6">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6">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6">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6">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6">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6">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6">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6">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6">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6">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6">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6">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6">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6">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6">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6">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6">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6">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6">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6">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6">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6">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6">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6">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6">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6">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6">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6">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6">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6">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6">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6">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6">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6">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6">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6">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6">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6">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6">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6">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6">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6">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6">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6">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6">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6">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6">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6">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6">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6">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6">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6">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6">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6">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6">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6">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6">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6">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6">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6">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6">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6">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6">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6">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6">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6">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6">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6">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6">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6">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6">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6">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6">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6">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6">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6">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6">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6">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6">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6">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6">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6">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6">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6">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6">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6">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6">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6">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6">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6">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6">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6">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6">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6">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6">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6">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6">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6">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6">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6">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6">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6">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6">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6">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6">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6">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6">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6">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6">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6">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6">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6">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6">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6">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6">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6">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6">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6">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6">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6">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6">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6">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6">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6">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6">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6">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6">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6">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6">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6">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6">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6">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6">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6">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6">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6">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6">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6">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6">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6">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6">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6">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6">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6">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6">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6">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6">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6">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6">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6">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6">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6">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6">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6">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6">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6">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6">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6">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6">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6">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6">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6">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6">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6">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6">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6">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6">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6">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6">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6">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6">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6">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6">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6">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6">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6">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6">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6">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6">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6">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6">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6">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6">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6">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6">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6">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6">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6">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6">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6">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6">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6">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6">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6">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6">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6">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6">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6">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6">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6">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6">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6">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6">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6">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6">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6">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6">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6">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6">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6">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6">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6">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6">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6">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6">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6">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6">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6">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6">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6">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6">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6">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6">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6">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6">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6">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6">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6">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6">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6">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6">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6">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6">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6">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6">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6">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6">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6">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6">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6">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6">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6">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6">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6">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6">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6">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6">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6">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6">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6">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6">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6">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6">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6">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6">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6">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6">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6">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6">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6">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6">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6">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6">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6">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6">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6">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6">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6">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6">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6">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6">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6">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6">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6">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6">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6">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6">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6">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6">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6">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6">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6">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6">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6">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6">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6">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6">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6">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6">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6">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6">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6">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6">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6">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6">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6">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6">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6">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6">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6">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6">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6">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6">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6">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6">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6">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6">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6">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6">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6">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6">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6">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6">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6">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6">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6">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6">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6">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6">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6">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6">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6">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6">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6">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6">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6">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6">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6">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6">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6">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6">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6">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6">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6">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6">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6">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6">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6">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6">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6">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6">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6">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6">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6">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6">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6">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6">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6">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6">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6">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6">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6">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6">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6">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6">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6">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6">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6">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6">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6">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6">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6">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6">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6">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6">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6">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6">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6">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6">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6">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6">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6">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6">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6">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6">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6">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6">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6">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6">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6">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6">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6">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6">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6">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6">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6">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6">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6">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6">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6">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6">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6">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6">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6">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6">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6">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6">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6">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6">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6">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6">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6">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6">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6">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6">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6">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6">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6">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6">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6">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6">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6">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6">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6">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6">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6">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6">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6">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6">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6">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6">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6">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6">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6">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6">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6">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6">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6">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6">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6">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6">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6">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6">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6">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6">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6">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6">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6">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6">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6">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6">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6">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6">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6">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6">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6">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6">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6">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6">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6">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6">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6">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6">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6">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6">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6">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6">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6">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6">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6">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6">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6">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6">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6">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6">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6">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6">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6">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6">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6">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6">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6">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6">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6">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6">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6">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6">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6">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6">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6">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6">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6">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6">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6">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6">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6">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6">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6">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6">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6">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6">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6">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6">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6">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6">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6">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6">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6">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6">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6">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6">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6">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6">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6">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6">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6">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6">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6">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6">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6">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6">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6">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6">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6">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6">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6">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6">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6">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6">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6">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6">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6">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6">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6">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6">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6">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6">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6">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6">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6">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6">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6">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6">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6">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6">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6">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6">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6">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6">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6">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6">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6">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6">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6">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6">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6">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6">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6">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6">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6">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6">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6">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6">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6">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6">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6">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6">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6">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6">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6">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6">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6">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6">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6">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6">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6">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6">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6">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6">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6">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6">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6">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6">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6">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6">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6">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6">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6">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6">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6">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6">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6">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6">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6">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6">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6">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6">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6">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6">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6">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6">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6">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6">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6">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6">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6">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6">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6">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6">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6">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6">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6">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6">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6">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6">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6">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6">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6">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6">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6">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6">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6">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6">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6">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6">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6">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6">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6">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6">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6">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6">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6">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6">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6">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6">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6">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6">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6">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6">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6">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6">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6">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6">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6">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6">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6">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6">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6">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6">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6">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6">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6">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6">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6">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6">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6">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6">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6">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6">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6">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6">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6">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6">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6">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6">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6">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6">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6">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6">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6">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6">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6">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6">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6">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6">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6">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6">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6">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6">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6">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6">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6">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6">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6">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6">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6">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6">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6">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6">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6">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6">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6">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6">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6">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6">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6">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6">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6">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6">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6">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6">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6">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6">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6">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6">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6">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6">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6">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6">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6">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6">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6">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6">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6">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6">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6">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6">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6">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6">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6">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6">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6">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6">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6">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6">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6">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6">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6">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6">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6">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6">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6">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6">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6">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6">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6">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6">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6">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6">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6">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6">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6">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6">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6">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6">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6">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6">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6">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6">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6">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6">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6">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6">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6">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6">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6">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6">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6">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6">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6">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6">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6">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6">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6">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6">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6">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6">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6">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6">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6">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6">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6">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6">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6">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6">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6">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6">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6">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6">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6">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6">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6">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6">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6">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6">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6">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6">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6">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6">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6">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6">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6">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6">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6">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6">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6">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6">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6">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6">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6">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6">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6">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6">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6">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6">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6">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6">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6">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6">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6">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6">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6">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6">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6">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6">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6">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6">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6">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6">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6">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6">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6">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6">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6">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6">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6">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6">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6">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6">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6">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6">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6">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6">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6">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6">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6">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6">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6">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6">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6">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6">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6">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6">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6">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6">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6">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6">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6">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6">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6">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6">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6">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6">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6">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6">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6">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6">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6">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6">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6">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6">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6">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6">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6">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6">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6">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6">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6">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6">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6">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6">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6">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6">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6">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6">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6">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6">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6">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6">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6">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6">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6">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6">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6">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6">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6">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6">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6">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6">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6">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6">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6">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6">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6">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6">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6">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6">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6">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6">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6">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6">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6">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6">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6">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6">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6">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6">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6">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6">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6">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6">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6">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6">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6">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6">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6">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6">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6">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6">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6">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6">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6">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6">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6">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6">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6">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6">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6">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6">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6">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6">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6">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6">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6">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6">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6">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6">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6">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6">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6">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6">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6">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6">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6">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6">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6">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6">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6">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6">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6">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6">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6">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6">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6">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6">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6">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6">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6">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6">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6">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6">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6">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6">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6">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6">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6">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6">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6">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6">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6">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6">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6">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6">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6">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6">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6">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6">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6">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6">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6">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6">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6">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6">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6">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6">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6">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6">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6">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6">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6">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6">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6">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6">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6">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6">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6">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6">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6">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6">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6">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6">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6">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6">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6">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6">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6">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6">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6">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6">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6">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6">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6">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6">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6">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6">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6">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6">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6">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6">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6">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6">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6">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6">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6">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6">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6">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6">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6">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6">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6">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6">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6">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6">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6">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6">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6">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6">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6">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6">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6">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6">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6">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6">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6">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6">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6">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6">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6">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6">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6">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6">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6">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6">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6">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6">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6">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6">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6">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6">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6">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6">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6">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6">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6">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6">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6">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6">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6">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6">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6">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6">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6">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6">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6">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6">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6">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6">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6">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6">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6">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6">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6">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6">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6">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6">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6">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6">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6">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6">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6">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6">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6">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6">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6">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6">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6">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6">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6">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6">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6">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6">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6">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6">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6">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6">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6">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6">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6">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6">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6">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6">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6">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6">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6">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6">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6">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6">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6">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6">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6">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6">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6">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6">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6">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6">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6">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6">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6">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6">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6">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6">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6">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6">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6">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6">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6">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6">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6">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6">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6">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6">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6">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6">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6">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6">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6">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6">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6">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6">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6">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6">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6">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6">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6">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6">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6">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6">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6">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6">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6">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6">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6">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6">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6">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6">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6">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6">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6">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6">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6">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6">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6">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6">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6">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6">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6">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6">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6">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6">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6">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6">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6">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6">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6">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6">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6">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6">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6">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6">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6">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6">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6">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6">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6">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6">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6">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6">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6">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6">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6">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6">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6">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6">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6">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6">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6">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6">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6">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6">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6">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6">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6">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6">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6">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6">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6">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6">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6">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6">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6">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6">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6">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6">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6">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6">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6">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6">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6">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6">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6">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6">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6">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6">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6">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6">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6">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6">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6">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6">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6">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6">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6">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6">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6">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6">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6">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6">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6">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6">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6">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6">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6">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6">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6">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6">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6">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6">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6">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6">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6">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6">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6">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6">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6">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6">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6">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6">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6">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6">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6">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6">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6">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6">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6">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6">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6">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6">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6">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6">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6">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6">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6">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6">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6">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6">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6">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6">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6">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6">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6">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6">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6">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6">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6">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6">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6">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6">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6">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6">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6">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6">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6">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6">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6">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6">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6">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6">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6">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6">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6">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6">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6">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6">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6">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6">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6">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6">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6">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6">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6">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6">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6">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6">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6">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6">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6">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6">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6">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6">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6">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6">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6">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6">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6">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6">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6">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6">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6">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6">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6">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6">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6">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6">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6">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6">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6">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6">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6">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6">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6">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6">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6">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6">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6">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6">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6">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6">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6">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6">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6">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6">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6">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6">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6">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6">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6">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6">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6">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6">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6">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6">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6">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6">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6">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6">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6">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6">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6">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6">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6">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6">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6">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6">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6">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6">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6">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6">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6">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6">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6">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6">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6">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6">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6">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6">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6">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6">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6">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6">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6">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6">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6">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6">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6">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6">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6">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6">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6">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6">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6">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6">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6">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6">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6">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6">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6">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6">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6">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6">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6">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6">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6">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6">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6">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6">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6">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6">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6">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6">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6">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6">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6">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6">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6">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6">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6">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6">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6">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6">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6">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6">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6">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6">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6">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6">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6">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6">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6">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6">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6">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6">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6">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6">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6">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6">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6">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6">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6">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6">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6">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6">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6">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6">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6">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6">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6">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6">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6">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6">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6">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6">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6">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6">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6">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6">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6">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6">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6">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6">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6">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6">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6">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6">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6">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6">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6">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6">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6">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6">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6">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6">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6">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6">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6">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6">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6">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6">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6">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6">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6">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6">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6">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6">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6">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6">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6">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6">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6">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6">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6">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6">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6">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6">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6">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6">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6">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6">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6">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6">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6">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6">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6">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6">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6">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6">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6">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6">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6">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6">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6">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6">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6">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6">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6">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6">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6">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6">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6">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6">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6">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6">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6">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6">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6">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6">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6">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6">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6">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6">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6">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6">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6">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6">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6">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6">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6">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6">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6">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6">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6">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6">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6">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6">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6">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6">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6">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6">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6">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6">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6">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6">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6">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6">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6">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6">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6">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6">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6">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6">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6">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6">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6">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6">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6">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6">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6">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6">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6">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6">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6">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6">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6">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6">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6">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6">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6">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6">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6">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6">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6">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6">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6">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6">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6">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6">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6">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6">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6">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6">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6">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6">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6">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6">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6">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6">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6">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6">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6">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6">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6">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6">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6">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6">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6">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6">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6">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6">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6">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6">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6">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6">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6">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6">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6">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6">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6">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6">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6">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6">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6">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6">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6">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6">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6">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6">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6">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6">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6">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6">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6">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6">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6">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6">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6">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6">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6">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6">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6">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6">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6">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6">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6">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6">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6">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6">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6">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6">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6">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6">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6">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6">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6">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6">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6">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6">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6">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6">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6">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6">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6">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6">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6">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6">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6">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6">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6">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6">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6">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6">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6">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6">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6">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6">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6">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6">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6">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6">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6">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6">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6">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6">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6">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6">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6">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6">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6">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6">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6">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6">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6">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6">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6">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6">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6">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6">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6">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6">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6">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6">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6">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6">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6">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6">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6">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6">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6">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6">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6">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6">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6">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6">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6">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6">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6">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6">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6">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6">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6">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6">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6">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6">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6">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6">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6">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6">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6">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6">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6">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6">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6">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6">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6">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6">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6">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6">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6">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6">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6">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6">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6">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6">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6">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6">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6">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6">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6">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6">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6">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6">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6">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6">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6">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6">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6">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6">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6">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6">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6">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6">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6">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6">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6">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6">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6">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6">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6">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6">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6">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6">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6">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6">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6">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6">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6">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6">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6">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6">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6">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6">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6">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6">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6">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6">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6">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6">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6">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6">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6">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6">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6">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6">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6">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6">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6">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6">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6">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6">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6">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6">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6">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6">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6">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6">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6">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6">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6">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6">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6">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6">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6">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6">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6">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6">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6">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6">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6">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6">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6">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6">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6">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6">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6">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6">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6">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6">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6">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6">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6">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6">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6">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6">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6">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6">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6">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6">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6">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6">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6">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6">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6">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6">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6">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6">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6">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6">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6">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6">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6">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6">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6">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6">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6">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6">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6">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6">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6">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6">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6">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6">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6">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6">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6">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6">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6">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6">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6">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6">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6">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6">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6">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6">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6">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6">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6">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6">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6">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6">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6">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6">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6">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6">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6">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6">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6">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6">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6">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6">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6">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6">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6">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6">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6">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6">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6">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6">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6">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6">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6">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6">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6">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6">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6">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6">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6">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6">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6">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6">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6">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6">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6">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6">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6">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6">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6">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6">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6">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6">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6">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6">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6">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6">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6">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6">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6">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6">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6">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6">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6">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6">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6">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6">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6">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6">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6">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6">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6">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6">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6">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6">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6">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6">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6">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6">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6">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6">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6">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6">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6">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6">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6">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6">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6">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6">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6">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6">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6">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6">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6">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6">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6">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6">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6">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6">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6">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6">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6">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6">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6">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6">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6">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6">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6">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6">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6">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6">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6">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6">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6">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6">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6">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6">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6">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6">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6">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6">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6">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6">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6">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6">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6">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6">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6">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6">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6">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6">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6">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6">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6">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6">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6">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6">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6">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6">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6">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6">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6">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6">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6">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6">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6">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6">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6">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6">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6">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6">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6">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6">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6">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6">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6">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6">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6">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6">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6">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6">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6">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6">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6">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6">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6">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6">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6">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6">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6">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6">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6">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6">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6">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6">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6">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6">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6">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6">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6">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6">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6">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6">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6">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6">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6">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6">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6">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6">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6">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6">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6">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6">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6">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6">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6">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6">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6">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6">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6">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6">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6">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6">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6">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6">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6">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6">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6">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6">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6">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6">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6">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6">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6">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6">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6">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6">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6">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6">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6">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6">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6">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6">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6">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6">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6">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6">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6">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6">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6">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6">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6">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6">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6">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6">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6">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6">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6">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6">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6">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6">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6">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6">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6">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6">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6">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6">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6">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6">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6">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6">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6">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6">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6">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6">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6">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6">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6">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6">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6">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6">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6">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6">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6">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6">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6">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6">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6">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6">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6">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6">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6">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6">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6">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6">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6">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6">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6">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6">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6">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6">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6">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6">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6">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6">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6">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6">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6">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6">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6">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6">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6">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6">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6">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6">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6">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6">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6">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6">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6">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6">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6">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6">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6">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6">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6">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6">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6">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6">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6">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6">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6">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6">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6">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6">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6">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6">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6">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6">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6">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6">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6">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6">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6">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6">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6">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6">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6">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6">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6">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6">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6">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6">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6">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6">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6">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6">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6">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6">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6">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6">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6">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6">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6">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6">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6">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6">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6">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6">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6">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6">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6">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6">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6">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6">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6">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6">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6">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6">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6">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6">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6">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6">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Sales_Profit</vt:lpstr>
      <vt:lpstr>Profit_Category</vt:lpstr>
      <vt:lpstr>Sales_Category</vt:lpstr>
      <vt:lpstr>Sales_State</vt:lpstr>
      <vt:lpstr>Top5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Katharina Lehmann</cp:lastModifiedBy>
  <dcterms:created xsi:type="dcterms:W3CDTF">2015-06-05T18:17:20Z</dcterms:created>
  <dcterms:modified xsi:type="dcterms:W3CDTF">2024-08-20T16:30:25Z</dcterms:modified>
</cp:coreProperties>
</file>