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ВВП+на душу населения" sheetId="1" r:id="rId1"/>
    <sheet name="Отраслевая структура ВВП" sheetId="5" r:id="rId2"/>
    <sheet name="инфляция и ключ.ставка" sheetId="6" r:id="rId3"/>
    <sheet name="Демография" sheetId="2" r:id="rId4"/>
    <sheet name="Занятость и зп" sheetId="3" r:id="rId5"/>
    <sheet name="Доходы населения" sheetId="9" r:id="rId6"/>
    <sheet name="Гос и корп долг" sheetId="8" r:id="rId7"/>
    <sheet name="Розничная торговля" sheetId="4" r:id="rId8"/>
    <sheet name="ФНБ. М2. ЗВР" sheetId="7" r:id="rId9"/>
  </sheets>
  <definedNames>
    <definedName name="_xlnm._FilterDatabase" localSheetId="8" hidden="1">'ФНБ. М2. ЗВР'!$M$1:$P$120</definedName>
  </definedNames>
  <calcPr calcId="162913"/>
</workbook>
</file>

<file path=xl/calcChain.xml><?xml version="1.0" encoding="utf-8"?>
<calcChain xmlns="http://schemas.openxmlformats.org/spreadsheetml/2006/main">
  <c r="D34" i="8" l="1"/>
  <c r="E29" i="2"/>
  <c r="F29" i="2"/>
  <c r="AC18" i="6"/>
  <c r="AD18" i="6"/>
  <c r="AE18" i="6"/>
  <c r="AE32" i="6" s="1"/>
  <c r="AF18" i="6"/>
  <c r="AG18" i="6"/>
  <c r="AH18" i="6"/>
  <c r="AI18" i="6"/>
  <c r="AI32" i="6" s="1"/>
  <c r="AJ18" i="6"/>
  <c r="AK18" i="6"/>
  <c r="AL18" i="6"/>
  <c r="AM18" i="6"/>
  <c r="AM32" i="6" s="1"/>
  <c r="AN18" i="6"/>
  <c r="AO18" i="6"/>
  <c r="AC19" i="6"/>
  <c r="AD19" i="6"/>
  <c r="AE19" i="6"/>
  <c r="AE33" i="6" s="1"/>
  <c r="AF19" i="6"/>
  <c r="AF33" i="6" s="1"/>
  <c r="AG19" i="6"/>
  <c r="AG33" i="6" s="1"/>
  <c r="AH19" i="6"/>
  <c r="AI19" i="6"/>
  <c r="AI33" i="6" s="1"/>
  <c r="AJ19" i="6"/>
  <c r="AJ33" i="6" s="1"/>
  <c r="AK19" i="6"/>
  <c r="AL19" i="6"/>
  <c r="AM19" i="6"/>
  <c r="AM33" i="6" s="1"/>
  <c r="AN19" i="6"/>
  <c r="AN33" i="6" s="1"/>
  <c r="AO19" i="6"/>
  <c r="AC20" i="6"/>
  <c r="AD20" i="6"/>
  <c r="AE20" i="6"/>
  <c r="AE34" i="6" s="1"/>
  <c r="AF20" i="6"/>
  <c r="AG20" i="6"/>
  <c r="AH20" i="6"/>
  <c r="AI20" i="6"/>
  <c r="AI34" i="6" s="1"/>
  <c r="AJ20" i="6"/>
  <c r="AJ34" i="6" s="1"/>
  <c r="AK20" i="6"/>
  <c r="AL20" i="6"/>
  <c r="AM20" i="6"/>
  <c r="AM34" i="6" s="1"/>
  <c r="AN20" i="6"/>
  <c r="AO20" i="6"/>
  <c r="AC21" i="6"/>
  <c r="AD21" i="6"/>
  <c r="AE21" i="6"/>
  <c r="AE36" i="6" s="1"/>
  <c r="AF21" i="6"/>
  <c r="AG21" i="6"/>
  <c r="AH21" i="6"/>
  <c r="AI21" i="6"/>
  <c r="AI35" i="6" s="1"/>
  <c r="AJ21" i="6"/>
  <c r="AK21" i="6"/>
  <c r="AL21" i="6"/>
  <c r="AM21" i="6"/>
  <c r="AM36" i="6" s="1"/>
  <c r="AN21" i="6"/>
  <c r="AO21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C29" i="6"/>
  <c r="H29" i="5"/>
  <c r="AC41" i="6" l="1"/>
  <c r="AL33" i="6"/>
  <c r="AL34" i="6"/>
  <c r="AH33" i="6"/>
  <c r="AH34" i="6"/>
  <c r="AD33" i="6"/>
  <c r="AD34" i="6"/>
  <c r="AD35" i="6"/>
  <c r="AI43" i="6"/>
  <c r="AM42" i="6"/>
  <c r="AE42" i="6"/>
  <c r="AI41" i="6"/>
  <c r="AM40" i="6"/>
  <c r="AE40" i="6"/>
  <c r="AI39" i="6"/>
  <c r="AM38" i="6"/>
  <c r="AE38" i="6"/>
  <c r="AI37" i="6"/>
  <c r="AD32" i="6"/>
  <c r="AO34" i="6"/>
  <c r="AO35" i="6"/>
  <c r="AO36" i="6"/>
  <c r="AO37" i="6"/>
  <c r="AO38" i="6"/>
  <c r="AO39" i="6"/>
  <c r="AO40" i="6"/>
  <c r="AO41" i="6"/>
  <c r="AO42" i="6"/>
  <c r="AO43" i="6"/>
  <c r="AO32" i="6"/>
  <c r="AK34" i="6"/>
  <c r="AK35" i="6"/>
  <c r="AK36" i="6"/>
  <c r="AK37" i="6"/>
  <c r="AK38" i="6"/>
  <c r="AK39" i="6"/>
  <c r="AK40" i="6"/>
  <c r="AK41" i="6"/>
  <c r="AK42" i="6"/>
  <c r="AK43" i="6"/>
  <c r="AK32" i="6"/>
  <c r="AG34" i="6"/>
  <c r="AG35" i="6"/>
  <c r="AG36" i="6"/>
  <c r="AG37" i="6"/>
  <c r="AG38" i="6"/>
  <c r="AG39" i="6"/>
  <c r="AG40" i="6"/>
  <c r="AG41" i="6"/>
  <c r="AG42" i="6"/>
  <c r="AG43" i="6"/>
  <c r="AG32" i="6"/>
  <c r="AC36" i="6"/>
  <c r="AC34" i="6"/>
  <c r="AC35" i="6"/>
  <c r="AH43" i="6"/>
  <c r="AL42" i="6"/>
  <c r="AD42" i="6"/>
  <c r="AH41" i="6"/>
  <c r="AL40" i="6"/>
  <c r="AD40" i="6"/>
  <c r="AH39" i="6"/>
  <c r="AL38" i="6"/>
  <c r="AD38" i="6"/>
  <c r="AH37" i="6"/>
  <c r="AL36" i="6"/>
  <c r="AD36" i="6"/>
  <c r="AH35" i="6"/>
  <c r="AF34" i="6"/>
  <c r="AC33" i="6"/>
  <c r="AN35" i="6"/>
  <c r="AJ35" i="6"/>
  <c r="AF35" i="6"/>
  <c r="AM43" i="6"/>
  <c r="AE43" i="6"/>
  <c r="AI42" i="6"/>
  <c r="AM41" i="6"/>
  <c r="AE41" i="6"/>
  <c r="AI40" i="6"/>
  <c r="AM39" i="6"/>
  <c r="AE39" i="6"/>
  <c r="AI38" i="6"/>
  <c r="AM37" i="6"/>
  <c r="AE37" i="6"/>
  <c r="AI36" i="6"/>
  <c r="AM35" i="6"/>
  <c r="AE35" i="6"/>
  <c r="AO33" i="6"/>
  <c r="AL32" i="6"/>
  <c r="AL43" i="6"/>
  <c r="AD43" i="6"/>
  <c r="AH42" i="6"/>
  <c r="AL41" i="6"/>
  <c r="AD41" i="6"/>
  <c r="AH40" i="6"/>
  <c r="AL39" i="6"/>
  <c r="AD39" i="6"/>
  <c r="AH38" i="6"/>
  <c r="AL37" i="6"/>
  <c r="AD37" i="6"/>
  <c r="AH36" i="6"/>
  <c r="AL35" i="6"/>
  <c r="AN34" i="6"/>
  <c r="AK33" i="6"/>
  <c r="AH32" i="6"/>
  <c r="AC43" i="6"/>
  <c r="AN32" i="6"/>
  <c r="AJ32" i="6"/>
  <c r="AF32" i="6"/>
  <c r="AN43" i="6"/>
  <c r="AJ43" i="6"/>
  <c r="AF43" i="6"/>
  <c r="AN42" i="6"/>
  <c r="AJ42" i="6"/>
  <c r="AF42" i="6"/>
  <c r="AN41" i="6"/>
  <c r="AJ41" i="6"/>
  <c r="AF41" i="6"/>
  <c r="AN40" i="6"/>
  <c r="AJ40" i="6"/>
  <c r="AF40" i="6"/>
  <c r="AN39" i="6"/>
  <c r="AJ39" i="6"/>
  <c r="AF39" i="6"/>
  <c r="AN38" i="6"/>
  <c r="AJ38" i="6"/>
  <c r="AF38" i="6"/>
  <c r="AN37" i="6"/>
  <c r="AJ37" i="6"/>
  <c r="AF37" i="6"/>
  <c r="AN36" i="6"/>
  <c r="AJ36" i="6"/>
  <c r="AF36" i="6"/>
  <c r="AC39" i="6"/>
  <c r="AC42" i="6"/>
  <c r="AC37" i="6"/>
  <c r="AC40" i="6"/>
  <c r="AC32" i="6"/>
  <c r="AC38" i="6"/>
  <c r="D37" i="8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C18" i="6"/>
  <c r="D18" i="6"/>
  <c r="D32" i="6" s="1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S32" i="6" s="1"/>
  <c r="T18" i="6"/>
  <c r="T32" i="6" s="1"/>
  <c r="U18" i="6"/>
  <c r="V18" i="6"/>
  <c r="W18" i="6"/>
  <c r="X18" i="6"/>
  <c r="Y18" i="6"/>
  <c r="Z18" i="6"/>
  <c r="AA18" i="6"/>
  <c r="AA32" i="6" s="1"/>
  <c r="AB18" i="6"/>
  <c r="AB32" i="6" s="1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B19" i="6"/>
  <c r="B20" i="6"/>
  <c r="B21" i="6"/>
  <c r="B22" i="6"/>
  <c r="B23" i="6"/>
  <c r="B24" i="6"/>
  <c r="B25" i="6"/>
  <c r="B26" i="6"/>
  <c r="B27" i="6"/>
  <c r="B28" i="6"/>
  <c r="B29" i="6"/>
  <c r="B18" i="6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G29" i="5"/>
  <c r="F29" i="5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4" i="2"/>
  <c r="C32" i="6" l="1"/>
  <c r="C43" i="6"/>
  <c r="AB43" i="6"/>
  <c r="X38" i="6"/>
  <c r="H38" i="6"/>
  <c r="Y34" i="6"/>
  <c r="Q34" i="6"/>
  <c r="I34" i="6"/>
  <c r="Z34" i="6"/>
  <c r="R34" i="6"/>
  <c r="J34" i="6"/>
  <c r="J32" i="6"/>
  <c r="X35" i="6"/>
  <c r="P35" i="6"/>
  <c r="H35" i="6"/>
  <c r="Z32" i="6"/>
  <c r="W35" i="6"/>
  <c r="O35" i="6"/>
  <c r="G35" i="6"/>
  <c r="X34" i="6"/>
  <c r="B43" i="6"/>
  <c r="P42" i="6"/>
  <c r="Z37" i="6"/>
  <c r="R37" i="6"/>
  <c r="J37" i="6"/>
  <c r="AB40" i="6"/>
  <c r="T36" i="6"/>
  <c r="L36" i="6"/>
  <c r="D36" i="6"/>
  <c r="V36" i="6"/>
  <c r="N35" i="6"/>
  <c r="F36" i="6"/>
  <c r="P34" i="6"/>
  <c r="W42" i="6"/>
  <c r="O42" i="6"/>
  <c r="U36" i="6"/>
  <c r="M36" i="6"/>
  <c r="E36" i="6"/>
  <c r="R32" i="6"/>
  <c r="H34" i="6"/>
  <c r="Z42" i="6"/>
  <c r="R42" i="6"/>
  <c r="J42" i="6"/>
  <c r="AB33" i="6"/>
  <c r="T33" i="6"/>
  <c r="L33" i="6"/>
  <c r="D33" i="6"/>
  <c r="L32" i="6"/>
  <c r="Z33" i="6"/>
  <c r="G42" i="6"/>
  <c r="Y41" i="6"/>
  <c r="Q41" i="6"/>
  <c r="I41" i="6"/>
  <c r="AA33" i="6"/>
  <c r="S33" i="6"/>
  <c r="K33" i="6"/>
  <c r="C33" i="6"/>
  <c r="K32" i="6"/>
  <c r="R33" i="6"/>
  <c r="J33" i="6"/>
  <c r="B39" i="6"/>
  <c r="V43" i="6"/>
  <c r="R41" i="6"/>
  <c r="L40" i="6"/>
  <c r="P38" i="6"/>
  <c r="AB36" i="6"/>
  <c r="V35" i="6"/>
  <c r="B38" i="6"/>
  <c r="U43" i="6"/>
  <c r="M43" i="6"/>
  <c r="E43" i="6"/>
  <c r="AA40" i="6"/>
  <c r="S40" i="6"/>
  <c r="K40" i="6"/>
  <c r="C40" i="6"/>
  <c r="U39" i="6"/>
  <c r="M39" i="6"/>
  <c r="E39" i="6"/>
  <c r="W38" i="6"/>
  <c r="O38" i="6"/>
  <c r="G38" i="6"/>
  <c r="Y37" i="6"/>
  <c r="Q37" i="6"/>
  <c r="I37" i="6"/>
  <c r="AA36" i="6"/>
  <c r="S36" i="6"/>
  <c r="K36" i="6"/>
  <c r="C36" i="6"/>
  <c r="U35" i="6"/>
  <c r="M35" i="6"/>
  <c r="E35" i="6"/>
  <c r="W34" i="6"/>
  <c r="O34" i="6"/>
  <c r="G34" i="6"/>
  <c r="Y33" i="6"/>
  <c r="Q33" i="6"/>
  <c r="I33" i="6"/>
  <c r="H42" i="6"/>
  <c r="N39" i="6"/>
  <c r="B37" i="6"/>
  <c r="T43" i="6"/>
  <c r="L43" i="6"/>
  <c r="D43" i="6"/>
  <c r="V42" i="6"/>
  <c r="N42" i="6"/>
  <c r="F42" i="6"/>
  <c r="X41" i="6"/>
  <c r="P41" i="6"/>
  <c r="H41" i="6"/>
  <c r="Z40" i="6"/>
  <c r="R40" i="6"/>
  <c r="J40" i="6"/>
  <c r="AB39" i="6"/>
  <c r="T39" i="6"/>
  <c r="L39" i="6"/>
  <c r="D39" i="6"/>
  <c r="V38" i="6"/>
  <c r="N38" i="6"/>
  <c r="F38" i="6"/>
  <c r="X37" i="6"/>
  <c r="P37" i="6"/>
  <c r="H37" i="6"/>
  <c r="Z36" i="6"/>
  <c r="R36" i="6"/>
  <c r="J36" i="6"/>
  <c r="AB35" i="6"/>
  <c r="T35" i="6"/>
  <c r="L35" i="6"/>
  <c r="D35" i="6"/>
  <c r="V34" i="6"/>
  <c r="N34" i="6"/>
  <c r="F34" i="6"/>
  <c r="X33" i="6"/>
  <c r="P33" i="6"/>
  <c r="H33" i="6"/>
  <c r="D40" i="6"/>
  <c r="B36" i="6"/>
  <c r="Y32" i="6"/>
  <c r="Q32" i="6"/>
  <c r="I32" i="6"/>
  <c r="AA43" i="6"/>
  <c r="S43" i="6"/>
  <c r="K43" i="6"/>
  <c r="U42" i="6"/>
  <c r="M42" i="6"/>
  <c r="E42" i="6"/>
  <c r="W41" i="6"/>
  <c r="O41" i="6"/>
  <c r="G41" i="6"/>
  <c r="Y40" i="6"/>
  <c r="Q40" i="6"/>
  <c r="I40" i="6"/>
  <c r="AA39" i="6"/>
  <c r="S39" i="6"/>
  <c r="K39" i="6"/>
  <c r="C39" i="6"/>
  <c r="U38" i="6"/>
  <c r="M38" i="6"/>
  <c r="E38" i="6"/>
  <c r="W37" i="6"/>
  <c r="O37" i="6"/>
  <c r="G37" i="6"/>
  <c r="Y36" i="6"/>
  <c r="Q36" i="6"/>
  <c r="I36" i="6"/>
  <c r="AA35" i="6"/>
  <c r="S35" i="6"/>
  <c r="K35" i="6"/>
  <c r="C35" i="6"/>
  <c r="U34" i="6"/>
  <c r="M34" i="6"/>
  <c r="E34" i="6"/>
  <c r="W33" i="6"/>
  <c r="O33" i="6"/>
  <c r="G33" i="6"/>
  <c r="F43" i="6"/>
  <c r="T40" i="6"/>
  <c r="B32" i="6"/>
  <c r="B35" i="6"/>
  <c r="X32" i="6"/>
  <c r="P32" i="6"/>
  <c r="H32" i="6"/>
  <c r="Z43" i="6"/>
  <c r="R43" i="6"/>
  <c r="J43" i="6"/>
  <c r="AB42" i="6"/>
  <c r="T42" i="6"/>
  <c r="L42" i="6"/>
  <c r="D42" i="6"/>
  <c r="V41" i="6"/>
  <c r="N41" i="6"/>
  <c r="F41" i="6"/>
  <c r="X40" i="6"/>
  <c r="P40" i="6"/>
  <c r="H40" i="6"/>
  <c r="Z39" i="6"/>
  <c r="R39" i="6"/>
  <c r="J39" i="6"/>
  <c r="AB38" i="6"/>
  <c r="T38" i="6"/>
  <c r="L38" i="6"/>
  <c r="D38" i="6"/>
  <c r="V37" i="6"/>
  <c r="N37" i="6"/>
  <c r="F37" i="6"/>
  <c r="X36" i="6"/>
  <c r="P36" i="6"/>
  <c r="H36" i="6"/>
  <c r="Z35" i="6"/>
  <c r="R35" i="6"/>
  <c r="J35" i="6"/>
  <c r="AB34" i="6"/>
  <c r="T34" i="6"/>
  <c r="L34" i="6"/>
  <c r="D34" i="6"/>
  <c r="V33" i="6"/>
  <c r="N33" i="6"/>
  <c r="F33" i="6"/>
  <c r="Z41" i="6"/>
  <c r="V39" i="6"/>
  <c r="F35" i="6"/>
  <c r="B42" i="6"/>
  <c r="B34" i="6"/>
  <c r="W32" i="6"/>
  <c r="O32" i="6"/>
  <c r="G32" i="6"/>
  <c r="Y43" i="6"/>
  <c r="Q43" i="6"/>
  <c r="I43" i="6"/>
  <c r="AA42" i="6"/>
  <c r="S42" i="6"/>
  <c r="K42" i="6"/>
  <c r="C42" i="6"/>
  <c r="U41" i="6"/>
  <c r="M41" i="6"/>
  <c r="E41" i="6"/>
  <c r="W40" i="6"/>
  <c r="O40" i="6"/>
  <c r="G40" i="6"/>
  <c r="Y39" i="6"/>
  <c r="Q39" i="6"/>
  <c r="I39" i="6"/>
  <c r="AA38" i="6"/>
  <c r="S38" i="6"/>
  <c r="K38" i="6"/>
  <c r="C38" i="6"/>
  <c r="U37" i="6"/>
  <c r="M37" i="6"/>
  <c r="E37" i="6"/>
  <c r="W36" i="6"/>
  <c r="O36" i="6"/>
  <c r="G36" i="6"/>
  <c r="Y35" i="6"/>
  <c r="Q35" i="6"/>
  <c r="I35" i="6"/>
  <c r="AA34" i="6"/>
  <c r="S34" i="6"/>
  <c r="K34" i="6"/>
  <c r="C34" i="6"/>
  <c r="U33" i="6"/>
  <c r="M33" i="6"/>
  <c r="E33" i="6"/>
  <c r="N43" i="6"/>
  <c r="J41" i="6"/>
  <c r="F39" i="6"/>
  <c r="B41" i="6"/>
  <c r="B33" i="6"/>
  <c r="V32" i="6"/>
  <c r="N32" i="6"/>
  <c r="F32" i="6"/>
  <c r="X43" i="6"/>
  <c r="P43" i="6"/>
  <c r="H43" i="6"/>
  <c r="AB41" i="6"/>
  <c r="T41" i="6"/>
  <c r="L41" i="6"/>
  <c r="D41" i="6"/>
  <c r="V40" i="6"/>
  <c r="N40" i="6"/>
  <c r="F40" i="6"/>
  <c r="X39" i="6"/>
  <c r="P39" i="6"/>
  <c r="H39" i="6"/>
  <c r="Z38" i="6"/>
  <c r="R38" i="6"/>
  <c r="J38" i="6"/>
  <c r="AB37" i="6"/>
  <c r="T37" i="6"/>
  <c r="L37" i="6"/>
  <c r="D37" i="6"/>
  <c r="N36" i="6"/>
  <c r="X42" i="6"/>
  <c r="B40" i="6"/>
  <c r="U32" i="6"/>
  <c r="M32" i="6"/>
  <c r="E32" i="6"/>
  <c r="W43" i="6"/>
  <c r="O43" i="6"/>
  <c r="G43" i="6"/>
  <c r="Y42" i="6"/>
  <c r="Q42" i="6"/>
  <c r="I42" i="6"/>
  <c r="AA41" i="6"/>
  <c r="S41" i="6"/>
  <c r="K41" i="6"/>
  <c r="C41" i="6"/>
  <c r="U40" i="6"/>
  <c r="M40" i="6"/>
  <c r="E40" i="6"/>
  <c r="W39" i="6"/>
  <c r="O39" i="6"/>
  <c r="G39" i="6"/>
  <c r="Y38" i="6"/>
  <c r="Q38" i="6"/>
  <c r="I38" i="6"/>
  <c r="AA37" i="6"/>
  <c r="S37" i="6"/>
  <c r="K37" i="6"/>
  <c r="C37" i="6"/>
</calcChain>
</file>

<file path=xl/sharedStrings.xml><?xml version="1.0" encoding="utf-8"?>
<sst xmlns="http://schemas.openxmlformats.org/spreadsheetml/2006/main" count="877" uniqueCount="400">
  <si>
    <t>I квартал</t>
  </si>
  <si>
    <t>II квартал</t>
  </si>
  <si>
    <t>III квартал</t>
  </si>
  <si>
    <t>IV квартал</t>
  </si>
  <si>
    <t>Трлн. Руб.</t>
  </si>
  <si>
    <t>В текущих ценах</t>
  </si>
  <si>
    <t>Дефлятор</t>
  </si>
  <si>
    <t>расходы на конечное потребление</t>
  </si>
  <si>
    <t>домашних хозяйств</t>
  </si>
  <si>
    <t>государственного управления</t>
  </si>
  <si>
    <t>валовое накопление</t>
  </si>
  <si>
    <t xml:space="preserve">чистый экспорт </t>
  </si>
  <si>
    <t>экспорт</t>
  </si>
  <si>
    <t>импорт</t>
  </si>
  <si>
    <t>Статистическое расхождение</t>
  </si>
  <si>
    <t>изменение запасов оборотных средств</t>
  </si>
  <si>
    <t>валовое накопление основного капитала</t>
  </si>
  <si>
    <t>некоммерческих организаций</t>
  </si>
  <si>
    <t>Годы</t>
  </si>
  <si>
    <t>Все население,</t>
  </si>
  <si>
    <t>в том числе</t>
  </si>
  <si>
    <t>млн.</t>
  </si>
  <si>
    <t>человек</t>
  </si>
  <si>
    <t>мужчины</t>
  </si>
  <si>
    <t>женщины</t>
  </si>
  <si>
    <t>%</t>
  </si>
  <si>
    <t>На душу населения</t>
  </si>
  <si>
    <t>Все население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</si>
  <si>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</si>
  <si>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</si>
  <si>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</si>
  <si>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</si>
  <si>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</si>
  <si>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</si>
  <si>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</si>
  <si>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</si>
  <si>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</si>
  <si>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</si>
  <si>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</si>
  <si>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</si>
  <si>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</si>
  <si>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</si>
  <si>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и более</t>
  </si>
  <si>
    <t>Возраст</t>
  </si>
  <si>
    <r>
      <t xml:space="preserve">  моложе трудоспособного </t>
    </r>
    <r>
      <rPr>
        <vertAlign val="superscript"/>
        <sz val="9"/>
        <color theme="0"/>
        <rFont val="Arial"/>
        <family val="2"/>
        <charset val="204"/>
      </rPr>
      <t>2)</t>
    </r>
  </si>
  <si>
    <r>
      <t xml:space="preserve">  трудоспособном </t>
    </r>
    <r>
      <rPr>
        <vertAlign val="superscript"/>
        <sz val="9"/>
        <color theme="0"/>
        <rFont val="Arial"/>
        <family val="2"/>
        <charset val="204"/>
      </rPr>
      <t>3)</t>
    </r>
  </si>
  <si>
    <r>
      <t xml:space="preserve">  старше трудоспособного  </t>
    </r>
    <r>
      <rPr>
        <vertAlign val="superscript"/>
        <sz val="9"/>
        <color theme="0"/>
        <rFont val="Arial"/>
        <family val="2"/>
        <charset val="204"/>
      </rPr>
      <t>4)</t>
    </r>
  </si>
  <si>
    <t>Добыча полезных ископаемых</t>
  </si>
  <si>
    <t>Строи-тельство</t>
  </si>
  <si>
    <t>Транспорт и связь</t>
  </si>
  <si>
    <t>Образо-вание</t>
  </si>
  <si>
    <t>торговля, гостиницы, рестораны</t>
  </si>
  <si>
    <t>ЖКХ</t>
  </si>
  <si>
    <t>Обработка</t>
  </si>
  <si>
    <t>Сельхоз</t>
  </si>
  <si>
    <t>Финансы, аренда</t>
  </si>
  <si>
    <t>Военка, социалка</t>
  </si>
  <si>
    <t>Здравоохр</t>
  </si>
  <si>
    <t>Прочее</t>
  </si>
  <si>
    <t>Мужчины</t>
  </si>
  <si>
    <t>Женщины</t>
  </si>
  <si>
    <t>всего</t>
  </si>
  <si>
    <t>Оборот розничной 
торговли</t>
  </si>
  <si>
    <t>Продажа</t>
  </si>
  <si>
    <t>продоволь-</t>
  </si>
  <si>
    <t>непродо-</t>
  </si>
  <si>
    <t>торгующих</t>
  </si>
  <si>
    <t>на рынках</t>
  </si>
  <si>
    <t>ственными</t>
  </si>
  <si>
    <t>вольствен-</t>
  </si>
  <si>
    <r>
      <t xml:space="preserve">организаций </t>
    </r>
    <r>
      <rPr>
        <vertAlign val="superscript"/>
        <sz val="10"/>
        <rFont val="Arial CYR"/>
        <family val="2"/>
        <charset val="204"/>
      </rPr>
      <t>1)</t>
    </r>
  </si>
  <si>
    <t xml:space="preserve"> и ярмарках</t>
  </si>
  <si>
    <r>
      <t>товарами</t>
    </r>
    <r>
      <rPr>
        <sz val="9"/>
        <rFont val="Times New Roman"/>
        <family val="1"/>
        <charset val="204"/>
      </rPr>
      <t>*</t>
    </r>
  </si>
  <si>
    <r>
      <t>ными товарами</t>
    </r>
    <r>
      <rPr>
        <sz val="9"/>
        <rFont val="Times New Roman"/>
        <family val="1"/>
        <charset val="204"/>
      </rPr>
      <t>**</t>
    </r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</si>
  <si>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</si>
  <si>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</si>
  <si>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</si>
  <si>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</si>
  <si>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</si>
  <si>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</si>
  <si>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</si>
  <si>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</si>
  <si>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</si>
  <si>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</si>
  <si>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</si>
  <si>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</si>
  <si>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Оборот оптовой
 торговли - всего</t>
  </si>
  <si>
    <t>I кв</t>
  </si>
  <si>
    <t>II кв</t>
  </si>
  <si>
    <t>III кв</t>
  </si>
  <si>
    <t>IV кв</t>
  </si>
  <si>
    <t>ВВП</t>
  </si>
  <si>
    <t>http://www.gks.ru/wps/wcm/connect/rosstat_main/rosstat/ru/statistics/publications/catalog/doc_1140087276688</t>
  </si>
  <si>
    <t>млрд. руб</t>
  </si>
  <si>
    <t>ВДС</t>
  </si>
  <si>
    <t>Добыча ПИ</t>
  </si>
  <si>
    <t>ЖКХ электр</t>
  </si>
  <si>
    <t>ЖКХ вода</t>
  </si>
  <si>
    <t>Строительство</t>
  </si>
  <si>
    <t>Торговля</t>
  </si>
  <si>
    <t>Транспорт и хранение</t>
  </si>
  <si>
    <t>Гостиницы, общепит</t>
  </si>
  <si>
    <t>Информация и связь</t>
  </si>
  <si>
    <t>Финансы</t>
  </si>
  <si>
    <t>Недвижимость</t>
  </si>
  <si>
    <t>Научная деят</t>
  </si>
  <si>
    <t>Административные услуги</t>
  </si>
  <si>
    <t>Гос., военка, соц</t>
  </si>
  <si>
    <t>Образование</t>
  </si>
  <si>
    <t>Здравоохранение</t>
  </si>
  <si>
    <t>Культура и спорт</t>
  </si>
  <si>
    <t>Прочие</t>
  </si>
  <si>
    <t>Домохозяйства как предприним</t>
  </si>
  <si>
    <t>Чистые налоги</t>
  </si>
  <si>
    <t>Г/Г</t>
  </si>
  <si>
    <t>к концу предыдущего месяца</t>
  </si>
  <si>
    <t>Годовая инфляция</t>
  </si>
  <si>
    <t>Янв.</t>
  </si>
  <si>
    <t>Фев.</t>
  </si>
  <si>
    <t>Март</t>
  </si>
  <si>
    <t>Апр.</t>
  </si>
  <si>
    <t>Май</t>
  </si>
  <si>
    <t>Июнь</t>
  </si>
  <si>
    <t>Июль</t>
  </si>
  <si>
    <t>Август</t>
  </si>
  <si>
    <t>Сент.</t>
  </si>
  <si>
    <t>Окт.</t>
  </si>
  <si>
    <t>Нояб.</t>
  </si>
  <si>
    <t>Дек.</t>
  </si>
  <si>
    <t>ЗП номинальная</t>
  </si>
  <si>
    <t xml:space="preserve">Дата </t>
  </si>
  <si>
    <t xml:space="preserve">в млрд. долл. США </t>
  </si>
  <si>
    <t>в млрд. рублей</t>
  </si>
  <si>
    <t>66,94</t>
  </si>
  <si>
    <t>3 904,76</t>
  </si>
  <si>
    <t>4,2%</t>
  </si>
  <si>
    <t>69,36</t>
  </si>
  <si>
    <t>4 013,81</t>
  </si>
  <si>
    <t>4,4%</t>
  </si>
  <si>
    <t>72,57</t>
  </si>
  <si>
    <t>4 210,36</t>
  </si>
  <si>
    <t>4,6%</t>
  </si>
  <si>
    <t>75,36</t>
  </si>
  <si>
    <t>4 425,68</t>
  </si>
  <si>
    <t>4,8%</t>
  </si>
  <si>
    <t>74,72</t>
  </si>
  <si>
    <t>4 449,35</t>
  </si>
  <si>
    <t>74,22</t>
  </si>
  <si>
    <t>4 385,49</t>
  </si>
  <si>
    <t>74,18</t>
  </si>
  <si>
    <t>4 192,30</t>
  </si>
  <si>
    <t>4,5%</t>
  </si>
  <si>
    <t>73,57</t>
  </si>
  <si>
    <t>4 192,50</t>
  </si>
  <si>
    <t>73,33</t>
  </si>
  <si>
    <t>4 134,27</t>
  </si>
  <si>
    <t>72,60</t>
  </si>
  <si>
    <t>4 206,38</t>
  </si>
  <si>
    <t>72,46</t>
  </si>
  <si>
    <t>4 359,30</t>
  </si>
  <si>
    <t>4,7%</t>
  </si>
  <si>
    <t>71,87</t>
  </si>
  <si>
    <t>4 359,16</t>
  </si>
  <si>
    <t>71,26</t>
  </si>
  <si>
    <t>4 628,09</t>
  </si>
  <si>
    <t>5,4%</t>
  </si>
  <si>
    <t>72,20</t>
  </si>
  <si>
    <t>4 541,93</t>
  </si>
  <si>
    <t>5,3%</t>
  </si>
  <si>
    <t>73,11</t>
  </si>
  <si>
    <t>4 617,54</t>
  </si>
  <si>
    <t>72,71</t>
  </si>
  <si>
    <t>4 719,17</t>
  </si>
  <si>
    <t>5,5%</t>
  </si>
  <si>
    <t>72,21</t>
  </si>
  <si>
    <t>4 842,00</t>
  </si>
  <si>
    <t>5,6%</t>
  </si>
  <si>
    <t>72,76</t>
  </si>
  <si>
    <t>4 675,36</t>
  </si>
  <si>
    <t>72,99</t>
  </si>
  <si>
    <t>4 823,19</t>
  </si>
  <si>
    <t>73,86</t>
  </si>
  <si>
    <t>4 751,69</t>
  </si>
  <si>
    <t>73,18</t>
  </si>
  <si>
    <t>4 947,33</t>
  </si>
  <si>
    <t>5,7%</t>
  </si>
  <si>
    <t>71,34</t>
  </si>
  <si>
    <t>5 356,96</t>
  </si>
  <si>
    <t>6,2%</t>
  </si>
  <si>
    <t>71,15</t>
  </si>
  <si>
    <t>5 348,66</t>
  </si>
  <si>
    <t>71,72</t>
  </si>
  <si>
    <t>5 227,18</t>
  </si>
  <si>
    <t>6,1%</t>
  </si>
  <si>
    <t>72,22</t>
  </si>
  <si>
    <t>4 784,05</t>
  </si>
  <si>
    <t>73,45</t>
  </si>
  <si>
    <t>4 728,39</t>
  </si>
  <si>
    <t>73,66</t>
  </si>
  <si>
    <t>4 878,80</t>
  </si>
  <si>
    <t>5,9%</t>
  </si>
  <si>
    <t>73,76</t>
  </si>
  <si>
    <t>4 903,67</t>
  </si>
  <si>
    <t>74,56</t>
  </si>
  <si>
    <t>4 398,15</t>
  </si>
  <si>
    <t>75,65</t>
  </si>
  <si>
    <t>4 200,53</t>
  </si>
  <si>
    <t>5,0%</t>
  </si>
  <si>
    <t>75,86</t>
  </si>
  <si>
    <t>4 018,51</t>
  </si>
  <si>
    <t>76,33</t>
  </si>
  <si>
    <t>3 946,42</t>
  </si>
  <si>
    <t>74,35</t>
  </si>
  <si>
    <t>4 346,94</t>
  </si>
  <si>
    <t>5,2%</t>
  </si>
  <si>
    <t>74,92</t>
  </si>
  <si>
    <t>4 590,59</t>
  </si>
  <si>
    <t>74,02</t>
  </si>
  <si>
    <t>5 101,83</t>
  </si>
  <si>
    <t>78,00</t>
  </si>
  <si>
    <t>4 388,09</t>
  </si>
  <si>
    <t>79,97</t>
  </si>
  <si>
    <t>3 944,12</t>
  </si>
  <si>
    <t>81,74</t>
  </si>
  <si>
    <t>3 547,02</t>
  </si>
  <si>
    <t>83,20</t>
  </si>
  <si>
    <t>3 276,79</t>
  </si>
  <si>
    <t>4,1%</t>
  </si>
  <si>
    <t>85,31</t>
  </si>
  <si>
    <t>3 150,50</t>
  </si>
  <si>
    <t>4,0%</t>
  </si>
  <si>
    <t>86,46</t>
  </si>
  <si>
    <t>3 088,79</t>
  </si>
  <si>
    <t>3,9%</t>
  </si>
  <si>
    <t>87,94</t>
  </si>
  <si>
    <t>2 957,38</t>
  </si>
  <si>
    <t>3,7%</t>
  </si>
  <si>
    <t>87,32</t>
  </si>
  <si>
    <t>3 033,17</t>
  </si>
  <si>
    <t>3,8%</t>
  </si>
  <si>
    <t>87,62</t>
  </si>
  <si>
    <t>3 127,94</t>
  </si>
  <si>
    <t>87,50</t>
  </si>
  <si>
    <t>3 122,51</t>
  </si>
  <si>
    <t>87,25</t>
  </si>
  <si>
    <t>3 145,34</t>
  </si>
  <si>
    <t>87,39</t>
  </si>
  <si>
    <t>3 079,94</t>
  </si>
  <si>
    <t>88,63</t>
  </si>
  <si>
    <t>2 900,64</t>
  </si>
  <si>
    <t>88,06</t>
  </si>
  <si>
    <t>2 922,79</t>
  </si>
  <si>
    <t>88,74</t>
  </si>
  <si>
    <t>2 845,19</t>
  </si>
  <si>
    <t>88,03</t>
  </si>
  <si>
    <t>2 847,35</t>
  </si>
  <si>
    <t>86,77</t>
  </si>
  <si>
    <t>2 884,79</t>
  </si>
  <si>
    <t>86,90</t>
  </si>
  <si>
    <t>2 858,04</t>
  </si>
  <si>
    <t>86,47</t>
  </si>
  <si>
    <t>2 828,23</t>
  </si>
  <si>
    <t>86,72</t>
  </si>
  <si>
    <t>2 739,33</t>
  </si>
  <si>
    <t>87,27</t>
  </si>
  <si>
    <t>2 727,79</t>
  </si>
  <si>
    <t>86,76</t>
  </si>
  <si>
    <t>2 696,73</t>
  </si>
  <si>
    <t>87,61</t>
  </si>
  <si>
    <t>2 682,58</t>
  </si>
  <si>
    <t>89,21</t>
  </si>
  <si>
    <t>2 678,63</t>
  </si>
  <si>
    <t>88,59</t>
  </si>
  <si>
    <t>2 690,63</t>
  </si>
  <si>
    <t>87,47</t>
  </si>
  <si>
    <t>2 716,61</t>
  </si>
  <si>
    <t>87,19</t>
  </si>
  <si>
    <t>2 748,67</t>
  </si>
  <si>
    <t>2 708,58</t>
  </si>
  <si>
    <t>85,85</t>
  </si>
  <si>
    <t>2 772,45</t>
  </si>
  <si>
    <t>85,21</t>
  </si>
  <si>
    <t>2 742,85</t>
  </si>
  <si>
    <t>85,64</t>
  </si>
  <si>
    <t>2 810,45</t>
  </si>
  <si>
    <t>85,48</t>
  </si>
  <si>
    <t>2 773,78</t>
  </si>
  <si>
    <t>2 619,52</t>
  </si>
  <si>
    <t>89,50</t>
  </si>
  <si>
    <t>2 624,78</t>
  </si>
  <si>
    <t>89,84</t>
  </si>
  <si>
    <t>2 600,88</t>
  </si>
  <si>
    <t>88,33</t>
  </si>
  <si>
    <t>2 682,21</t>
  </si>
  <si>
    <t>86,79</t>
  </si>
  <si>
    <t>2 794,43</t>
  </si>
  <si>
    <t>88,26</t>
  </si>
  <si>
    <t>2 764,40</t>
  </si>
  <si>
    <t>91,19</t>
  </si>
  <si>
    <t>2 726,42</t>
  </si>
  <si>
    <t>88,69</t>
  </si>
  <si>
    <t>2 827,10</t>
  </si>
  <si>
    <t>92,63</t>
  </si>
  <si>
    <t>2 673,05</t>
  </si>
  <si>
    <t>92,70</t>
  </si>
  <si>
    <t>2 566,04</t>
  </si>
  <si>
    <t>4,3%</t>
  </si>
  <si>
    <t>92,61</t>
  </si>
  <si>
    <t>2 600,00</t>
  </si>
  <si>
    <t>92,54</t>
  </si>
  <si>
    <t>2 597,55</t>
  </si>
  <si>
    <t>94,34</t>
  </si>
  <si>
    <t>2 594,58</t>
  </si>
  <si>
    <t>91,80</t>
  </si>
  <si>
    <t>2 609,66</t>
  </si>
  <si>
    <t>90,94</t>
  </si>
  <si>
    <t>2 631,98</t>
  </si>
  <si>
    <t>90,15</t>
  </si>
  <si>
    <t>2 674,53</t>
  </si>
  <si>
    <t>88,44</t>
  </si>
  <si>
    <t>2 695,52</t>
  </si>
  <si>
    <t>5,8%</t>
  </si>
  <si>
    <t>в процентах к ВВП</t>
  </si>
  <si>
    <t>Дата</t>
  </si>
  <si>
    <t>Всего</t>
  </si>
  <si>
    <t>Валюта и СДР</t>
  </si>
  <si>
    <t>Золото</t>
  </si>
  <si>
    <t>наличные деньги (M0)</t>
  </si>
  <si>
    <t>безналичные средства</t>
  </si>
  <si>
    <t>М2</t>
  </si>
  <si>
    <t>http://www.cbr.ru/statistics/?Prtid=ms&amp;ch=ITM_24379#CheckedItem</t>
  </si>
  <si>
    <t>https://www.cbr.ru/hd_base/mrrf/mrrf_m/</t>
  </si>
  <si>
    <t>https://www.minfin.ru/ru/perfomance/nationalwealthfund/statistics/</t>
  </si>
  <si>
    <t>Органы государственного управления</t>
  </si>
  <si>
    <t>Центральный банк</t>
  </si>
  <si>
    <t>-</t>
  </si>
  <si>
    <t>Прочие секторы</t>
  </si>
  <si>
    <t>Федеральные органы управления</t>
  </si>
  <si>
    <t>Новый российский долг</t>
  </si>
  <si>
    <t xml:space="preserve">прочая задолженность </t>
  </si>
  <si>
    <t>Долг бывшего СССР</t>
  </si>
  <si>
    <t>прочая задолженность</t>
  </si>
  <si>
    <t>Субъекты Российской Федерации</t>
  </si>
  <si>
    <t>кредиты</t>
  </si>
  <si>
    <t>прочая задолженность (распределение СДР)</t>
  </si>
  <si>
    <t>кредиты и депозиты</t>
  </si>
  <si>
    <t>долговые ценные бумаги</t>
  </si>
  <si>
    <t>задолженность по финансовому лизингу</t>
  </si>
  <si>
    <t xml:space="preserve"> ноябрь  2017</t>
  </si>
  <si>
    <t xml:space="preserve"> декабрь  2017</t>
  </si>
  <si>
    <t xml:space="preserve">  январь 2018</t>
  </si>
  <si>
    <t xml:space="preserve"> февраль 2018</t>
  </si>
  <si>
    <t xml:space="preserve"> март 2018</t>
  </si>
  <si>
    <t xml:space="preserve">  апрель 2018</t>
  </si>
  <si>
    <t xml:space="preserve"> май 2018</t>
  </si>
  <si>
    <t xml:space="preserve"> июнь 2018</t>
  </si>
  <si>
    <t>ценные бумаги</t>
  </si>
  <si>
    <t>наличная национальная валюта и депозиты</t>
  </si>
  <si>
    <r>
      <t>Банки</t>
    </r>
    <r>
      <rPr>
        <b/>
        <vertAlign val="superscript"/>
        <sz val="11"/>
        <rFont val="Times New Roman"/>
        <family val="1"/>
        <charset val="204"/>
      </rPr>
      <t>2,3</t>
    </r>
  </si>
  <si>
    <t xml:space="preserve">кредиты и депозиты (кроме до востребования) </t>
  </si>
  <si>
    <t>текущие счета и депозиты (до востребования)</t>
  </si>
  <si>
    <r>
      <t>долговые обязательства перед прямыми инвесторами и предприятиями прямого инвестирования</t>
    </r>
    <r>
      <rPr>
        <vertAlign val="superscript"/>
        <sz val="11"/>
        <rFont val="Times New Roman"/>
        <family val="1"/>
        <charset val="204"/>
      </rPr>
      <t>3</t>
    </r>
  </si>
  <si>
    <t xml:space="preserve">долговые ценные бумаги </t>
  </si>
  <si>
    <t>торговые кредиты</t>
  </si>
  <si>
    <t>Внутренний долг (млн. руб.)</t>
  </si>
  <si>
    <t>https://www.minfin.ru/ru/perfomance/public_debt/internal/</t>
  </si>
  <si>
    <t>Долг НА 01.07.2017</t>
  </si>
  <si>
    <t>курс ЦБ</t>
  </si>
  <si>
    <t>Внешний долг ($ млрд.)</t>
  </si>
  <si>
    <t>Внешний долг (млн. руб.)</t>
  </si>
  <si>
    <t>К % ВВП</t>
  </si>
  <si>
    <t>http://www.gks.ru/free_doc/new_site/prices/potr/tab-potr1.htm</t>
  </si>
  <si>
    <t xml:space="preserve">в том числе </t>
  </si>
  <si>
    <t>http://www.gks.ru/wps/wcm/connect/rosstat_main/rosstat/ru/statistics/population/demography/#</t>
  </si>
  <si>
    <t>Занятость по сферам деятельности</t>
  </si>
  <si>
    <t>в % к</t>
  </si>
  <si>
    <t>соответствующему периоду прошлого года</t>
  </si>
  <si>
    <t>2008 год</t>
  </si>
  <si>
    <t>Год</t>
  </si>
  <si>
    <t>2009 год</t>
  </si>
  <si>
    <t>2010 год</t>
  </si>
  <si>
    <t>2012 год</t>
  </si>
  <si>
    <t>2013 год</t>
  </si>
  <si>
    <t>2014 год</t>
  </si>
  <si>
    <t>2015 год</t>
  </si>
  <si>
    <t>2016 год</t>
  </si>
  <si>
    <t>2017 год*</t>
  </si>
  <si>
    <t>предыдущему</t>
  </si>
  <si>
    <t>периоду</t>
  </si>
  <si>
    <t xml:space="preserve">2011 год </t>
  </si>
  <si>
    <t>https://www.cbr.ru/statistics/credit_statistics/debt/schedule_debt.xlsx</t>
  </si>
  <si>
    <t xml:space="preserve"> июль 2018</t>
  </si>
  <si>
    <t xml:space="preserve"> август 2018</t>
  </si>
  <si>
    <t xml:space="preserve"> сентябрь 2018</t>
  </si>
  <si>
    <t xml:space="preserve"> октябрь  2018</t>
  </si>
  <si>
    <t xml:space="preserve"> ноябрь  2018</t>
  </si>
  <si>
    <t xml:space="preserve"> декабрь  2018</t>
  </si>
  <si>
    <t>http://www.gks.ru/wps/wcm/connect/rosstat_main/rosstat/ru/statistics/enterprise/retail/#</t>
  </si>
  <si>
    <t>Млрд. руб.</t>
  </si>
  <si>
    <t>http://www.gks.ru/wps/wcm/connect/rosstat_main/rosstat/ru/statistics/enterprise/wholesale/#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</si>
</sst>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"/>
    <numFmt numFmtId="166" formatCode="0.0%"/>
    <numFmt numFmtId="167" formatCode="#,##0.0;[Red]#,##0.0;&quot;...&quot;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sz val="11"/>
      <color theme="0"/>
      <name val="Calibri"/>
      <family val="2"/>
      <scheme val="minor"/>
    </font>
    <font>
      <sz val="10"/>
      <color theme="0"/>
      <name val="Arial"/>
      <family val="2"/>
      <charset val="204"/>
    </font>
    <font>
      <b/>
      <sz val="10"/>
      <name val="Arial"/>
      <family val="2"/>
    </font>
    <font>
      <sz val="10"/>
      <name val="Arial Cyr"/>
    </font>
    <font>
      <sz val="10"/>
      <name val="Arial Cyr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9"/>
      <name val="Arial CYR"/>
    </font>
    <font>
      <b/>
      <sz val="10"/>
      <color theme="0"/>
      <name val="Arial"/>
      <family val="2"/>
    </font>
    <font>
      <b/>
      <sz val="9"/>
      <color theme="0"/>
      <name val="Arial"/>
      <family val="2"/>
      <charset val="204"/>
    </font>
    <font>
      <sz val="9"/>
      <color theme="0"/>
      <name val="Arial"/>
      <family val="2"/>
      <charset val="204"/>
    </font>
    <font>
      <vertAlign val="superscript"/>
      <sz val="9"/>
      <color theme="0"/>
      <name val="Arial"/>
      <family val="2"/>
      <charset val="204"/>
    </font>
    <font>
      <sz val="8"/>
      <color indexed="8"/>
      <name val="Arial"/>
      <family val="2"/>
    </font>
    <font>
      <sz val="8"/>
      <name val="Arial Cyr"/>
      <family val="2"/>
      <charset val="204"/>
    </font>
    <font>
      <b/>
      <i/>
      <sz val="9"/>
      <color indexed="8"/>
      <name val="Arial"/>
      <family val="2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name val="Arial CYR"/>
      <family val="2"/>
      <charset val="204"/>
    </font>
    <font>
      <sz val="9"/>
      <name val="Times New Roman"/>
      <family val="1"/>
      <charset val="204"/>
    </font>
    <font>
      <b/>
      <sz val="12"/>
      <name val="Arial Cyr"/>
      <charset val="204"/>
    </font>
    <font>
      <sz val="12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1"/>
      <name val="Times New Roman"/>
      <family val="1"/>
      <charset val="204"/>
    </font>
    <font>
      <b/>
      <sz val="10"/>
      <name val="Times New Roman Cyr"/>
      <family val="1"/>
      <charset val="204"/>
    </font>
    <font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7.5"/>
      <name val="Arial"/>
      <family val="2"/>
      <charset val="204"/>
    </font>
    <font>
      <i/>
      <sz val="9"/>
      <color rgb="FFFF0000"/>
      <name val="Arial"/>
      <family val="2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double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double">
        <color indexed="64"/>
      </left>
      <right style="thin">
        <color indexed="22"/>
      </right>
      <top/>
      <bottom/>
      <diagonal/>
    </border>
    <border>
      <left style="double">
        <color indexed="64"/>
      </left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09">
    <xf numFmtId="0" fontId="0" fillId="0" borderId="0" xfId="0"/>
    <xf numFmtId="0" fontId="5" fillId="2" borderId="1" xfId="0" applyFont="1" applyFill="1" applyBorder="1" applyAlignment="1">
      <alignment horizontal="center"/>
    </xf>
    <xf numFmtId="164" fontId="5" fillId="0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4" borderId="0" xfId="0" applyFill="1"/>
    <xf numFmtId="0" fontId="8" fillId="4" borderId="0" xfId="0" applyFont="1" applyFill="1"/>
    <xf numFmtId="0" fontId="9" fillId="4" borderId="0" xfId="0" applyFont="1" applyFill="1" applyAlignment="1">
      <alignment wrapText="1"/>
    </xf>
    <xf numFmtId="0" fontId="8" fillId="4" borderId="2" xfId="0" applyFont="1" applyFill="1" applyBorder="1"/>
    <xf numFmtId="0" fontId="0" fillId="0" borderId="2" xfId="0" applyBorder="1"/>
    <xf numFmtId="0" fontId="9" fillId="4" borderId="2" xfId="0" applyFont="1" applyFill="1" applyBorder="1" applyAlignment="1">
      <alignment wrapText="1"/>
    </xf>
    <xf numFmtId="0" fontId="6" fillId="0" borderId="2" xfId="0" applyFont="1" applyBorder="1"/>
    <xf numFmtId="0" fontId="7" fillId="0" borderId="2" xfId="0" applyFont="1" applyBorder="1"/>
    <xf numFmtId="0" fontId="9" fillId="4" borderId="3" xfId="0" applyFont="1" applyFill="1" applyBorder="1" applyAlignment="1">
      <alignment wrapText="1"/>
    </xf>
    <xf numFmtId="0" fontId="0" fillId="0" borderId="3" xfId="0" applyBorder="1"/>
    <xf numFmtId="0" fontId="6" fillId="0" borderId="3" xfId="0" applyFont="1" applyBorder="1"/>
    <xf numFmtId="0" fontId="7" fillId="0" borderId="3" xfId="0" applyFont="1" applyBorder="1"/>
    <xf numFmtId="164" fontId="5" fillId="0" borderId="3" xfId="0" applyNumberFormat="1" applyFont="1" applyFill="1" applyBorder="1"/>
    <xf numFmtId="0" fontId="6" fillId="0" borderId="12" xfId="0" applyFont="1" applyBorder="1" applyAlignment="1">
      <alignment horizontal="center" vertical="top" wrapText="1"/>
    </xf>
    <xf numFmtId="165" fontId="6" fillId="0" borderId="12" xfId="0" applyNumberFormat="1" applyFont="1" applyBorder="1" applyAlignment="1">
      <alignment horizontal="right" wrapText="1"/>
    </xf>
    <xf numFmtId="165" fontId="11" fillId="0" borderId="12" xfId="0" applyNumberFormat="1" applyFont="1" applyBorder="1" applyAlignment="1">
      <alignment horizontal="right" wrapText="1"/>
    </xf>
    <xf numFmtId="0" fontId="6" fillId="0" borderId="5" xfId="0" applyFont="1" applyBorder="1" applyAlignment="1">
      <alignment horizontal="center" vertical="top" wrapText="1"/>
    </xf>
    <xf numFmtId="165" fontId="11" fillId="0" borderId="5" xfId="0" applyNumberFormat="1" applyFont="1" applyBorder="1" applyAlignment="1">
      <alignment horizontal="right" wrapText="1"/>
    </xf>
    <xf numFmtId="0" fontId="6" fillId="0" borderId="13" xfId="0" applyFont="1" applyFill="1" applyBorder="1" applyAlignment="1">
      <alignment horizontal="center" vertical="top" wrapText="1"/>
    </xf>
    <xf numFmtId="0" fontId="12" fillId="0" borderId="14" xfId="0" applyFont="1" applyBorder="1"/>
    <xf numFmtId="0" fontId="6" fillId="0" borderId="1" xfId="0" applyFont="1" applyFill="1" applyBorder="1" applyAlignment="1">
      <alignment horizontal="center" vertical="top" wrapText="1"/>
    </xf>
    <xf numFmtId="0" fontId="12" fillId="0" borderId="1" xfId="0" applyFont="1" applyBorder="1"/>
    <xf numFmtId="0" fontId="10" fillId="2" borderId="8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top"/>
    </xf>
    <xf numFmtId="0" fontId="10" fillId="2" borderId="1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wrapText="1"/>
    </xf>
    <xf numFmtId="166" fontId="6" fillId="0" borderId="12" xfId="1" applyNumberFormat="1" applyFont="1" applyBorder="1" applyAlignment="1">
      <alignment horizontal="right" wrapText="1"/>
    </xf>
    <xf numFmtId="0" fontId="14" fillId="0" borderId="5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0" fillId="2" borderId="12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horizontal="right" wrapText="1"/>
    </xf>
    <xf numFmtId="0" fontId="14" fillId="0" borderId="12" xfId="0" applyFont="1" applyBorder="1" applyAlignment="1">
      <alignment horizontal="right" wrapText="1"/>
    </xf>
    <xf numFmtId="0" fontId="15" fillId="0" borderId="12" xfId="0" applyFont="1" applyBorder="1" applyAlignment="1">
      <alignment wrapText="1"/>
    </xf>
    <xf numFmtId="0" fontId="16" fillId="0" borderId="12" xfId="0" applyFont="1" applyBorder="1" applyAlignment="1">
      <alignment horizontal="right" wrapText="1"/>
    </xf>
    <xf numFmtId="0" fontId="14" fillId="6" borderId="12" xfId="0" applyFont="1" applyFill="1" applyBorder="1" applyAlignment="1">
      <alignment horizontal="right" wrapText="1"/>
    </xf>
    <xf numFmtId="0" fontId="14" fillId="0" borderId="15" xfId="0" applyFont="1" applyBorder="1" applyAlignment="1">
      <alignment horizontal="right" wrapText="1"/>
    </xf>
    <xf numFmtId="0" fontId="12" fillId="0" borderId="0" xfId="0" applyFont="1"/>
    <xf numFmtId="0" fontId="0" fillId="0" borderId="16" xfId="0" applyBorder="1"/>
    <xf numFmtId="1" fontId="12" fillId="0" borderId="0" xfId="0" applyNumberFormat="1" applyFont="1"/>
    <xf numFmtId="0" fontId="17" fillId="4" borderId="5" xfId="0" applyFont="1" applyFill="1" applyBorder="1" applyAlignment="1">
      <alignment horizontal="center" vertical="top"/>
    </xf>
    <xf numFmtId="0" fontId="17" fillId="4" borderId="12" xfId="0" applyFont="1" applyFill="1" applyBorder="1" applyAlignment="1">
      <alignment vertical="top" wrapText="1"/>
    </xf>
    <xf numFmtId="0" fontId="18" fillId="4" borderId="1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19" fillId="4" borderId="12" xfId="0" applyFont="1" applyFill="1" applyBorder="1" applyAlignment="1">
      <alignment horizontal="center" wrapText="1"/>
    </xf>
    <xf numFmtId="49" fontId="19" fillId="4" borderId="12" xfId="0" applyNumberFormat="1" applyFont="1" applyFill="1" applyBorder="1" applyAlignment="1">
      <alignment horizontal="center" wrapText="1"/>
    </xf>
    <xf numFmtId="0" fontId="19" fillId="4" borderId="12" xfId="0" applyFont="1" applyFill="1" applyBorder="1" applyAlignment="1">
      <alignment wrapText="1"/>
    </xf>
    <xf numFmtId="0" fontId="10" fillId="2" borderId="8" xfId="0" applyFont="1" applyFill="1" applyBorder="1" applyAlignment="1">
      <alignment vertical="top"/>
    </xf>
    <xf numFmtId="0" fontId="10" fillId="2" borderId="11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9" fontId="0" fillId="0" borderId="0" xfId="1" applyFont="1"/>
    <xf numFmtId="9" fontId="14" fillId="0" borderId="12" xfId="1" applyFont="1" applyBorder="1" applyAlignment="1">
      <alignment horizontal="right" wrapText="1"/>
    </xf>
    <xf numFmtId="9" fontId="19" fillId="4" borderId="12" xfId="1" applyFont="1" applyFill="1" applyBorder="1" applyAlignment="1">
      <alignment wrapText="1"/>
    </xf>
    <xf numFmtId="0" fontId="21" fillId="0" borderId="19" xfId="0" applyFont="1" applyFill="1" applyBorder="1" applyAlignment="1">
      <alignment horizontal="center" vertical="top" wrapText="1"/>
    </xf>
    <xf numFmtId="165" fontId="22" fillId="0" borderId="20" xfId="0" applyNumberFormat="1" applyFont="1" applyBorder="1" applyAlignment="1">
      <alignment horizontal="center"/>
    </xf>
    <xf numFmtId="165" fontId="22" fillId="0" borderId="21" xfId="0" applyNumberFormat="1" applyFont="1" applyBorder="1" applyAlignment="1">
      <alignment horizontal="center"/>
    </xf>
    <xf numFmtId="167" fontId="22" fillId="0" borderId="20" xfId="0" applyNumberFormat="1" applyFont="1" applyBorder="1" applyAlignment="1">
      <alignment horizontal="center" vertical="top" wrapText="1"/>
    </xf>
    <xf numFmtId="167" fontId="22" fillId="0" borderId="21" xfId="0" applyNumberFormat="1" applyFont="1" applyBorder="1" applyAlignment="1">
      <alignment horizontal="center" vertical="top" wrapText="1"/>
    </xf>
    <xf numFmtId="0" fontId="21" fillId="0" borderId="22" xfId="0" applyFont="1" applyFill="1" applyBorder="1" applyAlignment="1">
      <alignment horizontal="center" vertical="top" wrapText="1"/>
    </xf>
    <xf numFmtId="167" fontId="22" fillId="0" borderId="23" xfId="0" applyNumberFormat="1" applyFont="1" applyBorder="1" applyAlignment="1">
      <alignment horizontal="center" vertical="top" wrapText="1"/>
    </xf>
    <xf numFmtId="167" fontId="22" fillId="0" borderId="24" xfId="0" applyNumberFormat="1" applyFont="1" applyBorder="1" applyAlignment="1">
      <alignment horizontal="center" vertical="top" wrapText="1"/>
    </xf>
    <xf numFmtId="0" fontId="23" fillId="2" borderId="17" xfId="0" applyFont="1" applyFill="1" applyBorder="1" applyAlignment="1">
      <alignment horizontal="center" vertical="top" wrapText="1"/>
    </xf>
    <xf numFmtId="0" fontId="23" fillId="2" borderId="18" xfId="0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0" fontId="24" fillId="2" borderId="4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 wrapText="1"/>
    </xf>
    <xf numFmtId="0" fontId="25" fillId="2" borderId="4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left"/>
    </xf>
    <xf numFmtId="0" fontId="24" fillId="2" borderId="28" xfId="0" applyFont="1" applyFill="1" applyBorder="1"/>
    <xf numFmtId="0" fontId="24" fillId="2" borderId="4" xfId="0" applyFont="1" applyFill="1" applyBorder="1"/>
    <xf numFmtId="0" fontId="25" fillId="2" borderId="16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4" fillId="2" borderId="16" xfId="0" applyFont="1" applyFill="1" applyBorder="1"/>
    <xf numFmtId="0" fontId="24" fillId="2" borderId="3" xfId="0" applyFont="1" applyFill="1" applyBorder="1"/>
    <xf numFmtId="0" fontId="22" fillId="2" borderId="29" xfId="0" applyFont="1" applyFill="1" applyBorder="1" applyAlignment="1">
      <alignment horizontal="left"/>
    </xf>
    <xf numFmtId="0" fontId="24" fillId="2" borderId="30" xfId="0" applyFont="1" applyFill="1" applyBorder="1"/>
    <xf numFmtId="0" fontId="24" fillId="2" borderId="29" xfId="0" applyFont="1" applyFill="1" applyBorder="1"/>
    <xf numFmtId="0" fontId="25" fillId="2" borderId="30" xfId="0" applyFont="1" applyFill="1" applyBorder="1"/>
    <xf numFmtId="0" fontId="25" fillId="2" borderId="29" xfId="0" applyFont="1" applyFill="1" applyBorder="1"/>
    <xf numFmtId="165" fontId="0" fillId="7" borderId="0" xfId="0" applyNumberFormat="1" applyFill="1"/>
    <xf numFmtId="0" fontId="25" fillId="0" borderId="0" xfId="0" applyFont="1" applyFill="1"/>
    <xf numFmtId="165" fontId="12" fillId="0" borderId="0" xfId="0" applyNumberFormat="1" applyFont="1" applyFill="1"/>
    <xf numFmtId="165" fontId="0" fillId="0" borderId="0" xfId="0" applyNumberFormat="1" applyFill="1"/>
    <xf numFmtId="0" fontId="28" fillId="7" borderId="0" xfId="0" applyFont="1" applyFill="1"/>
    <xf numFmtId="165" fontId="0" fillId="0" borderId="0" xfId="0" applyNumberFormat="1" applyFont="1" applyFill="1" applyBorder="1"/>
    <xf numFmtId="165" fontId="0" fillId="0" borderId="0" xfId="0" applyNumberFormat="1" applyFont="1" applyFill="1"/>
    <xf numFmtId="164" fontId="29" fillId="0" borderId="31" xfId="0" applyNumberFormat="1" applyFont="1" applyFill="1" applyBorder="1"/>
    <xf numFmtId="164" fontId="29" fillId="0" borderId="32" xfId="0" applyNumberFormat="1" applyFont="1" applyFill="1" applyBorder="1"/>
    <xf numFmtId="0" fontId="30" fillId="0" borderId="0" xfId="2"/>
    <xf numFmtId="0" fontId="30" fillId="4" borderId="0" xfId="2" applyFill="1"/>
    <xf numFmtId="0" fontId="30" fillId="4" borderId="2" xfId="2" applyFill="1" applyBorder="1"/>
    <xf numFmtId="166" fontId="0" fillId="0" borderId="0" xfId="1" applyNumberFormat="1" applyFont="1"/>
    <xf numFmtId="0" fontId="0" fillId="0" borderId="34" xfId="0" applyBorder="1"/>
    <xf numFmtId="0" fontId="0" fillId="0" borderId="33" xfId="0" applyBorder="1"/>
    <xf numFmtId="0" fontId="0" fillId="4" borderId="34" xfId="0" applyFill="1" applyBorder="1"/>
    <xf numFmtId="0" fontId="3" fillId="4" borderId="33" xfId="0" applyFont="1" applyFill="1" applyBorder="1"/>
    <xf numFmtId="0" fontId="3" fillId="4" borderId="34" xfId="0" applyFont="1" applyFill="1" applyBorder="1"/>
    <xf numFmtId="0" fontId="0" fillId="4" borderId="33" xfId="0" applyFill="1" applyBorder="1"/>
    <xf numFmtId="166" fontId="0" fillId="0" borderId="33" xfId="1" applyNumberFormat="1" applyFont="1" applyBorder="1"/>
    <xf numFmtId="0" fontId="31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32" fillId="8" borderId="29" xfId="0" applyFont="1" applyFill="1" applyBorder="1" applyAlignment="1">
      <alignment horizontal="center" vertical="center" wrapText="1"/>
    </xf>
    <xf numFmtId="0" fontId="32" fillId="8" borderId="3" xfId="0" applyFont="1" applyFill="1" applyBorder="1" applyAlignment="1">
      <alignment horizontal="center" vertical="center" wrapText="1"/>
    </xf>
    <xf numFmtId="0" fontId="32" fillId="9" borderId="26" xfId="0" applyFont="1" applyFill="1" applyBorder="1" applyAlignment="1">
      <alignment vertical="center"/>
    </xf>
    <xf numFmtId="0" fontId="32" fillId="9" borderId="35" xfId="0" applyFont="1" applyFill="1" applyBorder="1" applyAlignment="1">
      <alignment vertical="center"/>
    </xf>
    <xf numFmtId="0" fontId="4" fillId="9" borderId="27" xfId="0" applyFont="1" applyFill="1" applyBorder="1"/>
    <xf numFmtId="0" fontId="31" fillId="0" borderId="4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29" xfId="0" applyFont="1" applyBorder="1" applyAlignment="1">
      <alignment horizontal="left" vertical="center" wrapText="1"/>
    </xf>
    <xf numFmtId="166" fontId="31" fillId="0" borderId="4" xfId="1" applyNumberFormat="1" applyFont="1" applyBorder="1" applyAlignment="1">
      <alignment horizontal="center"/>
    </xf>
    <xf numFmtId="10" fontId="31" fillId="0" borderId="4" xfId="1" applyNumberFormat="1" applyFont="1" applyBorder="1" applyAlignment="1">
      <alignment horizontal="center"/>
    </xf>
    <xf numFmtId="166" fontId="31" fillId="0" borderId="3" xfId="1" applyNumberFormat="1" applyFont="1" applyBorder="1" applyAlignment="1">
      <alignment horizontal="center"/>
    </xf>
    <xf numFmtId="166" fontId="31" fillId="0" borderId="29" xfId="1" applyNumberFormat="1" applyFont="1" applyBorder="1" applyAlignment="1">
      <alignment horizontal="center"/>
    </xf>
    <xf numFmtId="166" fontId="31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33" fillId="10" borderId="37" xfId="0" applyFont="1" applyFill="1" applyBorder="1" applyAlignment="1">
      <alignment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167" fontId="22" fillId="0" borderId="0" xfId="0" applyNumberFormat="1" applyFont="1" applyBorder="1" applyAlignment="1">
      <alignment horizontal="center" vertical="top" wrapText="1"/>
    </xf>
    <xf numFmtId="1" fontId="22" fillId="0" borderId="2" xfId="0" applyNumberFormat="1" applyFont="1" applyFill="1" applyBorder="1" applyAlignment="1">
      <alignment horizontal="center"/>
    </xf>
    <xf numFmtId="0" fontId="33" fillId="10" borderId="41" xfId="0" applyFont="1" applyFill="1" applyBorder="1" applyAlignment="1">
      <alignment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0" fillId="0" borderId="25" xfId="0" applyBorder="1" applyAlignment="1"/>
    <xf numFmtId="14" fontId="35" fillId="0" borderId="37" xfId="0" applyNumberFormat="1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7" fillId="4" borderId="37" xfId="0" applyFont="1" applyFill="1" applyBorder="1" applyAlignment="1">
      <alignment horizontal="center" vertical="center" wrapText="1"/>
    </xf>
    <xf numFmtId="0" fontId="37" fillId="4" borderId="38" xfId="0" applyFont="1" applyFill="1" applyBorder="1" applyAlignment="1">
      <alignment horizontal="center" vertical="center" wrapText="1"/>
    </xf>
    <xf numFmtId="14" fontId="39" fillId="0" borderId="36" xfId="0" applyNumberFormat="1" applyFont="1" applyFill="1" applyBorder="1" applyAlignment="1">
      <alignment horizontal="center" vertical="center" wrapText="1"/>
    </xf>
    <xf numFmtId="0" fontId="40" fillId="3" borderId="34" xfId="0" applyFont="1" applyFill="1" applyBorder="1" applyAlignment="1">
      <alignment horizontal="center" vertical="center" wrapText="1"/>
    </xf>
    <xf numFmtId="3" fontId="38" fillId="0" borderId="44" xfId="0" applyNumberFormat="1" applyFont="1" applyFill="1" applyBorder="1" applyAlignment="1"/>
    <xf numFmtId="3" fontId="38" fillId="0" borderId="45" xfId="0" applyNumberFormat="1" applyFont="1" applyFill="1" applyBorder="1" applyAlignment="1"/>
    <xf numFmtId="3" fontId="41" fillId="0" borderId="45" xfId="0" applyNumberFormat="1" applyFont="1" applyFill="1" applyBorder="1" applyAlignment="1"/>
    <xf numFmtId="3" fontId="42" fillId="0" borderId="45" xfId="0" applyNumberFormat="1" applyFont="1" applyFill="1" applyBorder="1" applyAlignment="1"/>
    <xf numFmtId="3" fontId="40" fillId="0" borderId="45" xfId="0" applyNumberFormat="1" applyFont="1" applyFill="1" applyBorder="1" applyAlignment="1"/>
    <xf numFmtId="1" fontId="40" fillId="0" borderId="45" xfId="0" applyNumberFormat="1" applyFont="1" applyFill="1" applyBorder="1" applyAlignment="1"/>
    <xf numFmtId="1" fontId="41" fillId="0" borderId="45" xfId="0" applyNumberFormat="1" applyFont="1" applyFill="1" applyBorder="1" applyAlignment="1"/>
    <xf numFmtId="3" fontId="40" fillId="0" borderId="46" xfId="0" applyNumberFormat="1" applyFont="1" applyFill="1" applyBorder="1" applyAlignment="1"/>
    <xf numFmtId="3" fontId="40" fillId="0" borderId="47" xfId="0" applyNumberFormat="1" applyFont="1" applyFill="1" applyBorder="1" applyAlignment="1"/>
    <xf numFmtId="0" fontId="38" fillId="0" borderId="44" xfId="0" applyFont="1" applyFill="1" applyBorder="1" applyAlignment="1"/>
    <xf numFmtId="0" fontId="38" fillId="0" borderId="45" xfId="0" applyFont="1" applyFill="1" applyBorder="1"/>
    <xf numFmtId="0" fontId="41" fillId="0" borderId="45" xfId="0" applyFont="1" applyFill="1" applyBorder="1" applyAlignment="1">
      <alignment horizontal="left" indent="1"/>
    </xf>
    <xf numFmtId="0" fontId="43" fillId="0" borderId="45" xfId="0" applyFont="1" applyFill="1" applyBorder="1" applyAlignment="1">
      <alignment horizontal="left" indent="2"/>
    </xf>
    <xf numFmtId="0" fontId="40" fillId="0" borderId="45" xfId="0" applyFont="1" applyFill="1" applyBorder="1" applyAlignment="1">
      <alignment horizontal="left" indent="3"/>
    </xf>
    <xf numFmtId="0" fontId="40" fillId="0" borderId="45" xfId="0" applyFont="1" applyFill="1" applyBorder="1" applyAlignment="1">
      <alignment horizontal="left" indent="2"/>
    </xf>
    <xf numFmtId="0" fontId="40" fillId="0" borderId="45" xfId="0" applyFont="1" applyFill="1" applyBorder="1" applyAlignment="1">
      <alignment horizontal="left" indent="1"/>
    </xf>
    <xf numFmtId="0" fontId="40" fillId="0" borderId="45" xfId="0" applyFont="1" applyFill="1" applyBorder="1" applyAlignment="1">
      <alignment horizontal="left" wrapText="1" indent="1"/>
    </xf>
    <xf numFmtId="0" fontId="40" fillId="0" borderId="47" xfId="0" applyFont="1" applyFill="1" applyBorder="1" applyAlignment="1">
      <alignment horizontal="left" indent="1"/>
    </xf>
    <xf numFmtId="3" fontId="40" fillId="0" borderId="3" xfId="0" applyNumberFormat="1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30" fillId="0" borderId="36" xfId="2" applyFill="1" applyBorder="1" applyAlignment="1">
      <alignment horizontal="center" vertical="center"/>
    </xf>
    <xf numFmtId="0" fontId="32" fillId="9" borderId="27" xfId="0" applyFont="1" applyFill="1" applyBorder="1" applyAlignment="1">
      <alignment vertical="center"/>
    </xf>
    <xf numFmtId="0" fontId="30" fillId="8" borderId="1" xfId="2" applyFill="1" applyBorder="1" applyAlignment="1">
      <alignment horizontal="center" vertical="center"/>
    </xf>
    <xf numFmtId="0" fontId="46" fillId="0" borderId="48" xfId="0" applyFont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21" fillId="0" borderId="51" xfId="0" applyFont="1" applyFill="1" applyBorder="1" applyAlignment="1">
      <alignment horizontal="center" vertical="top" wrapText="1"/>
    </xf>
    <xf numFmtId="0" fontId="21" fillId="0" borderId="52" xfId="0" applyFont="1" applyFill="1" applyBorder="1" applyAlignment="1">
      <alignment horizontal="center" vertical="top" wrapText="1"/>
    </xf>
    <xf numFmtId="0" fontId="47" fillId="2" borderId="17" xfId="0" applyFont="1" applyFill="1" applyBorder="1" applyAlignment="1">
      <alignment horizontal="center" vertical="top" wrapText="1"/>
    </xf>
    <xf numFmtId="0" fontId="48" fillId="0" borderId="55" xfId="0" applyFont="1" applyBorder="1" applyAlignment="1">
      <alignment horizontal="center" vertical="center" wrapText="1"/>
    </xf>
    <xf numFmtId="0" fontId="48" fillId="11" borderId="59" xfId="0" applyFont="1" applyFill="1" applyBorder="1" applyAlignment="1">
      <alignment horizontal="center" vertical="center" wrapText="1"/>
    </xf>
    <xf numFmtId="0" fontId="48" fillId="11" borderId="55" xfId="0" applyFont="1" applyFill="1" applyBorder="1" applyAlignment="1">
      <alignment horizontal="center" vertical="center" wrapText="1"/>
    </xf>
    <xf numFmtId="0" fontId="48" fillId="12" borderId="53" xfId="0" applyFont="1" applyFill="1" applyBorder="1" applyAlignment="1">
      <alignment horizontal="center" vertical="center" wrapText="1"/>
    </xf>
    <xf numFmtId="0" fontId="48" fillId="0" borderId="53" xfId="0" applyFont="1" applyBorder="1" applyAlignment="1">
      <alignment vertical="center" wrapText="1"/>
    </xf>
    <xf numFmtId="0" fontId="51" fillId="0" borderId="53" xfId="0" applyFont="1" applyBorder="1" applyAlignment="1">
      <alignment vertical="center" wrapText="1"/>
    </xf>
    <xf numFmtId="0" fontId="51" fillId="0" borderId="55" xfId="0" applyFont="1" applyBorder="1" applyAlignment="1">
      <alignment horizontal="center" vertical="center" wrapText="1"/>
    </xf>
    <xf numFmtId="0" fontId="52" fillId="0" borderId="55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30" fillId="0" borderId="0" xfId="2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3" fillId="4" borderId="0" xfId="0" applyFont="1" applyFill="1" applyAlignment="1">
      <alignment horizontal="center"/>
    </xf>
    <xf numFmtId="0" fontId="32" fillId="9" borderId="0" xfId="0" applyFont="1" applyFill="1" applyBorder="1" applyAlignment="1">
      <alignment horizontal="center" vertical="center"/>
    </xf>
    <xf numFmtId="0" fontId="32" fillId="9" borderId="3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top"/>
    </xf>
    <xf numFmtId="0" fontId="17" fillId="4" borderId="7" xfId="0" applyFont="1" applyFill="1" applyBorder="1" applyAlignment="1">
      <alignment horizontal="center" vertical="top"/>
    </xf>
    <xf numFmtId="0" fontId="17" fillId="4" borderId="9" xfId="0" applyFont="1" applyFill="1" applyBorder="1" applyAlignment="1">
      <alignment horizontal="center" vertical="top"/>
    </xf>
    <xf numFmtId="0" fontId="17" fillId="4" borderId="10" xfId="0" applyFont="1" applyFill="1" applyBorder="1" applyAlignment="1">
      <alignment horizontal="center" vertical="top"/>
    </xf>
    <xf numFmtId="0" fontId="30" fillId="4" borderId="49" xfId="2" applyFill="1" applyBorder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50" xfId="0" applyFont="1" applyFill="1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51" fillId="12" borderId="57" xfId="0" applyFont="1" applyFill="1" applyBorder="1" applyAlignment="1">
      <alignment horizontal="center" vertical="center" wrapText="1"/>
    </xf>
    <xf numFmtId="0" fontId="51" fillId="12" borderId="56" xfId="0" applyFont="1" applyFill="1" applyBorder="1" applyAlignment="1">
      <alignment horizontal="center" vertical="center" wrapText="1"/>
    </xf>
    <xf numFmtId="0" fontId="51" fillId="12" borderId="54" xfId="0" applyFont="1" applyFill="1" applyBorder="1" applyAlignment="1">
      <alignment horizontal="center" vertical="center" wrapText="1"/>
    </xf>
    <xf numFmtId="0" fontId="48" fillId="11" borderId="37" xfId="0" applyFont="1" applyFill="1" applyBorder="1" applyAlignment="1">
      <alignment vertical="center" wrapText="1"/>
    </xf>
    <xf numFmtId="0" fontId="48" fillId="11" borderId="58" xfId="0" applyFont="1" applyFill="1" applyBorder="1" applyAlignment="1">
      <alignment vertical="center" wrapText="1"/>
    </xf>
    <xf numFmtId="0" fontId="48" fillId="11" borderId="53" xfId="0" applyFont="1" applyFill="1" applyBorder="1" applyAlignment="1">
      <alignment vertical="center" wrapText="1"/>
    </xf>
    <xf numFmtId="0" fontId="48" fillId="11" borderId="57" xfId="0" applyFont="1" applyFill="1" applyBorder="1" applyAlignment="1">
      <alignment horizontal="center" vertical="center" wrapText="1"/>
    </xf>
    <xf numFmtId="0" fontId="48" fillId="11" borderId="54" xfId="0" applyFont="1" applyFill="1" applyBorder="1" applyAlignment="1">
      <alignment horizontal="center" vertical="center" wrapText="1"/>
    </xf>
    <xf numFmtId="0" fontId="50" fillId="12" borderId="57" xfId="0" applyFont="1" applyFill="1" applyBorder="1" applyAlignment="1">
      <alignment horizontal="center" vertical="center" wrapText="1"/>
    </xf>
    <xf numFmtId="0" fontId="50" fillId="12" borderId="54" xfId="0" applyFont="1" applyFill="1" applyBorder="1" applyAlignment="1">
      <alignment horizontal="center" vertical="center" wrapText="1"/>
    </xf>
    <xf numFmtId="0" fontId="50" fillId="12" borderId="56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5" fillId="2" borderId="4" xfId="0" applyFont="1" applyFill="1" applyBorder="1" applyAlignment="1">
      <alignment horizontal="center" wrapText="1"/>
    </xf>
    <xf numFmtId="0" fontId="25" fillId="2" borderId="3" xfId="0" applyFont="1" applyFill="1" applyBorder="1" applyAlignment="1">
      <alignment horizontal="center" wrapText="1"/>
    </xf>
    <xf numFmtId="0" fontId="30" fillId="0" borderId="16" xfId="2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Рабочая структура</a:t>
            </a:r>
            <a:r>
              <a:rPr lang="ru-RU" baseline="0"/>
              <a:t> населения РФ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Демография!$AC$1</c:f>
              <c:strCache>
                <c:ptCount val="1"/>
                <c:pt idx="0">
                  <c:v>  моложе трудоспособного 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Демография!$J$14:$J$22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Демография!$AD$14:$AD$22</c:f>
              <c:numCache>
                <c:formatCode>0%</c:formatCode>
                <c:ptCount val="9"/>
                <c:pt idx="0">
                  <c:v>0.16011265474263855</c:v>
                </c:pt>
                <c:pt idx="1">
                  <c:v>0.1618821618821619</c:v>
                </c:pt>
                <c:pt idx="2">
                  <c:v>0.16245406502642354</c:v>
                </c:pt>
                <c:pt idx="3">
                  <c:v>0.16474667263169668</c:v>
                </c:pt>
                <c:pt idx="4">
                  <c:v>0.16819326529330925</c:v>
                </c:pt>
                <c:pt idx="5">
                  <c:v>0.17204368435340056</c:v>
                </c:pt>
                <c:pt idx="6">
                  <c:v>0.17563086683941012</c:v>
                </c:pt>
                <c:pt idx="7">
                  <c:v>0.17987648845064655</c:v>
                </c:pt>
                <c:pt idx="8">
                  <c:v>0.18320345494673171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F-4804-A59F-97CF58F662D8}"/>
            </c:ext>
          </c:extLst>
        </c:ser>
        <c:ser>
          <c:idx val="1"/>
          <c:order val="1"/>
          <c:tx>
            <c:strRef>
              <c:f>Демография!$AE$1</c:f>
              <c:strCache>
                <c:ptCount val="1"/>
                <c:pt idx="0">
                  <c:v>  трудоспособном 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Демография!$AF$14:$AF$22</c:f>
              <c:numCache>
                <c:formatCode>0%</c:formatCode>
                <c:ptCount val="9"/>
                <c:pt idx="0">
                  <c:v>0.62592039905560581</c:v>
                </c:pt>
                <c:pt idx="1">
                  <c:v>0.61588161588161583</c:v>
                </c:pt>
                <c:pt idx="2">
                  <c:v>0.61489518076505789</c:v>
                </c:pt>
                <c:pt idx="3">
                  <c:v>0.60853791522201095</c:v>
                </c:pt>
                <c:pt idx="4">
                  <c:v>0.60089851897842295</c:v>
                </c:pt>
                <c:pt idx="5">
                  <c:v>0.59277356665065739</c:v>
                </c:pt>
                <c:pt idx="6">
                  <c:v>0.58396630818981721</c:v>
                </c:pt>
                <c:pt idx="7">
                  <c:v>0.57456071513869456</c:v>
                </c:pt>
                <c:pt idx="8">
                  <c:v>0.56690553390915777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F-4804-A59F-97CF58F662D8}"/>
            </c:ext>
          </c:extLst>
        </c:ser>
        <c:ser>
          <c:idx val="2"/>
          <c:order val="2"/>
          <c:tx>
            <c:strRef>
              <c:f>Демография!$AG$1</c:f>
              <c:strCache>
                <c:ptCount val="1"/>
                <c:pt idx="0">
                  <c:v>  старше трудоспособного  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Демография!$AH$14:$AH$22</c:f>
              <c:numCache>
                <c:formatCode>0%</c:formatCode>
                <c:ptCount val="9"/>
                <c:pt idx="0">
                  <c:v>0.21396694620175569</c:v>
                </c:pt>
                <c:pt idx="1">
                  <c:v>0.221998221998222</c:v>
                </c:pt>
                <c:pt idx="2">
                  <c:v>0.22265075420851854</c:v>
                </c:pt>
                <c:pt idx="3">
                  <c:v>0.22671541214629237</c:v>
                </c:pt>
                <c:pt idx="4">
                  <c:v>0.23090821572826778</c:v>
                </c:pt>
                <c:pt idx="5">
                  <c:v>0.23518274899594199</c:v>
                </c:pt>
                <c:pt idx="6">
                  <c:v>0.24040282497077262</c:v>
                </c:pt>
                <c:pt idx="7">
                  <c:v>0.24556279641065884</c:v>
                </c:pt>
                <c:pt idx="8">
                  <c:v>0.24989101114411053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F-4804-A59F-97CF58F6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531696"/>
        <c:axId val="385534440"/>
      </c:barChart>
      <c:catAx>
        <c:axId val="38553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534440"/>
        <c:crosses val="autoZero"/>
        <c:auto val="1"/>
        <c:lblAlgn val="ctr"/>
        <c:lblOffset val="100"/>
        <c:noMultiLvlLbl val="0"/>
      </c:catAx>
      <c:valAx>
        <c:axId val="385534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5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24</xdr:row>
      <xdr:rowOff>114300</xdr:rowOff>
    </xdr:from>
    <xdr:to>
      <xdr:col>16</xdr:col>
      <xdr:colOff>119062</xdr:colOff>
      <xdr:row>39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ks.ru/wps/wcm/connect/rosstat_main/rosstat/ru/statistics/publications/catalog/doc_114008727668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ks.ru/free_doc/new_site/prices/potr/tab-potr1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ks.ru/wps/wcm/connect/rosstat_main/rosstat/ru/statistics/population/demograph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nfin.ru/ru/perfomance/public_debt/internal/" TargetMode="External"/><Relationship Id="rId1" Type="http://schemas.openxmlformats.org/officeDocument/2006/relationships/hyperlink" Target="https://www.cbr.ru/statistics/credit_statistics/debt/schedule_debt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ks.ru/wps/wcm/connect/rosstat_main/rosstat/ru/statistics/enterprise/wholesale/" TargetMode="External"/><Relationship Id="rId1" Type="http://schemas.openxmlformats.org/officeDocument/2006/relationships/hyperlink" Target="http://www.gks.ru/wps/wcm/connect/rosstat_main/rosstat/ru/statistics/enterprise/retail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r.ru/statistics/?Prtid=ms&amp;ch=ITM_24379" TargetMode="External"/><Relationship Id="rId2" Type="http://schemas.openxmlformats.org/officeDocument/2006/relationships/hyperlink" Target="https://www.minfin.ru/ru/perfomance/nationalwealthfund/statistics/" TargetMode="External"/><Relationship Id="rId1" Type="http://schemas.openxmlformats.org/officeDocument/2006/relationships/hyperlink" Target="https://www.cbr.ru/hd_base/mrrf/mrrf_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workbookViewId="0">
      <pane ySplit="1" topLeftCell="A68" activePane="bottomLeft" state="frozen"/>
      <selection pane="bottomLeft" activeCell="I89" sqref="I89"/>
    </sheetView>
  </sheetViews>
  <sheetFormatPr defaultRowHeight="15" x14ac:dyDescent="0.25"/>
  <cols>
    <col min="2" max="2" width="11.7109375" bestFit="1" customWidth="1"/>
    <col min="3" max="3" width="12.140625" bestFit="1" customWidth="1"/>
    <col min="4" max="4" width="10.85546875" style="9" customWidth="1"/>
    <col min="5" max="5" width="12.85546875" style="9" customWidth="1"/>
    <col min="6" max="6" width="18.5703125" style="14" customWidth="1"/>
    <col min="7" max="7" width="14.85546875" customWidth="1"/>
    <col min="8" max="8" width="15.85546875" customWidth="1"/>
    <col min="9" max="9" width="18.28515625" style="9" customWidth="1"/>
    <col min="10" max="10" width="15.85546875" style="14" customWidth="1"/>
    <col min="11" max="11" width="15.42578125" customWidth="1"/>
    <col min="12" max="12" width="14.7109375" style="9" customWidth="1"/>
    <col min="13" max="13" width="11.85546875" style="14" customWidth="1"/>
    <col min="15" max="15" width="9.140625" style="9"/>
    <col min="16" max="16" width="15.28515625" customWidth="1"/>
  </cols>
  <sheetData>
    <row r="1" spans="1:16" ht="51.75" x14ac:dyDescent="0.25">
      <c r="A1" s="6" t="s">
        <v>5</v>
      </c>
      <c r="B1" s="6"/>
      <c r="C1" s="6" t="s">
        <v>4</v>
      </c>
      <c r="D1" s="8" t="s">
        <v>6</v>
      </c>
      <c r="E1" s="30" t="s">
        <v>26</v>
      </c>
      <c r="F1" s="13" t="s">
        <v>7</v>
      </c>
      <c r="G1" s="7" t="s">
        <v>8</v>
      </c>
      <c r="H1" s="7" t="s">
        <v>9</v>
      </c>
      <c r="I1" s="10" t="s">
        <v>17</v>
      </c>
      <c r="J1" s="13" t="s">
        <v>10</v>
      </c>
      <c r="K1" s="7" t="s">
        <v>16</v>
      </c>
      <c r="L1" s="10" t="s">
        <v>15</v>
      </c>
      <c r="M1" s="13" t="s">
        <v>11</v>
      </c>
      <c r="N1" s="7" t="s">
        <v>12</v>
      </c>
      <c r="O1" s="10" t="s">
        <v>13</v>
      </c>
      <c r="P1" s="7" t="s">
        <v>14</v>
      </c>
    </row>
    <row r="2" spans="1:16" x14ac:dyDescent="0.25">
      <c r="A2" s="177">
        <v>1995</v>
      </c>
      <c r="B2" s="1" t="s">
        <v>0</v>
      </c>
      <c r="C2" s="2">
        <v>234.97749999999999</v>
      </c>
      <c r="D2" s="2"/>
      <c r="E2" s="17"/>
    </row>
    <row r="3" spans="1:16" x14ac:dyDescent="0.25">
      <c r="A3" s="178"/>
      <c r="B3" s="1" t="s">
        <v>1</v>
      </c>
      <c r="C3" s="2">
        <v>324.25218400000006</v>
      </c>
      <c r="D3" s="2"/>
      <c r="E3" s="17"/>
    </row>
    <row r="4" spans="1:16" x14ac:dyDescent="0.25">
      <c r="A4" s="178"/>
      <c r="B4" s="1" t="s">
        <v>2</v>
      </c>
      <c r="C4" s="2">
        <v>421.05967535999997</v>
      </c>
      <c r="D4" s="2"/>
      <c r="E4" s="17"/>
    </row>
    <row r="5" spans="1:16" x14ac:dyDescent="0.25">
      <c r="A5" s="178"/>
      <c r="B5" s="1" t="s">
        <v>3</v>
      </c>
      <c r="C5" s="2">
        <v>448.23270719999988</v>
      </c>
      <c r="D5" s="2"/>
      <c r="E5" s="17"/>
    </row>
    <row r="6" spans="1:16" x14ac:dyDescent="0.25">
      <c r="A6" s="177">
        <v>1996</v>
      </c>
      <c r="B6" s="1" t="s">
        <v>0</v>
      </c>
      <c r="C6" s="2">
        <v>425.2888999999999</v>
      </c>
      <c r="D6" s="2">
        <v>85.134680475662293</v>
      </c>
      <c r="E6" s="17"/>
    </row>
    <row r="7" spans="1:16" x14ac:dyDescent="0.25">
      <c r="A7" s="178"/>
      <c r="B7" s="1" t="s">
        <v>1</v>
      </c>
      <c r="C7" s="2">
        <v>468.41849999999994</v>
      </c>
      <c r="D7" s="2">
        <v>49.586779402391187</v>
      </c>
      <c r="E7" s="17"/>
    </row>
    <row r="8" spans="1:16" x14ac:dyDescent="0.25">
      <c r="A8" s="178"/>
      <c r="B8" s="1" t="s">
        <v>2</v>
      </c>
      <c r="C8" s="2">
        <v>548.87810000000002</v>
      </c>
      <c r="D8" s="2">
        <v>37.948674472761866</v>
      </c>
      <c r="E8" s="17"/>
    </row>
    <row r="9" spans="1:16" x14ac:dyDescent="0.25">
      <c r="A9" s="178"/>
      <c r="B9" s="1" t="s">
        <v>3</v>
      </c>
      <c r="C9" s="2">
        <v>565.23960000000011</v>
      </c>
      <c r="D9" s="2">
        <v>30.127171358859016</v>
      </c>
      <c r="E9" s="17"/>
    </row>
    <row r="10" spans="1:16" x14ac:dyDescent="0.25">
      <c r="A10" s="177">
        <v>1997</v>
      </c>
      <c r="B10" s="1" t="s">
        <v>0</v>
      </c>
      <c r="C10" s="2">
        <v>512.36879999999996</v>
      </c>
      <c r="D10" s="2">
        <v>21.008976991342081</v>
      </c>
      <c r="E10" s="17"/>
    </row>
    <row r="11" spans="1:16" x14ac:dyDescent="0.25">
      <c r="A11" s="178"/>
      <c r="B11" s="1" t="s">
        <v>1</v>
      </c>
      <c r="C11" s="2">
        <v>555.07680000000005</v>
      </c>
      <c r="D11" s="2">
        <v>19.489821163561231</v>
      </c>
      <c r="E11" s="17"/>
    </row>
    <row r="12" spans="1:16" x14ac:dyDescent="0.25">
      <c r="A12" s="178"/>
      <c r="B12" s="1" t="s">
        <v>2</v>
      </c>
      <c r="C12" s="2">
        <v>634.15920000000006</v>
      </c>
      <c r="D12" s="2">
        <v>12.343469649307153</v>
      </c>
      <c r="E12" s="17"/>
    </row>
    <row r="13" spans="1:16" x14ac:dyDescent="0.25">
      <c r="A13" s="178"/>
      <c r="B13" s="1" t="s">
        <v>3</v>
      </c>
      <c r="C13" s="2">
        <v>640.90919999999994</v>
      </c>
      <c r="D13" s="2">
        <v>9.4304873882589533</v>
      </c>
      <c r="E13" s="17"/>
    </row>
    <row r="14" spans="1:16" x14ac:dyDescent="0.25">
      <c r="A14" s="177">
        <v>1998</v>
      </c>
      <c r="B14" s="1" t="s">
        <v>0</v>
      </c>
      <c r="C14" s="2">
        <v>550.8655</v>
      </c>
      <c r="D14" s="2">
        <v>9.1322657567754106</v>
      </c>
      <c r="E14" s="17"/>
    </row>
    <row r="15" spans="1:16" x14ac:dyDescent="0.25">
      <c r="A15" s="178"/>
      <c r="B15" s="1" t="s">
        <v>1</v>
      </c>
      <c r="C15" s="2">
        <v>602.45300000000009</v>
      </c>
      <c r="D15" s="2">
        <v>9.6147116635667373</v>
      </c>
      <c r="E15" s="17"/>
    </row>
    <row r="16" spans="1:16" x14ac:dyDescent="0.25">
      <c r="A16" s="178"/>
      <c r="B16" s="1" t="s">
        <v>2</v>
      </c>
      <c r="C16" s="2">
        <v>675.45709999999997</v>
      </c>
      <c r="D16" s="2">
        <v>16.82065660634602</v>
      </c>
      <c r="E16" s="17"/>
    </row>
    <row r="17" spans="1:5" x14ac:dyDescent="0.25">
      <c r="A17" s="178"/>
      <c r="B17" s="1" t="s">
        <v>3</v>
      </c>
      <c r="C17" s="2">
        <v>800.84739999999999</v>
      </c>
      <c r="D17" s="2">
        <v>37.508180190264142</v>
      </c>
      <c r="E17" s="17"/>
    </row>
    <row r="18" spans="1:5" x14ac:dyDescent="0.25">
      <c r="A18" s="177">
        <v>1999</v>
      </c>
      <c r="B18" s="1" t="s">
        <v>0</v>
      </c>
      <c r="C18" s="2">
        <v>901.34680000000014</v>
      </c>
      <c r="D18" s="2">
        <v>66.641691561874666</v>
      </c>
      <c r="E18" s="17"/>
    </row>
    <row r="19" spans="1:5" x14ac:dyDescent="0.25">
      <c r="A19" s="178"/>
      <c r="B19" s="1" t="s">
        <v>1</v>
      </c>
      <c r="C19" s="2">
        <v>1101.5012000000002</v>
      </c>
      <c r="D19" s="2">
        <v>77.252070982132437</v>
      </c>
      <c r="E19" s="17"/>
    </row>
    <row r="20" spans="1:5" x14ac:dyDescent="0.25">
      <c r="A20" s="178"/>
      <c r="B20" s="1" t="s">
        <v>2</v>
      </c>
      <c r="C20" s="2">
        <v>1373.0663000000002</v>
      </c>
      <c r="D20" s="2">
        <v>82.375213782559797</v>
      </c>
      <c r="E20" s="17"/>
    </row>
    <row r="21" spans="1:5" x14ac:dyDescent="0.25">
      <c r="A21" s="178"/>
      <c r="B21" s="1" t="s">
        <v>3</v>
      </c>
      <c r="C21" s="2">
        <v>1447.3191999999999</v>
      </c>
      <c r="D21" s="2">
        <v>61.244999264364111</v>
      </c>
      <c r="E21" s="17"/>
    </row>
    <row r="22" spans="1:5" x14ac:dyDescent="0.25">
      <c r="A22" s="177">
        <v>2000</v>
      </c>
      <c r="B22" s="1" t="s">
        <v>0</v>
      </c>
      <c r="C22" s="2">
        <v>1527.4226999999994</v>
      </c>
      <c r="D22" s="2">
        <v>52.088646413610292</v>
      </c>
      <c r="E22" s="17"/>
    </row>
    <row r="23" spans="1:5" x14ac:dyDescent="0.25">
      <c r="A23" s="178"/>
      <c r="B23" s="1" t="s">
        <v>1</v>
      </c>
      <c r="C23" s="2">
        <v>1696.6486000000002</v>
      </c>
      <c r="D23" s="2">
        <v>39.732904017761314</v>
      </c>
      <c r="E23" s="17"/>
    </row>
    <row r="24" spans="1:5" x14ac:dyDescent="0.25">
      <c r="A24" s="178"/>
      <c r="B24" s="1" t="s">
        <v>2</v>
      </c>
      <c r="C24" s="2">
        <v>2037.845</v>
      </c>
      <c r="D24" s="2">
        <v>34.255212026495457</v>
      </c>
      <c r="E24" s="17"/>
    </row>
    <row r="25" spans="1:5" x14ac:dyDescent="0.25">
      <c r="A25" s="178"/>
      <c r="B25" s="1" t="s">
        <v>3</v>
      </c>
      <c r="C25" s="2">
        <v>2043.7299999999998</v>
      </c>
      <c r="D25" s="2">
        <v>30.429556128326482</v>
      </c>
      <c r="E25" s="17"/>
    </row>
    <row r="26" spans="1:5" x14ac:dyDescent="0.25">
      <c r="A26" s="177">
        <v>2001</v>
      </c>
      <c r="B26" s="1" t="s">
        <v>0</v>
      </c>
      <c r="C26" s="2">
        <v>1900.8727999999999</v>
      </c>
      <c r="D26" s="2">
        <v>18.87918259122408</v>
      </c>
      <c r="E26" s="17"/>
    </row>
    <row r="27" spans="1:5" x14ac:dyDescent="0.25">
      <c r="A27" s="178"/>
      <c r="B27" s="1" t="s">
        <v>1</v>
      </c>
      <c r="C27" s="2">
        <v>2105.0056999999993</v>
      </c>
      <c r="D27" s="2">
        <v>18.103859558858957</v>
      </c>
      <c r="E27" s="17"/>
    </row>
    <row r="28" spans="1:5" x14ac:dyDescent="0.25">
      <c r="A28" s="178"/>
      <c r="B28" s="1" t="s">
        <v>2</v>
      </c>
      <c r="C28" s="2">
        <v>2487.8722000000002</v>
      </c>
      <c r="D28" s="2">
        <v>15.141328817607388</v>
      </c>
      <c r="E28" s="17"/>
    </row>
    <row r="29" spans="1:5" x14ac:dyDescent="0.25">
      <c r="A29" s="178"/>
      <c r="B29" s="1" t="s">
        <v>3</v>
      </c>
      <c r="C29" s="2">
        <v>2449.8317000000002</v>
      </c>
      <c r="D29" s="2">
        <v>14.664048469863573</v>
      </c>
      <c r="E29" s="17"/>
    </row>
    <row r="30" spans="1:5" x14ac:dyDescent="0.25">
      <c r="A30" s="177">
        <v>2002</v>
      </c>
      <c r="B30" s="1" t="s">
        <v>0</v>
      </c>
      <c r="C30" s="2">
        <v>2262.1866084403609</v>
      </c>
      <c r="D30" s="2">
        <v>14.652960869368513</v>
      </c>
      <c r="E30" s="17"/>
    </row>
    <row r="31" spans="1:5" x14ac:dyDescent="0.25">
      <c r="A31" s="178"/>
      <c r="B31" s="1" t="s">
        <v>1</v>
      </c>
      <c r="C31" s="2">
        <v>2528.6709777063229</v>
      </c>
      <c r="D31" s="2">
        <v>15.057287185719076</v>
      </c>
      <c r="E31" s="17"/>
    </row>
    <row r="32" spans="1:5" x14ac:dyDescent="0.25">
      <c r="A32" s="178"/>
      <c r="B32" s="1" t="s">
        <v>2</v>
      </c>
      <c r="C32" s="2">
        <v>3012.8060670376435</v>
      </c>
      <c r="D32" s="2">
        <v>15.963257102005841</v>
      </c>
      <c r="E32" s="17"/>
    </row>
    <row r="33" spans="1:5" x14ac:dyDescent="0.25">
      <c r="A33" s="178"/>
      <c r="B33" s="1" t="s">
        <v>3</v>
      </c>
      <c r="C33" s="2">
        <v>3026.8712612516092</v>
      </c>
      <c r="D33" s="2">
        <v>16.37966970920202</v>
      </c>
      <c r="E33" s="17"/>
    </row>
    <row r="34" spans="1:5" x14ac:dyDescent="0.25">
      <c r="A34" s="177">
        <v>2003</v>
      </c>
      <c r="B34" s="1" t="s">
        <v>0</v>
      </c>
      <c r="C34" s="2">
        <v>2851.1054914710994</v>
      </c>
      <c r="D34" s="2">
        <v>17.126147988359634</v>
      </c>
      <c r="E34" s="17"/>
    </row>
    <row r="35" spans="1:5" x14ac:dyDescent="0.25">
      <c r="A35" s="178"/>
      <c r="B35" s="1" t="s">
        <v>1</v>
      </c>
      <c r="C35" s="2">
        <v>3101.6935991534233</v>
      </c>
      <c r="D35" s="2">
        <v>13.830836501962594</v>
      </c>
      <c r="E35" s="17"/>
    </row>
    <row r="36" spans="1:5" x14ac:dyDescent="0.25">
      <c r="A36" s="178"/>
      <c r="B36" s="1" t="s">
        <v>2</v>
      </c>
      <c r="C36" s="2">
        <v>3600.220823900323</v>
      </c>
      <c r="D36" s="2">
        <v>13.430783887737704</v>
      </c>
      <c r="E36" s="17"/>
    </row>
    <row r="37" spans="1:5" x14ac:dyDescent="0.25">
      <c r="A37" s="178"/>
      <c r="B37" s="1" t="s">
        <v>3</v>
      </c>
      <c r="C37" s="2">
        <v>3655.2138648971186</v>
      </c>
      <c r="D37" s="2">
        <v>12.094918706245551</v>
      </c>
      <c r="E37" s="17"/>
    </row>
    <row r="38" spans="1:5" x14ac:dyDescent="0.25">
      <c r="A38" s="177">
        <v>2004</v>
      </c>
      <c r="B38" s="1" t="s">
        <v>0</v>
      </c>
      <c r="C38" s="2">
        <v>3515.656534454914</v>
      </c>
      <c r="D38" s="2">
        <v>14.982496238464549</v>
      </c>
      <c r="E38" s="17"/>
    </row>
    <row r="39" spans="1:5" x14ac:dyDescent="0.25">
      <c r="A39" s="178"/>
      <c r="B39" s="1" t="s">
        <v>1</v>
      </c>
      <c r="C39" s="2">
        <v>3971.6079652659473</v>
      </c>
      <c r="D39" s="2">
        <v>18.529047547229055</v>
      </c>
      <c r="E39" s="17"/>
    </row>
    <row r="40" spans="1:5" x14ac:dyDescent="0.25">
      <c r="A40" s="178"/>
      <c r="B40" s="1" t="s">
        <v>2</v>
      </c>
      <c r="C40" s="2">
        <v>4594.0223040986384</v>
      </c>
      <c r="D40" s="2">
        <v>18.895759566407833</v>
      </c>
      <c r="E40" s="17"/>
    </row>
    <row r="41" spans="1:5" x14ac:dyDescent="0.25">
      <c r="A41" s="178"/>
      <c r="B41" s="1" t="s">
        <v>3</v>
      </c>
      <c r="C41" s="2">
        <v>4945.904056180495</v>
      </c>
      <c r="D41" s="2">
        <v>27.3879182948112</v>
      </c>
      <c r="E41" s="17"/>
    </row>
    <row r="42" spans="1:5" x14ac:dyDescent="0.25">
      <c r="A42" s="177">
        <v>2005</v>
      </c>
      <c r="B42" s="1" t="s">
        <v>0</v>
      </c>
      <c r="C42" s="2">
        <v>4458.6089739829531</v>
      </c>
      <c r="D42" s="2">
        <v>20.123356840952596</v>
      </c>
      <c r="E42" s="17"/>
    </row>
    <row r="43" spans="1:5" x14ac:dyDescent="0.25">
      <c r="A43" s="178"/>
      <c r="B43" s="1" t="s">
        <v>1</v>
      </c>
      <c r="C43" s="2">
        <v>5077.8685073150136</v>
      </c>
      <c r="D43" s="2">
        <v>20.60130027692739</v>
      </c>
      <c r="E43" s="17"/>
    </row>
    <row r="44" spans="1:5" x14ac:dyDescent="0.25">
      <c r="A44" s="178"/>
      <c r="B44" s="1" t="s">
        <v>2</v>
      </c>
      <c r="C44" s="2">
        <v>5845.237908965355</v>
      </c>
      <c r="D44" s="2">
        <v>20.078142605786169</v>
      </c>
      <c r="E44" s="17"/>
    </row>
    <row r="45" spans="1:5" x14ac:dyDescent="0.25">
      <c r="A45" s="178"/>
      <c r="B45" s="1" t="s">
        <v>3</v>
      </c>
      <c r="C45" s="2">
        <v>6228.0500985636545</v>
      </c>
      <c r="D45" s="2">
        <v>16.833298055606377</v>
      </c>
      <c r="E45" s="17"/>
    </row>
    <row r="46" spans="1:5" x14ac:dyDescent="0.25">
      <c r="A46" s="177">
        <v>2006</v>
      </c>
      <c r="B46" s="1" t="s">
        <v>0</v>
      </c>
      <c r="C46" s="2">
        <v>5792.9485048857468</v>
      </c>
      <c r="D46" s="2">
        <v>21.090575052893939</v>
      </c>
      <c r="E46" s="17"/>
    </row>
    <row r="47" spans="1:5" x14ac:dyDescent="0.25">
      <c r="A47" s="178"/>
      <c r="B47" s="1" t="s">
        <v>1</v>
      </c>
      <c r="C47" s="2">
        <v>6368.0703292722728</v>
      </c>
      <c r="D47" s="2">
        <v>16.031012874551294</v>
      </c>
      <c r="E47" s="17"/>
    </row>
    <row r="48" spans="1:5" x14ac:dyDescent="0.25">
      <c r="A48" s="178"/>
      <c r="B48" s="1" t="s">
        <v>2</v>
      </c>
      <c r="C48" s="2">
        <v>7275.8471420383112</v>
      </c>
      <c r="D48" s="2">
        <v>15.051057378199317</v>
      </c>
      <c r="E48" s="17"/>
    </row>
    <row r="49" spans="1:5" x14ac:dyDescent="0.25">
      <c r="A49" s="178"/>
      <c r="B49" s="1" t="s">
        <v>3</v>
      </c>
      <c r="C49" s="2">
        <v>7480.335398903374</v>
      </c>
      <c r="D49" s="2">
        <v>10.310828188749753</v>
      </c>
      <c r="E49" s="17"/>
    </row>
    <row r="50" spans="1:5" x14ac:dyDescent="0.25">
      <c r="A50" s="177">
        <v>2007</v>
      </c>
      <c r="B50" s="1" t="s">
        <v>0</v>
      </c>
      <c r="C50" s="2">
        <v>6780.2228485849164</v>
      </c>
      <c r="D50" s="2">
        <v>8.3027966454370983</v>
      </c>
      <c r="E50" s="17"/>
    </row>
    <row r="51" spans="1:5" x14ac:dyDescent="0.25">
      <c r="A51" s="178"/>
      <c r="B51" s="1" t="s">
        <v>1</v>
      </c>
      <c r="C51" s="2">
        <v>7767.5171267478645</v>
      </c>
      <c r="D51" s="2">
        <v>12.297969690172721</v>
      </c>
      <c r="E51" s="17"/>
    </row>
    <row r="52" spans="1:5" x14ac:dyDescent="0.25">
      <c r="A52" s="178"/>
      <c r="B52" s="1" t="s">
        <v>2</v>
      </c>
      <c r="C52" s="2">
        <v>8902.7336504636969</v>
      </c>
      <c r="D52" s="2">
        <v>13.115669015769839</v>
      </c>
      <c r="E52" s="17"/>
    </row>
    <row r="53" spans="1:5" x14ac:dyDescent="0.25">
      <c r="A53" s="178"/>
      <c r="B53" s="1" t="s">
        <v>3</v>
      </c>
      <c r="C53" s="2">
        <v>9797.039602958921</v>
      </c>
      <c r="D53" s="2">
        <v>19.952320827228817</v>
      </c>
      <c r="E53" s="17"/>
    </row>
    <row r="54" spans="1:5" x14ac:dyDescent="0.25">
      <c r="A54" s="177">
        <v>2008</v>
      </c>
      <c r="B54" s="1" t="s">
        <v>0</v>
      </c>
      <c r="C54" s="2">
        <v>8877.6533542806683</v>
      </c>
      <c r="D54" s="2">
        <v>19.930012840748731</v>
      </c>
      <c r="E54" s="17"/>
    </row>
    <row r="55" spans="1:5" x14ac:dyDescent="0.25">
      <c r="A55" s="178"/>
      <c r="B55" s="1" t="s">
        <v>1</v>
      </c>
      <c r="C55" s="2">
        <v>10238.280014139516</v>
      </c>
      <c r="D55" s="2">
        <v>22.156879341606668</v>
      </c>
      <c r="E55" s="17"/>
    </row>
    <row r="56" spans="1:5" x14ac:dyDescent="0.25">
      <c r="A56" s="178"/>
      <c r="B56" s="1" t="s">
        <v>2</v>
      </c>
      <c r="C56" s="2">
        <v>11542.047548388042</v>
      </c>
      <c r="D56" s="2">
        <v>21.834045240104018</v>
      </c>
      <c r="E56" s="17"/>
    </row>
    <row r="57" spans="1:5" x14ac:dyDescent="0.25">
      <c r="A57" s="178"/>
      <c r="B57" s="1" t="s">
        <v>3</v>
      </c>
      <c r="C57" s="2">
        <v>10618.868270134297</v>
      </c>
      <c r="D57" s="2">
        <v>9.8406565439906615</v>
      </c>
      <c r="E57" s="17"/>
    </row>
    <row r="58" spans="1:5" x14ac:dyDescent="0.25">
      <c r="A58" s="177">
        <v>2009</v>
      </c>
      <c r="B58" s="1" t="s">
        <v>0</v>
      </c>
      <c r="C58" s="2">
        <v>8334.6327818815698</v>
      </c>
      <c r="D58" s="2">
        <v>3.3976916786311051</v>
      </c>
      <c r="E58" s="17"/>
    </row>
    <row r="59" spans="1:5" x14ac:dyDescent="0.25">
      <c r="A59" s="178"/>
      <c r="B59" s="1" t="s">
        <v>1</v>
      </c>
      <c r="C59" s="2">
        <v>9244.8288207423739</v>
      </c>
      <c r="D59" s="2">
        <v>1.6297175683420022</v>
      </c>
      <c r="E59" s="17"/>
    </row>
    <row r="60" spans="1:5" x14ac:dyDescent="0.25">
      <c r="A60" s="178"/>
      <c r="B60" s="1" t="s">
        <v>2</v>
      </c>
      <c r="C60" s="2">
        <v>10411.333955988388</v>
      </c>
      <c r="D60" s="2">
        <v>-1.2888646801975625</v>
      </c>
      <c r="E60" s="17"/>
    </row>
    <row r="61" spans="1:5" x14ac:dyDescent="0.25">
      <c r="A61" s="178"/>
      <c r="B61" s="1" t="s">
        <v>3</v>
      </c>
      <c r="C61" s="2">
        <v>10816.423016343833</v>
      </c>
      <c r="D61" s="2">
        <v>4.5665035195623602</v>
      </c>
      <c r="E61" s="17"/>
    </row>
    <row r="62" spans="1:5" x14ac:dyDescent="0.25">
      <c r="A62" s="177">
        <v>2010</v>
      </c>
      <c r="B62" s="1" t="s">
        <v>0</v>
      </c>
      <c r="C62" s="2">
        <v>9995.7582587564557</v>
      </c>
      <c r="D62" s="2">
        <v>15.240919725674601</v>
      </c>
      <c r="E62" s="17"/>
    </row>
    <row r="63" spans="1:5" x14ac:dyDescent="0.25">
      <c r="A63" s="178"/>
      <c r="B63" s="1" t="s">
        <v>1</v>
      </c>
      <c r="C63" s="2">
        <v>10977.035260722871</v>
      </c>
      <c r="D63" s="2">
        <v>13.082654808519848</v>
      </c>
      <c r="E63" s="17"/>
    </row>
    <row r="64" spans="1:5" x14ac:dyDescent="0.25">
      <c r="A64" s="178"/>
      <c r="B64" s="1" t="s">
        <v>2</v>
      </c>
      <c r="C64" s="2">
        <v>12086.463958780156</v>
      </c>
      <c r="D64" s="2">
        <v>11.811288961842109</v>
      </c>
      <c r="E64" s="17"/>
    </row>
    <row r="65" spans="1:16" x14ac:dyDescent="0.25">
      <c r="A65" s="178"/>
      <c r="B65" s="1" t="s">
        <v>3</v>
      </c>
      <c r="C65" s="2">
        <v>13249.283711436283</v>
      </c>
      <c r="D65" s="2">
        <v>16.5704445808542</v>
      </c>
      <c r="E65" s="17"/>
    </row>
    <row r="66" spans="1:16" x14ac:dyDescent="0.25">
      <c r="A66" s="177">
        <v>2011</v>
      </c>
      <c r="B66" s="1" t="s">
        <v>0</v>
      </c>
      <c r="C66" s="2">
        <v>13028.8</v>
      </c>
      <c r="D66" s="2">
        <v>15.801484785899362</v>
      </c>
      <c r="E66" s="17">
        <f>SUM(C63:C66)/Демография!B53</f>
        <v>345.28749426829472</v>
      </c>
      <c r="F66" s="15">
        <v>9370.7999999999993</v>
      </c>
      <c r="G66" s="3">
        <v>6751</v>
      </c>
      <c r="H66" s="3">
        <v>2564.3000000000002</v>
      </c>
      <c r="I66" s="11">
        <v>55.5</v>
      </c>
      <c r="J66" s="15">
        <v>2433.1999999999998</v>
      </c>
      <c r="K66" s="3">
        <v>1829.7</v>
      </c>
      <c r="L66" s="11">
        <v>603.5</v>
      </c>
      <c r="M66" s="15">
        <v>1220.9000000000001</v>
      </c>
      <c r="N66" s="3">
        <v>3607.1</v>
      </c>
      <c r="O66" s="11">
        <v>2386.1999999999998</v>
      </c>
      <c r="P66" s="3">
        <v>3.9</v>
      </c>
    </row>
    <row r="67" spans="1:16" x14ac:dyDescent="0.25">
      <c r="A67" s="178"/>
      <c r="B67" s="1" t="s">
        <v>1</v>
      </c>
      <c r="C67" s="2">
        <v>14481.1</v>
      </c>
      <c r="D67" s="2">
        <v>17.972072578486916</v>
      </c>
      <c r="E67" s="17">
        <f>SUM(C64:C67)/Демография!B54</f>
        <v>369.80859111418079</v>
      </c>
      <c r="F67" s="15">
        <v>9915.9</v>
      </c>
      <c r="G67" s="3">
        <v>7232.9</v>
      </c>
      <c r="H67" s="3">
        <v>2626.7</v>
      </c>
      <c r="I67" s="11">
        <v>56.3</v>
      </c>
      <c r="J67" s="15">
        <v>3284.2</v>
      </c>
      <c r="K67" s="3">
        <v>2743.2</v>
      </c>
      <c r="L67" s="11">
        <v>541</v>
      </c>
      <c r="M67" s="15">
        <v>1233</v>
      </c>
      <c r="N67" s="3">
        <v>4156.3</v>
      </c>
      <c r="O67" s="11">
        <v>2923.3</v>
      </c>
      <c r="P67" s="3">
        <v>48</v>
      </c>
    </row>
    <row r="68" spans="1:16" x14ac:dyDescent="0.25">
      <c r="A68" s="178"/>
      <c r="B68" s="1" t="s">
        <v>2</v>
      </c>
      <c r="C68" s="2">
        <v>15805.6</v>
      </c>
      <c r="D68" s="2">
        <v>16.04049551472464</v>
      </c>
      <c r="E68" s="17">
        <f>SUM(C65:C68)/Демография!B55</f>
        <v>395.8347355593861</v>
      </c>
      <c r="F68" s="15">
        <v>10394.4</v>
      </c>
      <c r="G68" s="3">
        <v>7702.6</v>
      </c>
      <c r="H68" s="3">
        <v>2635.4</v>
      </c>
      <c r="I68" s="11">
        <v>56.4</v>
      </c>
      <c r="J68" s="15">
        <v>4399.6000000000004</v>
      </c>
      <c r="K68" s="3">
        <v>3278.4</v>
      </c>
      <c r="L68" s="11">
        <v>1121.2</v>
      </c>
      <c r="M68" s="15">
        <v>1006.1</v>
      </c>
      <c r="N68" s="3">
        <v>4197.2</v>
      </c>
      <c r="O68" s="11">
        <v>3191.1</v>
      </c>
      <c r="P68" s="3">
        <v>5.5</v>
      </c>
    </row>
    <row r="69" spans="1:16" x14ac:dyDescent="0.25">
      <c r="A69" s="178"/>
      <c r="B69" s="1" t="s">
        <v>3</v>
      </c>
      <c r="C69" s="2">
        <v>16967</v>
      </c>
      <c r="D69" s="2">
        <v>14.129506493514327</v>
      </c>
      <c r="E69" s="17">
        <f>SUM(C66:C69)/Демография!B56</f>
        <v>421.85094471658499</v>
      </c>
      <c r="F69" s="15">
        <v>11011.1</v>
      </c>
      <c r="G69" s="3">
        <v>8253</v>
      </c>
      <c r="H69" s="3">
        <v>2701</v>
      </c>
      <c r="I69" s="11">
        <v>57.1</v>
      </c>
      <c r="J69" s="15">
        <v>4618.8999999999996</v>
      </c>
      <c r="K69" s="3">
        <v>5101.7</v>
      </c>
      <c r="L69" s="11">
        <v>-482.8</v>
      </c>
      <c r="M69" s="15">
        <v>1394.4</v>
      </c>
      <c r="N69" s="3">
        <v>4904.6000000000004</v>
      </c>
      <c r="O69" s="11">
        <v>3510.2</v>
      </c>
      <c r="P69" s="3">
        <v>-57.4</v>
      </c>
    </row>
    <row r="70" spans="1:16" x14ac:dyDescent="0.25">
      <c r="A70" s="177">
        <v>2012</v>
      </c>
      <c r="B70" s="1" t="s">
        <v>0</v>
      </c>
      <c r="C70" s="2">
        <v>15182.987212134834</v>
      </c>
      <c r="D70" s="2">
        <v>10.518813123117781</v>
      </c>
      <c r="E70" s="17">
        <f>SUM(C67:C70)/Демография!B57</f>
        <v>436.62019029464915</v>
      </c>
      <c r="F70" s="15">
        <v>10752.8</v>
      </c>
      <c r="G70" s="3">
        <v>7749.6</v>
      </c>
      <c r="H70" s="3">
        <v>2942.8</v>
      </c>
      <c r="I70" s="11">
        <v>60.4</v>
      </c>
      <c r="J70" s="15">
        <v>2851</v>
      </c>
      <c r="K70" s="3">
        <v>2195.4</v>
      </c>
      <c r="L70" s="11">
        <v>655.6</v>
      </c>
      <c r="M70" s="15">
        <v>1537.9</v>
      </c>
      <c r="N70" s="3">
        <v>4359.3999999999996</v>
      </c>
      <c r="O70" s="11">
        <v>2821.5</v>
      </c>
      <c r="P70" s="3">
        <v>41.3</v>
      </c>
    </row>
    <row r="71" spans="1:16" x14ac:dyDescent="0.25">
      <c r="A71" s="178"/>
      <c r="B71" s="1" t="s">
        <v>1</v>
      </c>
      <c r="C71" s="2">
        <v>16472.21550138366</v>
      </c>
      <c r="D71" s="2">
        <v>8.9158461181377646</v>
      </c>
      <c r="E71" s="17">
        <f>SUM(C68:C71)/Демография!B58</f>
        <v>450.54407491970977</v>
      </c>
      <c r="F71" s="15">
        <v>11322.4</v>
      </c>
      <c r="G71" s="3">
        <v>8259.2000000000007</v>
      </c>
      <c r="H71" s="3">
        <v>3001.9</v>
      </c>
      <c r="I71" s="11">
        <v>61.3</v>
      </c>
      <c r="J71" s="15">
        <v>3850.1</v>
      </c>
      <c r="K71" s="3">
        <v>3166.8</v>
      </c>
      <c r="L71" s="11">
        <v>683.3</v>
      </c>
      <c r="M71" s="15">
        <v>1224.9000000000001</v>
      </c>
      <c r="N71" s="3">
        <v>4551.7</v>
      </c>
      <c r="O71" s="11">
        <v>3326.8</v>
      </c>
      <c r="P71" s="3">
        <v>74.8</v>
      </c>
    </row>
    <row r="72" spans="1:16" x14ac:dyDescent="0.25">
      <c r="A72" s="178"/>
      <c r="B72" s="1" t="s">
        <v>2</v>
      </c>
      <c r="C72" s="2">
        <v>17733.544789224849</v>
      </c>
      <c r="D72" s="2">
        <v>8.6470181449217023</v>
      </c>
      <c r="E72" s="17">
        <f>SUM(C69:C72)/Демография!B59</f>
        <v>464.02620631289051</v>
      </c>
      <c r="F72" s="15">
        <v>12044</v>
      </c>
      <c r="G72" s="3">
        <v>8914.7000000000007</v>
      </c>
      <c r="H72" s="3">
        <v>3066.8</v>
      </c>
      <c r="I72" s="11">
        <v>62.5</v>
      </c>
      <c r="J72" s="15">
        <v>4920.3999999999996</v>
      </c>
      <c r="K72" s="3">
        <v>3741.3</v>
      </c>
      <c r="L72" s="11">
        <v>1179.0999999999999</v>
      </c>
      <c r="M72" s="15">
        <v>744.4</v>
      </c>
      <c r="N72" s="3">
        <v>4529.7</v>
      </c>
      <c r="O72" s="11">
        <v>3785.3</v>
      </c>
      <c r="P72" s="3">
        <v>24.7</v>
      </c>
    </row>
    <row r="73" spans="1:16" x14ac:dyDescent="0.25">
      <c r="A73" s="178"/>
      <c r="B73" s="1" t="s">
        <v>3</v>
      </c>
      <c r="C73" s="2">
        <v>18775.135614765357</v>
      </c>
      <c r="D73" s="2">
        <v>8.5877960284406214</v>
      </c>
      <c r="E73" s="17">
        <f>SUM(C70:C73)/Демография!B60</f>
        <v>476.67051131124964</v>
      </c>
      <c r="F73" s="15">
        <v>12776.6</v>
      </c>
      <c r="G73" s="3">
        <v>9568.9</v>
      </c>
      <c r="H73" s="3">
        <v>3144.5</v>
      </c>
      <c r="I73" s="11">
        <v>63.2</v>
      </c>
      <c r="J73" s="15">
        <v>5108.7</v>
      </c>
      <c r="K73" s="3">
        <v>5585.7</v>
      </c>
      <c r="L73" s="11">
        <v>-477</v>
      </c>
      <c r="M73" s="15">
        <v>1030.7</v>
      </c>
      <c r="N73" s="3">
        <v>4884</v>
      </c>
      <c r="O73" s="11">
        <v>3853.3</v>
      </c>
      <c r="P73" s="3">
        <v>-140.9</v>
      </c>
    </row>
    <row r="74" spans="1:16" x14ac:dyDescent="0.25">
      <c r="A74" s="177">
        <v>2013</v>
      </c>
      <c r="B74" s="1" t="s">
        <v>0</v>
      </c>
      <c r="C74" s="2">
        <v>16375.26128478894</v>
      </c>
      <c r="D74" s="2">
        <v>6.514778418846376</v>
      </c>
      <c r="E74" s="17">
        <f>SUM(C71:C74)/Демография!B61</f>
        <v>483.99272289018006</v>
      </c>
      <c r="F74" s="15">
        <v>12072.3</v>
      </c>
      <c r="G74" s="3">
        <v>8699.7999999999993</v>
      </c>
      <c r="H74" s="3">
        <v>3309.5</v>
      </c>
      <c r="I74" s="11">
        <v>63</v>
      </c>
      <c r="J74" s="15">
        <v>3109.4</v>
      </c>
      <c r="K74" s="3">
        <v>2473.1999999999998</v>
      </c>
      <c r="L74" s="11">
        <v>636.20000000000005</v>
      </c>
      <c r="M74" s="15">
        <v>1162.9000000000001</v>
      </c>
      <c r="N74" s="3">
        <v>4258.1000000000004</v>
      </c>
      <c r="O74" s="11">
        <v>3095.2</v>
      </c>
      <c r="P74" s="3">
        <v>30.7</v>
      </c>
    </row>
    <row r="75" spans="1:16" x14ac:dyDescent="0.25">
      <c r="A75" s="178"/>
      <c r="B75" s="1" t="s">
        <v>1</v>
      </c>
      <c r="C75" s="2">
        <v>17538.838714245729</v>
      </c>
      <c r="D75" s="2">
        <v>4.7131779994408163</v>
      </c>
      <c r="E75" s="17">
        <f>SUM(C72:C75)/Демография!B62</f>
        <v>491.43601118649588</v>
      </c>
      <c r="F75" s="15">
        <v>12734.5</v>
      </c>
      <c r="G75" s="3">
        <v>9313.7000000000007</v>
      </c>
      <c r="H75" s="3">
        <v>3357</v>
      </c>
      <c r="I75" s="11">
        <v>63.8</v>
      </c>
      <c r="J75" s="15">
        <v>3830.8</v>
      </c>
      <c r="K75" s="3">
        <v>3491.5</v>
      </c>
      <c r="L75" s="11">
        <v>339.3</v>
      </c>
      <c r="M75" s="15">
        <v>924.4</v>
      </c>
      <c r="N75" s="3">
        <v>4577.3999999999996</v>
      </c>
      <c r="O75" s="11">
        <v>3653</v>
      </c>
      <c r="P75" s="3">
        <v>49.1</v>
      </c>
    </row>
    <row r="76" spans="1:16" x14ac:dyDescent="0.25">
      <c r="A76" s="178"/>
      <c r="B76" s="1" t="s">
        <v>2</v>
      </c>
      <c r="C76" s="2">
        <v>19058.114035166611</v>
      </c>
      <c r="D76" s="2">
        <v>5.7496505060877041</v>
      </c>
      <c r="E76" s="17">
        <f>SUM(C73:C76)/Демография!B63</f>
        <v>500.6793415838564</v>
      </c>
      <c r="F76" s="15">
        <v>13441.2</v>
      </c>
      <c r="G76" s="3">
        <v>9971.2999999999993</v>
      </c>
      <c r="H76" s="3">
        <v>3405.1</v>
      </c>
      <c r="I76" s="11">
        <v>64.8</v>
      </c>
      <c r="J76" s="15">
        <v>4993.3</v>
      </c>
      <c r="K76" s="3">
        <v>3975.7</v>
      </c>
      <c r="L76" s="11">
        <v>1017.6</v>
      </c>
      <c r="M76" s="15">
        <v>790.2</v>
      </c>
      <c r="N76" s="3">
        <v>4887.1000000000004</v>
      </c>
      <c r="O76" s="11">
        <v>4096.8999999999996</v>
      </c>
      <c r="P76" s="3">
        <v>-166.6</v>
      </c>
    </row>
    <row r="77" spans="1:16" x14ac:dyDescent="0.25">
      <c r="A77" s="178"/>
      <c r="B77" s="1" t="s">
        <v>3</v>
      </c>
      <c r="C77" s="2">
        <v>20161.681058385191</v>
      </c>
      <c r="D77" s="2">
        <v>4.7964315942994489</v>
      </c>
      <c r="E77" s="17">
        <f>SUM(C74:C77)/Демография!B64</f>
        <v>510.35516463772825</v>
      </c>
      <c r="F77" s="15">
        <v>14026.3</v>
      </c>
      <c r="G77" s="3">
        <v>10480.4</v>
      </c>
      <c r="H77" s="3">
        <v>3480.3</v>
      </c>
      <c r="I77" s="11">
        <v>65.599999999999994</v>
      </c>
      <c r="J77" s="15">
        <v>4982.3</v>
      </c>
      <c r="K77" s="3">
        <v>5985.2</v>
      </c>
      <c r="L77" s="11">
        <v>-1002.9</v>
      </c>
      <c r="M77" s="15">
        <v>1066.3</v>
      </c>
      <c r="N77" s="3">
        <v>5140.8</v>
      </c>
      <c r="O77" s="11">
        <v>4074.5</v>
      </c>
      <c r="P77" s="3">
        <v>86.8</v>
      </c>
    </row>
    <row r="78" spans="1:16" x14ac:dyDescent="0.25">
      <c r="A78" s="177">
        <v>2014</v>
      </c>
      <c r="B78" s="1" t="s">
        <v>0</v>
      </c>
      <c r="C78" s="2">
        <v>17390.201737158131</v>
      </c>
      <c r="D78" s="2">
        <v>5.7038548450044004</v>
      </c>
      <c r="E78" s="17">
        <f>SUM(C75:C78)/Демография!B65</f>
        <v>515.9974637783971</v>
      </c>
      <c r="F78" s="15">
        <v>12971.4</v>
      </c>
      <c r="G78" s="3">
        <v>9476.1</v>
      </c>
      <c r="H78" s="3">
        <v>3426</v>
      </c>
      <c r="I78" s="11">
        <v>69.3</v>
      </c>
      <c r="J78" s="15">
        <v>2969.9</v>
      </c>
      <c r="K78" s="3">
        <v>2593.4</v>
      </c>
      <c r="L78" s="11">
        <v>376.5</v>
      </c>
      <c r="M78" s="15">
        <v>1373.6</v>
      </c>
      <c r="N78" s="3">
        <v>4820</v>
      </c>
      <c r="O78" s="11">
        <v>3446.4</v>
      </c>
      <c r="P78" s="3">
        <v>75.3</v>
      </c>
    </row>
    <row r="79" spans="1:16" x14ac:dyDescent="0.25">
      <c r="A79" s="178"/>
      <c r="B79" s="1" t="s">
        <v>1</v>
      </c>
      <c r="C79" s="2">
        <v>19127.957790243938</v>
      </c>
      <c r="D79" s="2">
        <v>7.6586297792391917</v>
      </c>
      <c r="E79" s="17">
        <f>SUM(C76:C79)/Демография!B66</f>
        <v>527.05605164198937</v>
      </c>
      <c r="F79" s="15">
        <v>13682.4</v>
      </c>
      <c r="G79" s="3">
        <v>10094</v>
      </c>
      <c r="H79" s="3">
        <v>3517.2</v>
      </c>
      <c r="I79" s="11">
        <v>71.2</v>
      </c>
      <c r="J79" s="15">
        <v>3999</v>
      </c>
      <c r="K79" s="3">
        <v>3615.5</v>
      </c>
      <c r="L79" s="11">
        <v>383.5</v>
      </c>
      <c r="M79" s="15">
        <v>1295.8</v>
      </c>
      <c r="N79" s="3">
        <v>5227.6000000000004</v>
      </c>
      <c r="O79" s="11">
        <v>3931.8</v>
      </c>
      <c r="P79" s="3">
        <v>150.80000000000001</v>
      </c>
    </row>
    <row r="80" spans="1:16" x14ac:dyDescent="0.25">
      <c r="A80" s="178"/>
      <c r="B80" s="1" t="s">
        <v>2</v>
      </c>
      <c r="C80" s="2">
        <v>20758.591204739772</v>
      </c>
      <c r="D80" s="2">
        <v>7.9723670828033164</v>
      </c>
      <c r="E80" s="17">
        <f>SUM(C77:C80)/Демография!B67</f>
        <v>538.8895740468131</v>
      </c>
      <c r="F80" s="15">
        <v>14430.4</v>
      </c>
      <c r="G80" s="3">
        <v>10791.1</v>
      </c>
      <c r="H80" s="3">
        <v>3566.8</v>
      </c>
      <c r="I80" s="11">
        <v>72.5</v>
      </c>
      <c r="J80" s="15">
        <v>5357.5</v>
      </c>
      <c r="K80" s="3">
        <v>4124.5</v>
      </c>
      <c r="L80" s="11">
        <v>1233</v>
      </c>
      <c r="M80" s="15">
        <v>962.4</v>
      </c>
      <c r="N80" s="3">
        <v>5191.7</v>
      </c>
      <c r="O80" s="11">
        <v>4229.3</v>
      </c>
      <c r="P80" s="3">
        <v>8.3000000000000007</v>
      </c>
    </row>
    <row r="81" spans="1:16" x14ac:dyDescent="0.25">
      <c r="A81" s="178"/>
      <c r="B81" s="1" t="s">
        <v>3</v>
      </c>
      <c r="C81" s="2">
        <v>21922.907764381955</v>
      </c>
      <c r="D81" s="2">
        <v>8.3800721927344171</v>
      </c>
      <c r="E81" s="17">
        <f>SUM(C78:C81)/Демография!B68</f>
        <v>551.14584896676274</v>
      </c>
      <c r="F81" s="15">
        <v>15426.5</v>
      </c>
      <c r="G81" s="3">
        <v>11654.6</v>
      </c>
      <c r="H81" s="3">
        <v>3697</v>
      </c>
      <c r="I81" s="11">
        <v>74.900000000000006</v>
      </c>
      <c r="J81" s="15">
        <v>5288.2</v>
      </c>
      <c r="K81" s="3">
        <v>6494.7</v>
      </c>
      <c r="L81" s="11">
        <v>-1206.5</v>
      </c>
      <c r="M81" s="15">
        <v>1442.6</v>
      </c>
      <c r="N81" s="3">
        <v>6186.6</v>
      </c>
      <c r="O81" s="11">
        <v>4744</v>
      </c>
      <c r="P81" s="3">
        <v>-234.4</v>
      </c>
    </row>
    <row r="82" spans="1:16" x14ac:dyDescent="0.25">
      <c r="A82" s="177">
        <v>2015</v>
      </c>
      <c r="B82" s="1" t="s">
        <v>0</v>
      </c>
      <c r="C82" s="2">
        <v>18568.525823605913</v>
      </c>
      <c r="D82" s="2">
        <v>8.8425771255826788</v>
      </c>
      <c r="E82" s="17">
        <f>SUM(C79:C82)/Демография!B69</f>
        <v>549.40521246050287</v>
      </c>
      <c r="F82" s="15">
        <v>13731.4</v>
      </c>
      <c r="G82" s="3">
        <v>10145.200000000001</v>
      </c>
      <c r="H82" s="3">
        <v>3511.2</v>
      </c>
      <c r="I82" s="11">
        <v>75</v>
      </c>
      <c r="J82" s="15">
        <v>2588.4</v>
      </c>
      <c r="K82" s="3">
        <v>2913.7</v>
      </c>
      <c r="L82" s="11">
        <v>-325.3</v>
      </c>
      <c r="M82" s="15">
        <v>2312.5</v>
      </c>
      <c r="N82" s="3">
        <v>6334.4</v>
      </c>
      <c r="O82" s="11">
        <v>4021.9</v>
      </c>
      <c r="P82" s="3">
        <v>-63.8</v>
      </c>
    </row>
    <row r="83" spans="1:16" x14ac:dyDescent="0.25">
      <c r="A83" s="178"/>
      <c r="B83" s="1" t="s">
        <v>1</v>
      </c>
      <c r="C83" s="2">
        <v>19857.552264588892</v>
      </c>
      <c r="D83" s="2">
        <v>7.4760349012292124</v>
      </c>
      <c r="E83" s="17">
        <f>SUM(C80:C83)/Демография!B70</f>
        <v>554.39218767817169</v>
      </c>
      <c r="F83" s="15">
        <v>14288.6</v>
      </c>
      <c r="G83" s="3">
        <v>10617.4</v>
      </c>
      <c r="H83" s="3">
        <v>3594.9</v>
      </c>
      <c r="I83" s="11">
        <v>76.3</v>
      </c>
      <c r="J83" s="15">
        <v>3604.2</v>
      </c>
      <c r="K83" s="3">
        <v>3686.4</v>
      </c>
      <c r="L83" s="11">
        <v>-82.2</v>
      </c>
      <c r="M83" s="15">
        <v>1801.7</v>
      </c>
      <c r="N83" s="3">
        <v>5499.8</v>
      </c>
      <c r="O83" s="11">
        <v>3698.1</v>
      </c>
      <c r="P83" s="3">
        <v>163.1</v>
      </c>
    </row>
    <row r="84" spans="1:16" x14ac:dyDescent="0.25">
      <c r="A84" s="178"/>
      <c r="B84" s="1" t="s">
        <v>2</v>
      </c>
      <c r="C84" s="2">
        <v>21966.759286560446</v>
      </c>
      <c r="D84" s="2">
        <v>8.7168940405233002</v>
      </c>
      <c r="E84" s="17">
        <f>SUM(C81:C84)/Демография!B71</f>
        <v>562.65034271453999</v>
      </c>
      <c r="F84" s="15">
        <v>14656.9</v>
      </c>
      <c r="G84" s="3">
        <v>10925.7</v>
      </c>
      <c r="H84" s="3">
        <v>3653.9</v>
      </c>
      <c r="I84" s="11">
        <v>77.3</v>
      </c>
      <c r="J84" s="15">
        <v>6403.5</v>
      </c>
      <c r="K84" s="3">
        <v>4143.1000000000004</v>
      </c>
      <c r="L84" s="11">
        <v>2260.4</v>
      </c>
      <c r="M84" s="15">
        <v>1055.5999999999999</v>
      </c>
      <c r="N84" s="3">
        <v>5779.7</v>
      </c>
      <c r="O84" s="11">
        <v>4724.1000000000004</v>
      </c>
      <c r="P84" s="3">
        <v>-149.19999999999999</v>
      </c>
    </row>
    <row r="85" spans="1:16" x14ac:dyDescent="0.25">
      <c r="A85" s="178"/>
      <c r="B85" s="1" t="s">
        <v>3</v>
      </c>
      <c r="C85" s="2">
        <v>22839.781026975954</v>
      </c>
      <c r="D85" s="2">
        <v>7.6628640711577418</v>
      </c>
      <c r="E85" s="17">
        <f>SUM(C82:C85)/Демография!B72</f>
        <v>568.91741901388377</v>
      </c>
      <c r="F85" s="15">
        <v>15418.1</v>
      </c>
      <c r="G85" s="3">
        <v>11554.3</v>
      </c>
      <c r="H85" s="3">
        <v>3784</v>
      </c>
      <c r="I85" s="11">
        <v>79.8</v>
      </c>
      <c r="J85" s="15">
        <v>6026</v>
      </c>
      <c r="K85" s="3">
        <v>6523</v>
      </c>
      <c r="L85" s="11">
        <v>-497</v>
      </c>
      <c r="M85" s="15">
        <v>1541.6</v>
      </c>
      <c r="N85" s="3">
        <v>6246.6</v>
      </c>
      <c r="O85" s="11">
        <v>4705</v>
      </c>
      <c r="P85" s="3">
        <v>-145.9</v>
      </c>
    </row>
    <row r="86" spans="1:16" x14ac:dyDescent="0.25">
      <c r="A86" s="177">
        <v>2016</v>
      </c>
      <c r="B86" s="1" t="s">
        <v>0</v>
      </c>
      <c r="C86" s="2">
        <v>18815.903950419503</v>
      </c>
      <c r="D86" s="2">
        <v>1.771506281005756</v>
      </c>
      <c r="E86" s="17">
        <f>SUM(C83:C86)/Демография!B73</f>
        <v>569.82932783989611</v>
      </c>
      <c r="F86" s="15">
        <v>14245.2</v>
      </c>
      <c r="G86" s="3">
        <v>10357.799999999999</v>
      </c>
      <c r="H86" s="3">
        <v>3806</v>
      </c>
      <c r="I86" s="11">
        <v>81.400000000000006</v>
      </c>
      <c r="J86" s="15">
        <v>2981.8</v>
      </c>
      <c r="K86" s="3">
        <v>2907.9</v>
      </c>
      <c r="L86" s="11">
        <v>73.900000000000006</v>
      </c>
      <c r="M86" s="15">
        <v>1326.3</v>
      </c>
      <c r="N86" s="3">
        <v>5283.2</v>
      </c>
      <c r="O86" s="11">
        <v>3956.9</v>
      </c>
      <c r="P86" s="3">
        <v>262.60000000000002</v>
      </c>
    </row>
    <row r="87" spans="1:16" x14ac:dyDescent="0.25">
      <c r="A87" s="178"/>
      <c r="B87" s="1" t="s">
        <v>1</v>
      </c>
      <c r="C87" s="2">
        <v>20429.622625052139</v>
      </c>
      <c r="D87" s="2">
        <v>3.3816943026080679</v>
      </c>
      <c r="E87" s="17">
        <f>SUM(C84:C87)/Демография!B74</f>
        <v>573.73424497616406</v>
      </c>
      <c r="F87" s="15">
        <v>14497</v>
      </c>
      <c r="G87" s="3">
        <v>10553.8</v>
      </c>
      <c r="H87" s="3">
        <v>3860.7</v>
      </c>
      <c r="I87" s="11">
        <v>82.5</v>
      </c>
      <c r="J87" s="15">
        <v>4422.6000000000004</v>
      </c>
      <c r="K87" s="3">
        <v>3912.4</v>
      </c>
      <c r="L87" s="11">
        <v>510.2</v>
      </c>
      <c r="M87" s="15">
        <v>1064.0999999999999</v>
      </c>
      <c r="N87" s="3">
        <v>5298.8</v>
      </c>
      <c r="O87" s="11">
        <v>4234.7</v>
      </c>
      <c r="P87" s="3">
        <v>445.9</v>
      </c>
    </row>
    <row r="88" spans="1:16" x14ac:dyDescent="0.25">
      <c r="A88" s="178"/>
      <c r="B88" s="1" t="s">
        <v>2</v>
      </c>
      <c r="C88" s="2">
        <v>22721.247128291314</v>
      </c>
      <c r="D88" s="2">
        <v>3.7987520028719359</v>
      </c>
      <c r="E88" s="17">
        <f>SUM(C85:C88)/Демография!B75</f>
        <v>578.88433263303023</v>
      </c>
      <c r="F88" s="15">
        <v>15203.7</v>
      </c>
      <c r="G88" s="3">
        <v>11218.7</v>
      </c>
      <c r="H88" s="3">
        <v>3901.6</v>
      </c>
      <c r="I88" s="11">
        <v>83.4</v>
      </c>
      <c r="J88" s="15">
        <v>6440.8</v>
      </c>
      <c r="K88" s="3">
        <v>4392.7</v>
      </c>
      <c r="L88" s="11">
        <v>2048.1</v>
      </c>
      <c r="M88" s="15">
        <v>712.4</v>
      </c>
      <c r="N88" s="3">
        <v>5478.9</v>
      </c>
      <c r="O88" s="11">
        <v>4766.5</v>
      </c>
      <c r="P88" s="3">
        <v>364.3</v>
      </c>
    </row>
    <row r="89" spans="1:16" x14ac:dyDescent="0.25">
      <c r="A89" s="178"/>
      <c r="B89" s="1" t="s">
        <v>3</v>
      </c>
      <c r="C89" s="2">
        <v>24076.875168453964</v>
      </c>
      <c r="D89" s="2">
        <v>5.1007260921719819</v>
      </c>
      <c r="E89" s="17">
        <f>SUM(C86:C89)/Демография!B76</f>
        <v>587.32866124380143</v>
      </c>
      <c r="F89" s="15">
        <v>15876.8</v>
      </c>
      <c r="G89" s="3">
        <v>11811.1</v>
      </c>
      <c r="H89" s="3">
        <v>3981.1</v>
      </c>
      <c r="I89" s="11">
        <v>84.6</v>
      </c>
      <c r="J89" s="15">
        <v>6286.9</v>
      </c>
      <c r="K89" s="3">
        <v>6899.4</v>
      </c>
      <c r="L89" s="11">
        <v>-612.5</v>
      </c>
      <c r="M89" s="15">
        <v>1335.7</v>
      </c>
      <c r="N89" s="3">
        <v>6063.4</v>
      </c>
      <c r="O89" s="11">
        <v>4727.7</v>
      </c>
      <c r="P89" s="3">
        <v>577.5</v>
      </c>
    </row>
    <row r="90" spans="1:16" x14ac:dyDescent="0.25">
      <c r="A90" s="177">
        <v>2017</v>
      </c>
      <c r="B90" s="1" t="s">
        <v>0</v>
      </c>
      <c r="C90" s="2">
        <v>20090.944375485928</v>
      </c>
      <c r="D90" s="2">
        <v>6.2574836668426883</v>
      </c>
      <c r="E90" s="17">
        <f>SUM(C87:C90)/Демография!B77</f>
        <v>594.81395979075842</v>
      </c>
      <c r="F90" s="15">
        <v>15064.1</v>
      </c>
      <c r="G90" s="3">
        <v>10976.7</v>
      </c>
      <c r="H90" s="3">
        <v>3995.6</v>
      </c>
      <c r="I90" s="11">
        <v>91.8</v>
      </c>
      <c r="J90" s="15">
        <v>3033.5</v>
      </c>
      <c r="K90" s="3">
        <v>3022.1</v>
      </c>
      <c r="L90" s="11">
        <v>11.4</v>
      </c>
      <c r="M90" s="15">
        <v>1720</v>
      </c>
      <c r="N90" s="3">
        <v>5575.8</v>
      </c>
      <c r="O90" s="11">
        <v>3855.8</v>
      </c>
      <c r="P90" s="3">
        <v>273.3</v>
      </c>
    </row>
    <row r="91" spans="1:16" x14ac:dyDescent="0.25">
      <c r="A91" s="178"/>
      <c r="B91" s="1" t="s">
        <v>1</v>
      </c>
      <c r="C91" s="2">
        <v>21691.125068459049</v>
      </c>
      <c r="D91" s="2">
        <v>3.5965796710553093</v>
      </c>
      <c r="E91" s="17">
        <f>SUM(C88:C91)/Демография!B78</f>
        <v>603.40730068590085</v>
      </c>
      <c r="F91" s="15">
        <v>15469.3</v>
      </c>
      <c r="G91" s="3">
        <v>11298.8</v>
      </c>
      <c r="H91" s="3">
        <v>4085.4</v>
      </c>
      <c r="I91" s="11">
        <v>85.1</v>
      </c>
      <c r="J91" s="15">
        <v>5189.8999999999996</v>
      </c>
      <c r="K91" s="3">
        <v>4336</v>
      </c>
      <c r="L91" s="11">
        <v>853.9</v>
      </c>
      <c r="M91" s="15">
        <v>1001.2</v>
      </c>
      <c r="N91" s="3">
        <v>5621.5</v>
      </c>
      <c r="O91" s="11">
        <v>4620.3</v>
      </c>
      <c r="P91" s="3">
        <v>30.7</v>
      </c>
    </row>
    <row r="92" spans="1:16" x14ac:dyDescent="0.25">
      <c r="A92" s="178"/>
      <c r="B92" s="1" t="s">
        <v>2</v>
      </c>
      <c r="C92" s="2">
        <v>24032.868471454043</v>
      </c>
      <c r="D92" s="2">
        <v>3.8843817995497716</v>
      </c>
      <c r="E92" s="17">
        <f>SUM(C89:C92)/Демография!B79</f>
        <v>612.34205097992492</v>
      </c>
    </row>
    <row r="93" spans="1:16" x14ac:dyDescent="0.25">
      <c r="A93" s="178"/>
      <c r="B93" s="1" t="s">
        <v>3</v>
      </c>
      <c r="C93" s="2"/>
      <c r="E93" s="17">
        <f>SUM(C90:C93)/Демография!B80</f>
        <v>448.33063975067444</v>
      </c>
      <c r="F93" s="16"/>
      <c r="G93" s="4"/>
      <c r="H93" s="4"/>
      <c r="I93" s="12"/>
      <c r="J93" s="16"/>
      <c r="K93" s="4"/>
      <c r="L93" s="12"/>
      <c r="M93" s="16"/>
      <c r="N93" s="4"/>
      <c r="O93" s="12"/>
      <c r="P93" s="4"/>
    </row>
    <row r="94" spans="1:16" x14ac:dyDescent="0.25">
      <c r="F94" s="16"/>
      <c r="G94" s="4"/>
      <c r="H94" s="4"/>
      <c r="I94" s="12"/>
      <c r="J94" s="16"/>
      <c r="K94" s="4"/>
      <c r="L94" s="12"/>
      <c r="M94" s="16"/>
      <c r="N94" s="4"/>
      <c r="O94" s="12"/>
      <c r="P94" s="4"/>
    </row>
  </sheetData>
  <mergeCells count="23">
    <mergeCell ref="A90:A93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30.7109375" style="9" customWidth="1"/>
    <col min="5" max="5" width="9.140625" style="9"/>
    <col min="9" max="9" width="9.140625" style="9"/>
    <col min="13" max="13" width="9.140625" style="9"/>
  </cols>
  <sheetData>
    <row r="1" spans="1:13" s="5" customFormat="1" x14ac:dyDescent="0.25">
      <c r="A1" s="94" t="s">
        <v>92</v>
      </c>
      <c r="B1" s="179">
        <v>2016</v>
      </c>
      <c r="C1" s="179"/>
      <c r="D1" s="179"/>
      <c r="E1" s="179"/>
      <c r="F1" s="179">
        <v>2017</v>
      </c>
      <c r="G1" s="179"/>
      <c r="H1" s="179"/>
      <c r="I1" s="179"/>
      <c r="J1" s="179">
        <v>2018</v>
      </c>
      <c r="K1" s="179"/>
      <c r="L1" s="179"/>
      <c r="M1" s="179"/>
    </row>
    <row r="2" spans="1:13" s="101" customFormat="1" x14ac:dyDescent="0.25">
      <c r="A2" s="98" t="s">
        <v>93</v>
      </c>
      <c r="B2" s="99" t="s">
        <v>87</v>
      </c>
      <c r="C2" s="99" t="s">
        <v>88</v>
      </c>
      <c r="D2" s="99" t="s">
        <v>89</v>
      </c>
      <c r="E2" s="100" t="s">
        <v>90</v>
      </c>
      <c r="F2" s="99" t="s">
        <v>87</v>
      </c>
      <c r="G2" s="99" t="s">
        <v>88</v>
      </c>
      <c r="H2" s="99" t="s">
        <v>89</v>
      </c>
      <c r="I2" s="100" t="s">
        <v>90</v>
      </c>
      <c r="J2" s="99" t="s">
        <v>87</v>
      </c>
      <c r="K2" s="99" t="s">
        <v>88</v>
      </c>
      <c r="L2" s="99" t="s">
        <v>89</v>
      </c>
      <c r="M2" s="100" t="s">
        <v>90</v>
      </c>
    </row>
    <row r="3" spans="1:13" x14ac:dyDescent="0.25">
      <c r="A3" s="9" t="s">
        <v>91</v>
      </c>
      <c r="B3">
        <v>18815.900000000001</v>
      </c>
      <c r="C3">
        <v>20429.599999999999</v>
      </c>
      <c r="D3">
        <v>22721.200000000001</v>
      </c>
      <c r="F3">
        <v>20090.900000000001</v>
      </c>
      <c r="G3">
        <v>21691.1</v>
      </c>
      <c r="H3">
        <v>24032.9</v>
      </c>
    </row>
    <row r="4" spans="1:13" s="97" customFormat="1" x14ac:dyDescent="0.25">
      <c r="A4" s="96" t="s">
        <v>94</v>
      </c>
      <c r="B4" s="97">
        <v>16742.900000000001</v>
      </c>
      <c r="C4" s="97">
        <v>18470.400000000001</v>
      </c>
      <c r="D4" s="97">
        <v>20512.3</v>
      </c>
      <c r="E4" s="96"/>
      <c r="F4" s="97">
        <v>17946.5</v>
      </c>
      <c r="G4" s="97">
        <v>19607.2</v>
      </c>
      <c r="H4" s="97">
        <v>21721.9</v>
      </c>
      <c r="I4" s="96"/>
      <c r="M4" s="96"/>
    </row>
    <row r="5" spans="1:13" x14ac:dyDescent="0.25">
      <c r="A5" s="9" t="s">
        <v>54</v>
      </c>
      <c r="B5">
        <v>439.5</v>
      </c>
      <c r="C5">
        <v>655.29999999999995</v>
      </c>
      <c r="D5">
        <v>1546.1</v>
      </c>
      <c r="F5">
        <v>442.4</v>
      </c>
      <c r="G5">
        <v>669.7</v>
      </c>
      <c r="H5">
        <v>1538.7</v>
      </c>
    </row>
    <row r="6" spans="1:13" x14ac:dyDescent="0.25">
      <c r="A6" s="9" t="s">
        <v>95</v>
      </c>
      <c r="B6">
        <v>1440.3</v>
      </c>
      <c r="C6">
        <v>1874.6</v>
      </c>
      <c r="D6">
        <v>1991</v>
      </c>
      <c r="F6">
        <v>2034.4</v>
      </c>
      <c r="G6">
        <v>2068.9</v>
      </c>
      <c r="H6">
        <v>2224</v>
      </c>
    </row>
    <row r="7" spans="1:13" x14ac:dyDescent="0.25">
      <c r="A7" s="9" t="s">
        <v>53</v>
      </c>
      <c r="B7">
        <v>2086</v>
      </c>
      <c r="C7">
        <v>2560.1999999999998</v>
      </c>
      <c r="D7">
        <v>2755.4</v>
      </c>
      <c r="F7">
        <v>2205.6</v>
      </c>
      <c r="G7">
        <v>2688.8</v>
      </c>
      <c r="H7">
        <v>2941</v>
      </c>
    </row>
    <row r="8" spans="1:13" x14ac:dyDescent="0.25">
      <c r="A8" s="9" t="s">
        <v>96</v>
      </c>
      <c r="B8">
        <v>608.5</v>
      </c>
      <c r="C8">
        <v>456.9</v>
      </c>
      <c r="D8">
        <v>474.7</v>
      </c>
      <c r="F8">
        <v>669.9</v>
      </c>
      <c r="G8">
        <v>507.5</v>
      </c>
      <c r="H8">
        <v>501.2</v>
      </c>
    </row>
    <row r="9" spans="1:13" x14ac:dyDescent="0.25">
      <c r="A9" s="9" t="s">
        <v>97</v>
      </c>
      <c r="B9">
        <v>84.4</v>
      </c>
      <c r="C9">
        <v>88.9</v>
      </c>
      <c r="D9">
        <v>109.1</v>
      </c>
      <c r="F9">
        <v>90.8</v>
      </c>
      <c r="G9">
        <v>97.7</v>
      </c>
      <c r="H9">
        <v>114.2</v>
      </c>
    </row>
    <row r="10" spans="1:13" x14ac:dyDescent="0.25">
      <c r="A10" s="9" t="s">
        <v>98</v>
      </c>
      <c r="B10">
        <v>749.3</v>
      </c>
      <c r="C10">
        <v>1023.3</v>
      </c>
      <c r="D10">
        <v>1320.1</v>
      </c>
      <c r="F10">
        <v>739.9</v>
      </c>
      <c r="G10">
        <v>1112.9000000000001</v>
      </c>
      <c r="H10">
        <v>1400.4</v>
      </c>
    </row>
    <row r="11" spans="1:13" x14ac:dyDescent="0.25">
      <c r="A11" s="9" t="s">
        <v>99</v>
      </c>
      <c r="B11">
        <v>2835.6</v>
      </c>
      <c r="C11">
        <v>2918.7</v>
      </c>
      <c r="D11">
        <v>3125.7</v>
      </c>
      <c r="F11">
        <v>3026.5</v>
      </c>
      <c r="G11">
        <v>3111.6</v>
      </c>
      <c r="H11">
        <v>3327.7</v>
      </c>
    </row>
    <row r="12" spans="1:13" x14ac:dyDescent="0.25">
      <c r="A12" s="9" t="s">
        <v>100</v>
      </c>
      <c r="B12">
        <v>1165.7</v>
      </c>
      <c r="C12">
        <v>1245.9000000000001</v>
      </c>
      <c r="D12">
        <v>1342.1</v>
      </c>
      <c r="F12">
        <v>1255.0999999999999</v>
      </c>
      <c r="G12">
        <v>1391</v>
      </c>
      <c r="H12">
        <v>1486</v>
      </c>
    </row>
    <row r="13" spans="1:13" x14ac:dyDescent="0.25">
      <c r="A13" s="9" t="s">
        <v>101</v>
      </c>
      <c r="B13">
        <v>136.1</v>
      </c>
      <c r="C13">
        <v>157.4</v>
      </c>
      <c r="D13">
        <v>177.6</v>
      </c>
      <c r="F13">
        <v>142.69999999999999</v>
      </c>
      <c r="G13">
        <v>164.1</v>
      </c>
      <c r="H13">
        <v>190.3</v>
      </c>
    </row>
    <row r="14" spans="1:13" x14ac:dyDescent="0.25">
      <c r="A14" s="9" t="s">
        <v>102</v>
      </c>
      <c r="B14">
        <v>371.6</v>
      </c>
      <c r="C14">
        <v>435</v>
      </c>
      <c r="D14">
        <v>453.5</v>
      </c>
      <c r="F14">
        <v>380.1</v>
      </c>
      <c r="G14">
        <v>470.9</v>
      </c>
      <c r="H14">
        <v>502.8</v>
      </c>
    </row>
    <row r="15" spans="1:13" x14ac:dyDescent="0.25">
      <c r="A15" s="9" t="s">
        <v>103</v>
      </c>
      <c r="B15">
        <v>870.5</v>
      </c>
      <c r="C15">
        <v>854.7</v>
      </c>
      <c r="D15">
        <v>849.4</v>
      </c>
      <c r="F15">
        <v>830.2</v>
      </c>
      <c r="G15">
        <v>852.5</v>
      </c>
      <c r="H15">
        <v>882.5</v>
      </c>
    </row>
    <row r="16" spans="1:13" x14ac:dyDescent="0.25">
      <c r="A16" s="9" t="s">
        <v>104</v>
      </c>
      <c r="B16">
        <v>1829.5</v>
      </c>
      <c r="C16">
        <v>1832.9</v>
      </c>
      <c r="D16">
        <v>1844.8</v>
      </c>
      <c r="F16">
        <v>1790</v>
      </c>
      <c r="G16">
        <v>1879.5</v>
      </c>
      <c r="H16">
        <v>1890.1</v>
      </c>
    </row>
    <row r="17" spans="1:13" x14ac:dyDescent="0.25">
      <c r="A17" s="9" t="s">
        <v>105</v>
      </c>
      <c r="B17">
        <v>750.8</v>
      </c>
      <c r="C17">
        <v>832.1</v>
      </c>
      <c r="D17">
        <v>898.5</v>
      </c>
      <c r="F17">
        <v>772</v>
      </c>
      <c r="G17">
        <v>851.1</v>
      </c>
      <c r="H17">
        <v>909.3</v>
      </c>
    </row>
    <row r="18" spans="1:13" x14ac:dyDescent="0.25">
      <c r="A18" s="9" t="s">
        <v>106</v>
      </c>
      <c r="B18">
        <v>418.5</v>
      </c>
      <c r="C18">
        <v>446.5</v>
      </c>
      <c r="D18">
        <v>439.2</v>
      </c>
      <c r="F18">
        <v>432.4</v>
      </c>
      <c r="G18">
        <v>483.9</v>
      </c>
      <c r="H18">
        <v>465.8</v>
      </c>
    </row>
    <row r="19" spans="1:13" x14ac:dyDescent="0.25">
      <c r="A19" s="9" t="s">
        <v>107</v>
      </c>
      <c r="B19">
        <v>1452.7</v>
      </c>
      <c r="C19">
        <v>1492.1</v>
      </c>
      <c r="D19">
        <v>1528.1</v>
      </c>
      <c r="F19">
        <v>1549.8</v>
      </c>
      <c r="G19">
        <v>1569.4</v>
      </c>
      <c r="H19">
        <v>1593.2</v>
      </c>
    </row>
    <row r="20" spans="1:13" x14ac:dyDescent="0.25">
      <c r="A20" s="9" t="s">
        <v>108</v>
      </c>
      <c r="B20">
        <v>485.4</v>
      </c>
      <c r="C20">
        <v>492.5</v>
      </c>
      <c r="D20">
        <v>513.9</v>
      </c>
      <c r="F20">
        <v>512.5</v>
      </c>
      <c r="G20">
        <v>527.79999999999995</v>
      </c>
      <c r="H20">
        <v>542.20000000000005</v>
      </c>
    </row>
    <row r="21" spans="1:13" x14ac:dyDescent="0.25">
      <c r="A21" s="9" t="s">
        <v>109</v>
      </c>
      <c r="B21">
        <v>648.29999999999995</v>
      </c>
      <c r="C21">
        <v>705.7</v>
      </c>
      <c r="D21">
        <v>747.6</v>
      </c>
      <c r="F21">
        <v>687.3</v>
      </c>
      <c r="G21">
        <v>755.3</v>
      </c>
      <c r="H21">
        <v>797.6</v>
      </c>
    </row>
    <row r="22" spans="1:13" x14ac:dyDescent="0.25">
      <c r="A22" s="9" t="s">
        <v>110</v>
      </c>
      <c r="B22">
        <v>171.6</v>
      </c>
      <c r="C22">
        <v>180.5</v>
      </c>
      <c r="D22">
        <v>182.8</v>
      </c>
      <c r="F22">
        <v>180.1</v>
      </c>
      <c r="G22">
        <v>192.8</v>
      </c>
      <c r="H22">
        <v>197.5</v>
      </c>
    </row>
    <row r="23" spans="1:13" x14ac:dyDescent="0.25">
      <c r="A23" s="9" t="s">
        <v>111</v>
      </c>
      <c r="B23">
        <v>84.9</v>
      </c>
      <c r="C23">
        <v>92.4</v>
      </c>
      <c r="D23">
        <v>96.6</v>
      </c>
      <c r="F23">
        <v>88.9</v>
      </c>
      <c r="G23">
        <v>64.599999999999994</v>
      </c>
      <c r="H23">
        <v>99.1</v>
      </c>
    </row>
    <row r="24" spans="1:13" x14ac:dyDescent="0.25">
      <c r="A24" s="9" t="s">
        <v>112</v>
      </c>
      <c r="B24">
        <v>113.3</v>
      </c>
      <c r="C24">
        <v>114.9</v>
      </c>
      <c r="D24">
        <v>116</v>
      </c>
      <c r="F24">
        <v>115.8</v>
      </c>
      <c r="G24">
        <v>117.2</v>
      </c>
      <c r="H24">
        <v>118.4</v>
      </c>
    </row>
    <row r="25" spans="1:13" x14ac:dyDescent="0.25">
      <c r="A25" s="9" t="s">
        <v>113</v>
      </c>
      <c r="B25">
        <v>2073</v>
      </c>
      <c r="C25">
        <v>1959.3</v>
      </c>
      <c r="D25">
        <v>2209</v>
      </c>
      <c r="F25">
        <v>2144.5</v>
      </c>
      <c r="G25">
        <v>2083.9</v>
      </c>
      <c r="H25">
        <v>2310.9</v>
      </c>
    </row>
    <row r="28" spans="1:13" s="97" customFormat="1" x14ac:dyDescent="0.25">
      <c r="A28" s="96" t="s">
        <v>114</v>
      </c>
      <c r="E28" s="96"/>
      <c r="I28" s="96"/>
      <c r="M28" s="96"/>
    </row>
    <row r="29" spans="1:13" x14ac:dyDescent="0.25">
      <c r="A29" s="9" t="s">
        <v>91</v>
      </c>
      <c r="F29" s="95">
        <f>F3/B3-1</f>
        <v>6.7761839720661854E-2</v>
      </c>
      <c r="G29" s="95">
        <f t="shared" ref="G29" si="0">G3/C3-1</f>
        <v>6.1748639229353586E-2</v>
      </c>
      <c r="H29" s="95">
        <f>H3/D3-1</f>
        <v>5.7730225516257949E-2</v>
      </c>
    </row>
    <row r="30" spans="1:13" s="97" customFormat="1" x14ac:dyDescent="0.25">
      <c r="A30" s="96" t="s">
        <v>94</v>
      </c>
      <c r="E30" s="96"/>
      <c r="F30" s="102">
        <f t="shared" ref="F30:F51" si="1">F4/B4-1</f>
        <v>7.1887188002078384E-2</v>
      </c>
      <c r="G30" s="102">
        <f t="shared" ref="G30:G51" si="2">G4/C4-1</f>
        <v>6.1547124047123924E-2</v>
      </c>
      <c r="H30" s="102">
        <f t="shared" ref="H30:H51" si="3">H4/D4-1</f>
        <v>5.896949635096993E-2</v>
      </c>
      <c r="I30" s="96"/>
      <c r="M30" s="96"/>
    </row>
    <row r="31" spans="1:13" x14ac:dyDescent="0.25">
      <c r="A31" s="9" t="s">
        <v>54</v>
      </c>
      <c r="F31" s="95">
        <f t="shared" si="1"/>
        <v>6.5984072810010286E-3</v>
      </c>
      <c r="G31" s="95">
        <f t="shared" si="2"/>
        <v>2.1974668090950944E-2</v>
      </c>
      <c r="H31" s="95">
        <f t="shared" si="3"/>
        <v>-4.7862363365887006E-3</v>
      </c>
    </row>
    <row r="32" spans="1:13" x14ac:dyDescent="0.25">
      <c r="A32" s="9" t="s">
        <v>95</v>
      </c>
      <c r="F32" s="95">
        <f t="shared" si="1"/>
        <v>0.41248351037978215</v>
      </c>
      <c r="G32" s="95">
        <f t="shared" si="2"/>
        <v>0.10364877840606002</v>
      </c>
      <c r="H32" s="95">
        <f t="shared" si="3"/>
        <v>0.11702661978905082</v>
      </c>
    </row>
    <row r="33" spans="1:8" x14ac:dyDescent="0.25">
      <c r="A33" s="9" t="s">
        <v>53</v>
      </c>
      <c r="F33" s="95">
        <f t="shared" si="1"/>
        <v>5.7334611697027693E-2</v>
      </c>
      <c r="G33" s="95">
        <f t="shared" si="2"/>
        <v>5.0230450746035604E-2</v>
      </c>
      <c r="H33" s="95">
        <f t="shared" si="3"/>
        <v>6.7358641213616899E-2</v>
      </c>
    </row>
    <row r="34" spans="1:8" x14ac:dyDescent="0.25">
      <c r="A34" s="9" t="s">
        <v>96</v>
      </c>
      <c r="F34" s="95">
        <f t="shared" si="1"/>
        <v>0.10090386195562862</v>
      </c>
      <c r="G34" s="95">
        <f t="shared" si="2"/>
        <v>0.11074633398993217</v>
      </c>
      <c r="H34" s="95">
        <f t="shared" si="3"/>
        <v>5.5824731409311212E-2</v>
      </c>
    </row>
    <row r="35" spans="1:8" x14ac:dyDescent="0.25">
      <c r="A35" s="9" t="s">
        <v>97</v>
      </c>
      <c r="F35" s="95">
        <f t="shared" si="1"/>
        <v>7.5829383886255819E-2</v>
      </c>
      <c r="G35" s="95">
        <f t="shared" si="2"/>
        <v>9.8987626546681584E-2</v>
      </c>
      <c r="H35" s="95">
        <f t="shared" si="3"/>
        <v>4.6746104491292462E-2</v>
      </c>
    </row>
    <row r="36" spans="1:8" x14ac:dyDescent="0.25">
      <c r="A36" s="9" t="s">
        <v>98</v>
      </c>
      <c r="F36" s="95">
        <f t="shared" si="1"/>
        <v>-1.2545042039236565E-2</v>
      </c>
      <c r="G36" s="95">
        <f t="shared" si="2"/>
        <v>8.7559855369881978E-2</v>
      </c>
      <c r="H36" s="95">
        <f t="shared" si="3"/>
        <v>6.0828725096583769E-2</v>
      </c>
    </row>
    <row r="37" spans="1:8" x14ac:dyDescent="0.25">
      <c r="A37" s="9" t="s">
        <v>99</v>
      </c>
      <c r="F37" s="95">
        <f t="shared" si="1"/>
        <v>6.7322612498236678E-2</v>
      </c>
      <c r="G37" s="95">
        <f t="shared" si="2"/>
        <v>6.6091067941206783E-2</v>
      </c>
      <c r="H37" s="95">
        <f t="shared" si="3"/>
        <v>6.4625523882650304E-2</v>
      </c>
    </row>
    <row r="38" spans="1:8" x14ac:dyDescent="0.25">
      <c r="A38" s="9" t="s">
        <v>100</v>
      </c>
      <c r="F38" s="95">
        <f t="shared" si="1"/>
        <v>7.6692116324954762E-2</v>
      </c>
      <c r="G38" s="95">
        <f t="shared" si="2"/>
        <v>0.11646199534473056</v>
      </c>
      <c r="H38" s="95">
        <f t="shared" si="3"/>
        <v>0.1072200283138367</v>
      </c>
    </row>
    <row r="39" spans="1:8" x14ac:dyDescent="0.25">
      <c r="A39" s="9" t="s">
        <v>101</v>
      </c>
      <c r="F39" s="95">
        <f t="shared" si="1"/>
        <v>4.8493754592211502E-2</v>
      </c>
      <c r="G39" s="95">
        <f t="shared" si="2"/>
        <v>4.2566709021600868E-2</v>
      </c>
      <c r="H39" s="95">
        <f t="shared" si="3"/>
        <v>7.1509009009009139E-2</v>
      </c>
    </row>
    <row r="40" spans="1:8" x14ac:dyDescent="0.25">
      <c r="A40" s="9" t="s">
        <v>102</v>
      </c>
      <c r="F40" s="95">
        <f t="shared" si="1"/>
        <v>2.2874058127018371E-2</v>
      </c>
      <c r="G40" s="95">
        <f t="shared" si="2"/>
        <v>8.252873563218377E-2</v>
      </c>
      <c r="H40" s="95">
        <f t="shared" si="3"/>
        <v>0.10871003307607507</v>
      </c>
    </row>
    <row r="41" spans="1:8" x14ac:dyDescent="0.25">
      <c r="A41" s="9" t="s">
        <v>103</v>
      </c>
      <c r="F41" s="95">
        <f t="shared" si="1"/>
        <v>-4.6295232624928184E-2</v>
      </c>
      <c r="G41" s="95">
        <f t="shared" si="2"/>
        <v>-2.5740025740026429E-3</v>
      </c>
      <c r="H41" s="95">
        <f t="shared" si="3"/>
        <v>3.896868377678353E-2</v>
      </c>
    </row>
    <row r="42" spans="1:8" x14ac:dyDescent="0.25">
      <c r="A42" s="9" t="s">
        <v>104</v>
      </c>
      <c r="F42" s="95">
        <f t="shared" si="1"/>
        <v>-2.1590598524186988E-2</v>
      </c>
      <c r="G42" s="95">
        <f t="shared" si="2"/>
        <v>2.5424191172458865E-2</v>
      </c>
      <c r="H42" s="95">
        <f t="shared" si="3"/>
        <v>2.4555507372072904E-2</v>
      </c>
    </row>
    <row r="43" spans="1:8" x14ac:dyDescent="0.25">
      <c r="A43" s="9" t="s">
        <v>105</v>
      </c>
      <c r="F43" s="95">
        <f t="shared" si="1"/>
        <v>2.8236547682472191E-2</v>
      </c>
      <c r="G43" s="95">
        <f t="shared" si="2"/>
        <v>2.2833794015142406E-2</v>
      </c>
      <c r="H43" s="95">
        <f t="shared" si="3"/>
        <v>1.2020033388981499E-2</v>
      </c>
    </row>
    <row r="44" spans="1:8" x14ac:dyDescent="0.25">
      <c r="A44" s="9" t="s">
        <v>106</v>
      </c>
      <c r="F44" s="95">
        <f t="shared" si="1"/>
        <v>3.3213859020310599E-2</v>
      </c>
      <c r="G44" s="95">
        <f t="shared" si="2"/>
        <v>8.3762597984322396E-2</v>
      </c>
      <c r="H44" s="95">
        <f t="shared" si="3"/>
        <v>6.0564663023679577E-2</v>
      </c>
    </row>
    <row r="45" spans="1:8" x14ac:dyDescent="0.25">
      <c r="A45" s="9" t="s">
        <v>107</v>
      </c>
      <c r="F45" s="95">
        <f t="shared" si="1"/>
        <v>6.6841054588008486E-2</v>
      </c>
      <c r="G45" s="95">
        <f t="shared" si="2"/>
        <v>5.1806179210508896E-2</v>
      </c>
      <c r="H45" s="95">
        <f t="shared" si="3"/>
        <v>4.2601923957856336E-2</v>
      </c>
    </row>
    <row r="46" spans="1:8" x14ac:dyDescent="0.25">
      <c r="A46" s="9" t="s">
        <v>108</v>
      </c>
      <c r="F46" s="95">
        <f t="shared" si="1"/>
        <v>5.5830243098475618E-2</v>
      </c>
      <c r="G46" s="95">
        <f t="shared" si="2"/>
        <v>7.1675126903553155E-2</v>
      </c>
      <c r="H46" s="95">
        <f t="shared" si="3"/>
        <v>5.5069079587468428E-2</v>
      </c>
    </row>
    <row r="47" spans="1:8" x14ac:dyDescent="0.25">
      <c r="A47" s="9" t="s">
        <v>109</v>
      </c>
      <c r="F47" s="95">
        <f t="shared" si="1"/>
        <v>6.0157334567329857E-2</v>
      </c>
      <c r="G47" s="95">
        <f t="shared" si="2"/>
        <v>7.0284823579424449E-2</v>
      </c>
      <c r="H47" s="95">
        <f t="shared" si="3"/>
        <v>6.6880684858212858E-2</v>
      </c>
    </row>
    <row r="48" spans="1:8" x14ac:dyDescent="0.25">
      <c r="A48" s="9" t="s">
        <v>110</v>
      </c>
      <c r="F48" s="95">
        <f t="shared" si="1"/>
        <v>4.9533799533799439E-2</v>
      </c>
      <c r="G48" s="95">
        <f t="shared" si="2"/>
        <v>6.81440443213297E-2</v>
      </c>
      <c r="H48" s="95">
        <f t="shared" si="3"/>
        <v>8.0415754923413463E-2</v>
      </c>
    </row>
    <row r="49" spans="1:8" x14ac:dyDescent="0.25">
      <c r="A49" s="9" t="s">
        <v>111</v>
      </c>
      <c r="F49" s="95">
        <f t="shared" si="1"/>
        <v>4.7114252061248418E-2</v>
      </c>
      <c r="G49" s="95">
        <f t="shared" si="2"/>
        <v>-0.30086580086580095</v>
      </c>
      <c r="H49" s="95">
        <f t="shared" si="3"/>
        <v>2.5879917184264967E-2</v>
      </c>
    </row>
    <row r="50" spans="1:8" x14ac:dyDescent="0.25">
      <c r="A50" s="9" t="s">
        <v>112</v>
      </c>
      <c r="F50" s="95">
        <f t="shared" si="1"/>
        <v>2.2065313327449321E-2</v>
      </c>
      <c r="G50" s="95">
        <f t="shared" si="2"/>
        <v>2.0017406440382857E-2</v>
      </c>
      <c r="H50" s="95">
        <f t="shared" si="3"/>
        <v>2.0689655172413834E-2</v>
      </c>
    </row>
    <row r="51" spans="1:8" x14ac:dyDescent="0.25">
      <c r="A51" s="9" t="s">
        <v>113</v>
      </c>
      <c r="F51" s="95">
        <f t="shared" si="1"/>
        <v>3.4491075735648913E-2</v>
      </c>
      <c r="G51" s="95">
        <f t="shared" si="2"/>
        <v>6.3594140764558826E-2</v>
      </c>
      <c r="H51" s="95">
        <f t="shared" si="3"/>
        <v>4.6129470348573953E-2</v>
      </c>
    </row>
  </sheetData>
  <mergeCells count="3">
    <mergeCell ref="B1:E1"/>
    <mergeCell ref="F1:I1"/>
    <mergeCell ref="J1:M1"/>
  </mergeCells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2" max="2" width="12.140625" customWidth="1"/>
  </cols>
  <sheetData>
    <row r="1" spans="1:41" x14ac:dyDescent="0.25">
      <c r="A1" s="161" t="s">
        <v>371</v>
      </c>
      <c r="B1" s="104">
        <v>1991</v>
      </c>
      <c r="C1" s="104">
        <v>1992</v>
      </c>
      <c r="D1" s="104">
        <v>1993</v>
      </c>
      <c r="E1" s="104">
        <v>1994</v>
      </c>
      <c r="F1" s="104">
        <v>1995</v>
      </c>
      <c r="G1" s="104">
        <v>1996</v>
      </c>
      <c r="H1" s="104">
        <v>1997</v>
      </c>
      <c r="I1" s="104">
        <v>1998</v>
      </c>
      <c r="J1" s="104">
        <v>1999</v>
      </c>
      <c r="K1" s="104">
        <v>2000</v>
      </c>
      <c r="L1" s="104">
        <v>2001</v>
      </c>
      <c r="M1" s="104">
        <v>2002</v>
      </c>
      <c r="N1" s="104">
        <v>2003</v>
      </c>
      <c r="O1" s="104">
        <v>2004</v>
      </c>
      <c r="P1" s="104">
        <v>2005</v>
      </c>
      <c r="Q1" s="104">
        <v>2006</v>
      </c>
      <c r="R1" s="104">
        <v>2007</v>
      </c>
      <c r="S1" s="104">
        <v>2008</v>
      </c>
      <c r="T1" s="104">
        <v>2009</v>
      </c>
      <c r="U1" s="104">
        <v>2010</v>
      </c>
      <c r="V1" s="104">
        <v>2011</v>
      </c>
      <c r="W1" s="104">
        <v>2012</v>
      </c>
      <c r="X1" s="104">
        <v>2013</v>
      </c>
      <c r="Y1" s="104">
        <v>2014</v>
      </c>
      <c r="Z1" s="104">
        <v>2015</v>
      </c>
      <c r="AA1" s="104">
        <v>2016</v>
      </c>
      <c r="AB1" s="104">
        <v>2017</v>
      </c>
      <c r="AC1" s="104">
        <v>2018</v>
      </c>
    </row>
    <row r="2" spans="1:41" s="181" customFormat="1" ht="15" customHeight="1" x14ac:dyDescent="0.25">
      <c r="A2" s="107" t="s">
        <v>115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</row>
    <row r="3" spans="1:41" x14ac:dyDescent="0.25">
      <c r="A3" s="110" t="s">
        <v>74</v>
      </c>
      <c r="B3" s="113">
        <v>6.2000000000000027E-2</v>
      </c>
      <c r="C3" s="113">
        <v>2.4530000000000003</v>
      </c>
      <c r="D3" s="113">
        <v>0.25799999999999995</v>
      </c>
      <c r="E3" s="113">
        <v>0.17900000000000005</v>
      </c>
      <c r="F3" s="113">
        <v>0.17799999999999996</v>
      </c>
      <c r="G3" s="113">
        <v>4.0999999999999946E-2</v>
      </c>
      <c r="H3" s="113">
        <v>2.2999999999999972E-2</v>
      </c>
      <c r="I3" s="113">
        <v>1.4999999999999999E-2</v>
      </c>
      <c r="J3" s="113">
        <v>8.4000000000000061E-2</v>
      </c>
      <c r="K3" s="113">
        <v>2.2999999999999972E-2</v>
      </c>
      <c r="L3" s="113">
        <v>2.7999999999999973E-2</v>
      </c>
      <c r="M3" s="113">
        <v>3.0999999999999944E-2</v>
      </c>
      <c r="N3" s="113">
        <v>2.4000000000000056E-2</v>
      </c>
      <c r="O3" s="113">
        <v>1.7999999999999971E-2</v>
      </c>
      <c r="P3" s="113">
        <v>2.5999999999999943E-2</v>
      </c>
      <c r="Q3" s="113">
        <v>2.4000000000000056E-2</v>
      </c>
      <c r="R3" s="113">
        <v>1.7000000000000029E-2</v>
      </c>
      <c r="S3" s="113">
        <v>2.2999999999999972E-2</v>
      </c>
      <c r="T3" s="113">
        <v>2.4000000000000056E-2</v>
      </c>
      <c r="U3" s="113">
        <v>1.5999999999999945E-2</v>
      </c>
      <c r="V3" s="113">
        <v>2.4000000000000056E-2</v>
      </c>
      <c r="W3" s="113">
        <v>5.0000000000000001E-3</v>
      </c>
      <c r="X3" s="113">
        <v>0.01</v>
      </c>
      <c r="Y3" s="113">
        <v>5.9999999999999429E-3</v>
      </c>
      <c r="Z3" s="113">
        <v>3.9000000000000055E-2</v>
      </c>
      <c r="AA3" s="113">
        <v>0.01</v>
      </c>
      <c r="AB3" s="113">
        <v>6.2000000000000458E-3</v>
      </c>
      <c r="AC3" s="113">
        <v>3.1000000000000229E-3</v>
      </c>
    </row>
    <row r="4" spans="1:41" x14ac:dyDescent="0.25">
      <c r="A4" s="111" t="s">
        <v>75</v>
      </c>
      <c r="B4" s="115">
        <v>4.7999999999999973E-2</v>
      </c>
      <c r="C4" s="115">
        <v>0.38</v>
      </c>
      <c r="D4" s="115">
        <v>0.24700000000000003</v>
      </c>
      <c r="E4" s="115">
        <v>0.10799999999999997</v>
      </c>
      <c r="F4" s="115">
        <v>0.11</v>
      </c>
      <c r="G4" s="115">
        <v>2.7999999999999973E-2</v>
      </c>
      <c r="H4" s="115">
        <v>1.4999999999999999E-2</v>
      </c>
      <c r="I4" s="115">
        <v>9.0000000000000566E-3</v>
      </c>
      <c r="J4" s="115">
        <v>4.0999999999999946E-2</v>
      </c>
      <c r="K4" s="115">
        <v>0.01</v>
      </c>
      <c r="L4" s="115">
        <v>2.2999999999999972E-2</v>
      </c>
      <c r="M4" s="115">
        <v>1.2000000000000028E-2</v>
      </c>
      <c r="N4" s="115">
        <v>1.5999999999999945E-2</v>
      </c>
      <c r="O4" s="115">
        <v>0.01</v>
      </c>
      <c r="P4" s="115">
        <v>1.2000000000000028E-2</v>
      </c>
      <c r="Q4" s="115">
        <v>1.7000000000000029E-2</v>
      </c>
      <c r="R4" s="115">
        <v>1.0999999999999944E-2</v>
      </c>
      <c r="S4" s="115">
        <v>1.2000000000000028E-2</v>
      </c>
      <c r="T4" s="115">
        <v>1.7000000000000029E-2</v>
      </c>
      <c r="U4" s="115">
        <v>9.0000000000000566E-3</v>
      </c>
      <c r="V4" s="115">
        <v>7.9999999999999724E-3</v>
      </c>
      <c r="W4" s="115">
        <v>4.0000000000000565E-3</v>
      </c>
      <c r="X4" s="115">
        <v>5.9999999999999429E-3</v>
      </c>
      <c r="Y4" s="115">
        <v>7.0000000000000288E-3</v>
      </c>
      <c r="Z4" s="115">
        <v>2.200000000000003E-2</v>
      </c>
      <c r="AA4" s="115">
        <v>5.9999999999999429E-3</v>
      </c>
      <c r="AB4" s="115">
        <v>2.1999999999999884E-3</v>
      </c>
      <c r="AC4" s="115">
        <v>2.0999999999999374E-3</v>
      </c>
    </row>
    <row r="5" spans="1:41" x14ac:dyDescent="0.25">
      <c r="A5" s="111" t="s">
        <v>76</v>
      </c>
      <c r="B5" s="115">
        <v>6.2999999999999973E-2</v>
      </c>
      <c r="C5" s="115">
        <v>0.29900000000000004</v>
      </c>
      <c r="D5" s="115">
        <v>0.20099999999999996</v>
      </c>
      <c r="E5" s="115">
        <v>7.4000000000000052E-2</v>
      </c>
      <c r="F5" s="115">
        <v>8.9000000000000051E-2</v>
      </c>
      <c r="G5" s="115">
        <v>2.7999999999999973E-2</v>
      </c>
      <c r="H5" s="115">
        <v>1.4000000000000058E-2</v>
      </c>
      <c r="I5" s="115">
        <v>5.9999999999999429E-3</v>
      </c>
      <c r="J5" s="115">
        <v>2.7999999999999973E-2</v>
      </c>
      <c r="K5" s="115">
        <v>5.9999999999999429E-3</v>
      </c>
      <c r="L5" s="115">
        <v>1.9000000000000059E-2</v>
      </c>
      <c r="M5" s="115">
        <v>1.0999999999999944E-2</v>
      </c>
      <c r="N5" s="115">
        <v>1.0999999999999944E-2</v>
      </c>
      <c r="O5" s="115">
        <v>7.9999999999999724E-3</v>
      </c>
      <c r="P5" s="115">
        <v>1.2999999999999972E-2</v>
      </c>
      <c r="Q5" s="115">
        <v>7.9999999999999724E-3</v>
      </c>
      <c r="R5" s="115">
        <v>5.9999999999999429E-3</v>
      </c>
      <c r="S5" s="115">
        <v>1.2000000000000028E-2</v>
      </c>
      <c r="T5" s="115">
        <v>1.2999999999999972E-2</v>
      </c>
      <c r="U5" s="115">
        <v>5.9999999999999429E-3</v>
      </c>
      <c r="V5" s="115">
        <v>5.9999999999999429E-3</v>
      </c>
      <c r="W5" s="115">
        <v>5.9999999999999429E-3</v>
      </c>
      <c r="X5" s="115">
        <v>2.9999999999999714E-3</v>
      </c>
      <c r="Y5" s="115">
        <v>0.01</v>
      </c>
      <c r="Z5" s="115">
        <v>1.2000000000000028E-2</v>
      </c>
      <c r="AA5" s="115">
        <v>5.0000000000000001E-3</v>
      </c>
      <c r="AB5" s="115">
        <v>1.2999999999999546E-3</v>
      </c>
      <c r="AC5" s="115">
        <v>2.9000000000000627E-3</v>
      </c>
    </row>
    <row r="6" spans="1:41" x14ac:dyDescent="0.25">
      <c r="A6" s="111" t="s">
        <v>77</v>
      </c>
      <c r="B6" s="115">
        <v>0.63500000000000001</v>
      </c>
      <c r="C6" s="115">
        <v>0.21700000000000003</v>
      </c>
      <c r="D6" s="115">
        <v>0.18700000000000003</v>
      </c>
      <c r="E6" s="115">
        <v>8.5000000000000006E-2</v>
      </c>
      <c r="F6" s="115">
        <v>8.5000000000000006E-2</v>
      </c>
      <c r="G6" s="115">
        <v>2.200000000000003E-2</v>
      </c>
      <c r="H6" s="115">
        <v>0.01</v>
      </c>
      <c r="I6" s="115">
        <v>4.0000000000000565E-3</v>
      </c>
      <c r="J6" s="115">
        <v>0.03</v>
      </c>
      <c r="K6" s="115">
        <v>9.0000000000000566E-3</v>
      </c>
      <c r="L6" s="115">
        <v>1.7999999999999971E-2</v>
      </c>
      <c r="M6" s="115">
        <v>1.2000000000000028E-2</v>
      </c>
      <c r="N6" s="115">
        <v>0.01</v>
      </c>
      <c r="O6" s="115">
        <v>0.01</v>
      </c>
      <c r="P6" s="115">
        <v>1.0999999999999944E-2</v>
      </c>
      <c r="Q6" s="115">
        <v>4.0000000000000565E-3</v>
      </c>
      <c r="R6" s="115">
        <v>5.9999999999999429E-3</v>
      </c>
      <c r="S6" s="115">
        <v>1.4000000000000058E-2</v>
      </c>
      <c r="T6" s="115">
        <v>7.0000000000000288E-3</v>
      </c>
      <c r="U6" s="115">
        <v>2.9999999999999714E-3</v>
      </c>
      <c r="V6" s="115">
        <v>4.0000000000000565E-3</v>
      </c>
      <c r="W6" s="115">
        <v>2.9999999999999714E-3</v>
      </c>
      <c r="X6" s="115">
        <v>5.0000000000000001E-3</v>
      </c>
      <c r="Y6" s="115">
        <v>9.0000000000000566E-3</v>
      </c>
      <c r="Z6" s="115">
        <v>5.0000000000000001E-3</v>
      </c>
      <c r="AA6" s="115">
        <v>4.0000000000000565E-3</v>
      </c>
      <c r="AB6" s="115">
        <v>3.2999999999999831E-3</v>
      </c>
      <c r="AC6" s="115">
        <v>3.7999999999999545E-3</v>
      </c>
    </row>
    <row r="7" spans="1:41" x14ac:dyDescent="0.25">
      <c r="A7" s="111" t="s">
        <v>78</v>
      </c>
      <c r="B7" s="115">
        <v>0.03</v>
      </c>
      <c r="C7" s="115">
        <v>0.11900000000000005</v>
      </c>
      <c r="D7" s="115">
        <v>0.18099999999999994</v>
      </c>
      <c r="E7" s="115">
        <v>6.9000000000000061E-2</v>
      </c>
      <c r="F7" s="115">
        <v>7.9000000000000056E-2</v>
      </c>
      <c r="G7" s="115">
        <v>1.5999999999999945E-2</v>
      </c>
      <c r="H7" s="115">
        <v>9.0000000000000566E-3</v>
      </c>
      <c r="I7" s="115">
        <v>5.0000000000000001E-3</v>
      </c>
      <c r="J7" s="115">
        <v>2.200000000000003E-2</v>
      </c>
      <c r="K7" s="115">
        <v>1.7999999999999971E-2</v>
      </c>
      <c r="L7" s="115">
        <v>1.7999999999999971E-2</v>
      </c>
      <c r="M7" s="115">
        <v>1.7000000000000029E-2</v>
      </c>
      <c r="N7" s="115">
        <v>7.9999999999999724E-3</v>
      </c>
      <c r="O7" s="115">
        <v>7.0000000000000288E-3</v>
      </c>
      <c r="P7" s="115">
        <v>7.9999999999999724E-3</v>
      </c>
      <c r="Q7" s="115">
        <v>5.0000000000000001E-3</v>
      </c>
      <c r="R7" s="115">
        <v>5.9999999999999429E-3</v>
      </c>
      <c r="S7" s="115">
        <v>1.4000000000000058E-2</v>
      </c>
      <c r="T7" s="115">
        <v>5.9999999999999429E-3</v>
      </c>
      <c r="U7" s="115">
        <v>5.0000000000000001E-3</v>
      </c>
      <c r="V7" s="115">
        <v>5.0000000000000001E-3</v>
      </c>
      <c r="W7" s="115">
        <v>5.0000000000000001E-3</v>
      </c>
      <c r="X7" s="115">
        <v>7.0000000000000288E-3</v>
      </c>
      <c r="Y7" s="115">
        <v>9.0000000000000566E-3</v>
      </c>
      <c r="Z7" s="115">
        <v>4.0000000000000565E-3</v>
      </c>
      <c r="AA7" s="115">
        <v>4.0000000000000565E-3</v>
      </c>
      <c r="AB7" s="115">
        <v>3.7000000000000453E-3</v>
      </c>
      <c r="AC7" s="115">
        <v>3.7999999999999545E-3</v>
      </c>
    </row>
    <row r="8" spans="1:41" x14ac:dyDescent="0.25">
      <c r="A8" s="111" t="s">
        <v>79</v>
      </c>
      <c r="B8" s="115">
        <v>1.2000000000000028E-2</v>
      </c>
      <c r="C8" s="115">
        <v>0.19099999999999995</v>
      </c>
      <c r="D8" s="115">
        <v>0.19900000000000007</v>
      </c>
      <c r="E8" s="115">
        <v>0.06</v>
      </c>
      <c r="F8" s="115">
        <v>6.7000000000000032E-2</v>
      </c>
      <c r="G8" s="115">
        <v>1.2000000000000028E-2</v>
      </c>
      <c r="H8" s="115">
        <v>1.0999999999999944E-2</v>
      </c>
      <c r="I8" s="115">
        <v>9.9999999999994321E-4</v>
      </c>
      <c r="J8" s="115">
        <v>1.9000000000000059E-2</v>
      </c>
      <c r="K8" s="115">
        <v>2.5999999999999943E-2</v>
      </c>
      <c r="L8" s="115">
        <v>1.5999999999999945E-2</v>
      </c>
      <c r="M8" s="115">
        <v>5.0000000000000001E-3</v>
      </c>
      <c r="N8" s="115">
        <v>7.9999999999999724E-3</v>
      </c>
      <c r="O8" s="115">
        <v>7.9999999999999724E-3</v>
      </c>
      <c r="P8" s="115">
        <v>5.9999999999999429E-3</v>
      </c>
      <c r="Q8" s="115">
        <v>2.9999999999999714E-3</v>
      </c>
      <c r="R8" s="115">
        <v>0.01</v>
      </c>
      <c r="S8" s="115">
        <v>0.01</v>
      </c>
      <c r="T8" s="115">
        <v>5.9999999999999429E-3</v>
      </c>
      <c r="U8" s="115">
        <v>4.0000000000000565E-3</v>
      </c>
      <c r="V8" s="115">
        <v>2.0000000000000282E-3</v>
      </c>
      <c r="W8" s="115">
        <v>9.0000000000000566E-3</v>
      </c>
      <c r="X8" s="115">
        <v>4.0000000000000565E-3</v>
      </c>
      <c r="Y8" s="115">
        <v>5.9999999999999429E-3</v>
      </c>
      <c r="Z8" s="115">
        <v>2.0000000000000282E-3</v>
      </c>
      <c r="AA8" s="115">
        <v>4.0000000000000565E-3</v>
      </c>
      <c r="AB8" s="115">
        <v>6.0999999999999943E-3</v>
      </c>
      <c r="AC8" s="115"/>
    </row>
    <row r="9" spans="1:41" x14ac:dyDescent="0.25">
      <c r="A9" s="111" t="s">
        <v>80</v>
      </c>
      <c r="B9" s="115">
        <v>5.9999999999999429E-3</v>
      </c>
      <c r="C9" s="115">
        <v>0.10599999999999994</v>
      </c>
      <c r="D9" s="115">
        <v>0.22400000000000006</v>
      </c>
      <c r="E9" s="115">
        <v>5.2999999999999971E-2</v>
      </c>
      <c r="F9" s="115">
        <v>5.4000000000000055E-2</v>
      </c>
      <c r="G9" s="115">
        <v>7.0000000000000288E-3</v>
      </c>
      <c r="H9" s="115">
        <v>9.0000000000000566E-3</v>
      </c>
      <c r="I9" s="115">
        <v>2.0000000000000282E-3</v>
      </c>
      <c r="J9" s="115">
        <v>2.7999999999999973E-2</v>
      </c>
      <c r="K9" s="115">
        <v>1.7999999999999971E-2</v>
      </c>
      <c r="L9" s="115">
        <v>5.0000000000000001E-3</v>
      </c>
      <c r="M9" s="115">
        <v>7.0000000000000288E-3</v>
      </c>
      <c r="N9" s="115">
        <v>7.0000000000000288E-3</v>
      </c>
      <c r="O9" s="115">
        <v>9.0000000000000566E-3</v>
      </c>
      <c r="P9" s="115">
        <v>5.0000000000000001E-3</v>
      </c>
      <c r="Q9" s="115">
        <v>7.0000000000000288E-3</v>
      </c>
      <c r="R9" s="115">
        <v>9.0000000000000566E-3</v>
      </c>
      <c r="S9" s="115">
        <v>5.0000000000000001E-3</v>
      </c>
      <c r="T9" s="115">
        <v>5.9999999999999429E-3</v>
      </c>
      <c r="U9" s="115">
        <v>4.0000000000000565E-3</v>
      </c>
      <c r="V9" s="115">
        <v>0</v>
      </c>
      <c r="W9" s="115">
        <v>1.2000000000000028E-2</v>
      </c>
      <c r="X9" s="115">
        <v>7.9999999999999724E-3</v>
      </c>
      <c r="Y9" s="115">
        <v>5.0000000000000001E-3</v>
      </c>
      <c r="Z9" s="115">
        <v>7.9999999999999724E-3</v>
      </c>
      <c r="AA9" s="115">
        <v>5.0000000000000001E-3</v>
      </c>
      <c r="AB9" s="115">
        <v>6.999999999999318E-4</v>
      </c>
      <c r="AC9" s="115"/>
    </row>
    <row r="10" spans="1:41" x14ac:dyDescent="0.25">
      <c r="A10" s="111" t="s">
        <v>81</v>
      </c>
      <c r="B10" s="115">
        <v>5.0000000000000001E-3</v>
      </c>
      <c r="C10" s="115">
        <v>8.5999999999999938E-2</v>
      </c>
      <c r="D10" s="115">
        <v>0.26</v>
      </c>
      <c r="E10" s="115">
        <v>4.5999999999999944E-2</v>
      </c>
      <c r="F10" s="115">
        <v>4.5999999999999944E-2</v>
      </c>
      <c r="G10" s="115">
        <v>-2.0000000000000282E-3</v>
      </c>
      <c r="H10" s="115">
        <v>-9.9999999999994321E-4</v>
      </c>
      <c r="I10" s="115">
        <v>3.7000000000000026E-2</v>
      </c>
      <c r="J10" s="115">
        <v>1.2000000000000028E-2</v>
      </c>
      <c r="K10" s="115">
        <v>0.01</v>
      </c>
      <c r="L10" s="115">
        <v>0</v>
      </c>
      <c r="M10" s="115">
        <v>9.9999999999994321E-4</v>
      </c>
      <c r="N10" s="115">
        <v>-4.0000000000000565E-3</v>
      </c>
      <c r="O10" s="115">
        <v>4.0000000000000565E-3</v>
      </c>
      <c r="P10" s="115">
        <v>-9.9999999999994321E-4</v>
      </c>
      <c r="Q10" s="115">
        <v>2.0000000000000282E-3</v>
      </c>
      <c r="R10" s="115">
        <v>9.9999999999994321E-4</v>
      </c>
      <c r="S10" s="115">
        <v>4.0000000000000565E-3</v>
      </c>
      <c r="T10" s="115">
        <v>0</v>
      </c>
      <c r="U10" s="115">
        <v>5.9999999999999429E-3</v>
      </c>
      <c r="V10" s="115">
        <v>-2.0000000000000282E-3</v>
      </c>
      <c r="W10" s="115">
        <v>9.9999999999994321E-4</v>
      </c>
      <c r="X10" s="115">
        <v>9.9999999999994321E-4</v>
      </c>
      <c r="Y10" s="115">
        <v>2.0000000000000282E-3</v>
      </c>
      <c r="Z10" s="115">
        <v>4.0000000000000565E-3</v>
      </c>
      <c r="AA10" s="115">
        <v>0</v>
      </c>
      <c r="AB10" s="115">
        <v>-5.4000000000000627E-3</v>
      </c>
      <c r="AC10" s="115"/>
    </row>
    <row r="11" spans="1:41" x14ac:dyDescent="0.25">
      <c r="A11" s="111" t="s">
        <v>82</v>
      </c>
      <c r="B11" s="115">
        <v>1.0999999999999944E-2</v>
      </c>
      <c r="C11" s="115">
        <v>0.115</v>
      </c>
      <c r="D11" s="115">
        <v>0.23</v>
      </c>
      <c r="E11" s="115">
        <v>0.08</v>
      </c>
      <c r="F11" s="115">
        <v>4.4999999999999998E-2</v>
      </c>
      <c r="G11" s="115">
        <v>2.9999999999999714E-3</v>
      </c>
      <c r="H11" s="115">
        <v>-2.9999999999999714E-3</v>
      </c>
      <c r="I11" s="115">
        <v>0.38400000000000006</v>
      </c>
      <c r="J11" s="115">
        <v>1.4999999999999999E-2</v>
      </c>
      <c r="K11" s="115">
        <v>1.2999999999999972E-2</v>
      </c>
      <c r="L11" s="115">
        <v>5.9999999999999429E-3</v>
      </c>
      <c r="M11" s="115">
        <v>4.0000000000000565E-3</v>
      </c>
      <c r="N11" s="115">
        <v>2.9999999999999714E-3</v>
      </c>
      <c r="O11" s="115">
        <v>4.0000000000000565E-3</v>
      </c>
      <c r="P11" s="115">
        <v>2.9999999999999714E-3</v>
      </c>
      <c r="Q11" s="115">
        <v>9.9999999999994321E-4</v>
      </c>
      <c r="R11" s="115">
        <v>7.9999999999999724E-3</v>
      </c>
      <c r="S11" s="115">
        <v>7.9999999999999724E-3</v>
      </c>
      <c r="T11" s="115">
        <v>0</v>
      </c>
      <c r="U11" s="115">
        <v>7.9999999999999724E-3</v>
      </c>
      <c r="V11" s="115">
        <v>0</v>
      </c>
      <c r="W11" s="115">
        <v>5.9999999999999429E-3</v>
      </c>
      <c r="X11" s="115">
        <v>2.0000000000000282E-3</v>
      </c>
      <c r="Y11" s="115">
        <v>7.0000000000000288E-3</v>
      </c>
      <c r="Z11" s="115">
        <v>5.9999999999999429E-3</v>
      </c>
      <c r="AA11" s="115">
        <v>2.0000000000000282E-3</v>
      </c>
      <c r="AB11" s="115">
        <v>-1.5000000000000568E-3</v>
      </c>
      <c r="AC11" s="115"/>
    </row>
    <row r="12" spans="1:41" x14ac:dyDescent="0.25">
      <c r="A12" s="111" t="s">
        <v>83</v>
      </c>
      <c r="B12" s="115">
        <v>3.5000000000000003E-2</v>
      </c>
      <c r="C12" s="115">
        <v>0.22900000000000006</v>
      </c>
      <c r="D12" s="115">
        <v>0.19500000000000001</v>
      </c>
      <c r="E12" s="115">
        <v>0.15</v>
      </c>
      <c r="F12" s="115">
        <v>4.7000000000000028E-2</v>
      </c>
      <c r="G12" s="115">
        <v>1.2000000000000028E-2</v>
      </c>
      <c r="H12" s="115">
        <v>2.0000000000000282E-3</v>
      </c>
      <c r="I12" s="115">
        <v>4.4999999999999998E-2</v>
      </c>
      <c r="J12" s="115">
        <v>1.4000000000000058E-2</v>
      </c>
      <c r="K12" s="115">
        <v>2.0999999999999942E-2</v>
      </c>
      <c r="L12" s="115">
        <v>1.0999999999999944E-2</v>
      </c>
      <c r="M12" s="115">
        <v>1.0999999999999944E-2</v>
      </c>
      <c r="N12" s="115">
        <v>0.01</v>
      </c>
      <c r="O12" s="115">
        <v>1.0999999999999944E-2</v>
      </c>
      <c r="P12" s="115">
        <v>5.9999999999999429E-3</v>
      </c>
      <c r="Q12" s="115">
        <v>2.9999999999999714E-3</v>
      </c>
      <c r="R12" s="115">
        <v>1.5999999999999945E-2</v>
      </c>
      <c r="S12" s="115">
        <v>9.0000000000000566E-3</v>
      </c>
      <c r="T12" s="115">
        <v>0</v>
      </c>
      <c r="U12" s="115">
        <v>5.0000000000000001E-3</v>
      </c>
      <c r="V12" s="115">
        <v>5.0000000000000001E-3</v>
      </c>
      <c r="W12" s="115">
        <v>5.0000000000000001E-3</v>
      </c>
      <c r="X12" s="115">
        <v>5.9999999999999429E-3</v>
      </c>
      <c r="Y12" s="115">
        <v>7.9999999999999724E-3</v>
      </c>
      <c r="Z12" s="115">
        <v>7.0000000000000288E-3</v>
      </c>
      <c r="AA12" s="115">
        <v>4.0000000000000565E-3</v>
      </c>
      <c r="AB12" s="115">
        <v>2.0000000000000282E-3</v>
      </c>
      <c r="AC12" s="115"/>
    </row>
    <row r="13" spans="1:41" x14ac:dyDescent="0.25">
      <c r="A13" s="111" t="s">
        <v>84</v>
      </c>
      <c r="B13" s="115">
        <v>8.9000000000000051E-2</v>
      </c>
      <c r="C13" s="115">
        <v>0.26099999999999995</v>
      </c>
      <c r="D13" s="115">
        <v>0.16400000000000006</v>
      </c>
      <c r="E13" s="115">
        <v>0.14599999999999994</v>
      </c>
      <c r="F13" s="115">
        <v>4.5999999999999944E-2</v>
      </c>
      <c r="G13" s="115">
        <v>1.9000000000000059E-2</v>
      </c>
      <c r="H13" s="115">
        <v>5.9999999999999429E-3</v>
      </c>
      <c r="I13" s="115">
        <v>5.700000000000003E-2</v>
      </c>
      <c r="J13" s="115">
        <v>1.2000000000000028E-2</v>
      </c>
      <c r="K13" s="115">
        <v>1.4999999999999999E-2</v>
      </c>
      <c r="L13" s="115">
        <v>1.4000000000000058E-2</v>
      </c>
      <c r="M13" s="115">
        <v>1.5999999999999945E-2</v>
      </c>
      <c r="N13" s="115">
        <v>0.01</v>
      </c>
      <c r="O13" s="115">
        <v>1.0999999999999944E-2</v>
      </c>
      <c r="P13" s="115">
        <v>7.0000000000000288E-3</v>
      </c>
      <c r="Q13" s="115">
        <v>5.9999999999999429E-3</v>
      </c>
      <c r="R13" s="115">
        <v>1.2000000000000028E-2</v>
      </c>
      <c r="S13" s="115">
        <v>7.9999999999999724E-3</v>
      </c>
      <c r="T13" s="115">
        <v>2.9999999999999714E-3</v>
      </c>
      <c r="U13" s="115">
        <v>7.9999999999999724E-3</v>
      </c>
      <c r="V13" s="115">
        <v>4.0000000000000565E-3</v>
      </c>
      <c r="W13" s="115">
        <v>2.9999999999999714E-3</v>
      </c>
      <c r="X13" s="115">
        <v>5.9999999999999429E-3</v>
      </c>
      <c r="Y13" s="115">
        <v>1.2999999999999972E-2</v>
      </c>
      <c r="Z13" s="115">
        <v>7.9999999999999724E-3</v>
      </c>
      <c r="AA13" s="115">
        <v>4.0000000000000565E-3</v>
      </c>
      <c r="AB13" s="115">
        <v>2.1999999999999884E-3</v>
      </c>
      <c r="AC13" s="115"/>
    </row>
    <row r="14" spans="1:41" x14ac:dyDescent="0.25">
      <c r="A14" s="112" t="s">
        <v>85</v>
      </c>
      <c r="B14" s="116">
        <v>0.12099999999999994</v>
      </c>
      <c r="C14" s="116">
        <v>0.252</v>
      </c>
      <c r="D14" s="116">
        <v>0.125</v>
      </c>
      <c r="E14" s="116">
        <v>0.16400000000000006</v>
      </c>
      <c r="F14" s="116">
        <v>3.2000000000000028E-2</v>
      </c>
      <c r="G14" s="116">
        <v>1.4000000000000058E-2</v>
      </c>
      <c r="H14" s="116">
        <v>0.01</v>
      </c>
      <c r="I14" s="116">
        <v>0.11599999999999994</v>
      </c>
      <c r="J14" s="116">
        <v>1.2999999999999972E-2</v>
      </c>
      <c r="K14" s="116">
        <v>1.5999999999999945E-2</v>
      </c>
      <c r="L14" s="116">
        <v>1.5999999999999945E-2</v>
      </c>
      <c r="M14" s="116">
        <v>1.4999999999999999E-2</v>
      </c>
      <c r="N14" s="116">
        <v>1.0999999999999944E-2</v>
      </c>
      <c r="O14" s="116">
        <v>1.0999999999999944E-2</v>
      </c>
      <c r="P14" s="116">
        <v>7.9999999999999724E-3</v>
      </c>
      <c r="Q14" s="116">
        <v>7.9999999999999724E-3</v>
      </c>
      <c r="R14" s="116">
        <v>1.0999999999999944E-2</v>
      </c>
      <c r="S14" s="116">
        <v>7.0000000000000288E-3</v>
      </c>
      <c r="T14" s="116">
        <v>4.0000000000000565E-3</v>
      </c>
      <c r="U14" s="116">
        <v>1.0999999999999944E-2</v>
      </c>
      <c r="V14" s="116">
        <v>4.0000000000000565E-3</v>
      </c>
      <c r="W14" s="116">
        <v>5.0000000000000001E-3</v>
      </c>
      <c r="X14" s="116">
        <v>5.0000000000000001E-3</v>
      </c>
      <c r="Y14" s="116">
        <v>2.5999999999999943E-2</v>
      </c>
      <c r="Z14" s="116">
        <v>7.9999999999999724E-3</v>
      </c>
      <c r="AA14" s="116">
        <v>4.0000000000000565E-3</v>
      </c>
      <c r="AB14" s="116">
        <v>4.2000000000000171E-3</v>
      </c>
      <c r="AC14" s="116"/>
    </row>
    <row r="16" spans="1:41" hidden="1" x14ac:dyDescent="0.25">
      <c r="A16" s="103"/>
      <c r="B16" s="104">
        <v>1991</v>
      </c>
      <c r="C16" s="104">
        <v>1992</v>
      </c>
      <c r="D16" s="104">
        <v>1993</v>
      </c>
      <c r="E16" s="104">
        <v>1994</v>
      </c>
      <c r="F16" s="104">
        <v>1995</v>
      </c>
      <c r="G16" s="104">
        <v>1996</v>
      </c>
      <c r="H16" s="104">
        <v>1997</v>
      </c>
      <c r="I16" s="104">
        <v>1998</v>
      </c>
      <c r="J16" s="104">
        <v>1999</v>
      </c>
      <c r="K16" s="104">
        <v>2000</v>
      </c>
      <c r="L16" s="104">
        <v>2001</v>
      </c>
      <c r="M16" s="104">
        <v>2002</v>
      </c>
      <c r="N16" s="104">
        <v>2003</v>
      </c>
      <c r="O16" s="104">
        <v>2004</v>
      </c>
      <c r="P16" s="104">
        <v>2005</v>
      </c>
      <c r="Q16" s="104">
        <v>2006</v>
      </c>
      <c r="R16" s="104">
        <v>2007</v>
      </c>
      <c r="S16" s="104">
        <v>2008</v>
      </c>
      <c r="T16" s="104">
        <v>2009</v>
      </c>
      <c r="U16" s="104">
        <v>2010</v>
      </c>
      <c r="V16" s="104">
        <v>2011</v>
      </c>
      <c r="W16" s="104">
        <v>2012</v>
      </c>
      <c r="X16" s="105">
        <v>2013</v>
      </c>
      <c r="Y16" s="105">
        <v>2014</v>
      </c>
      <c r="Z16" s="105">
        <v>2015</v>
      </c>
      <c r="AA16" s="105">
        <v>2016</v>
      </c>
      <c r="AB16" s="106">
        <v>2017</v>
      </c>
      <c r="AC16" s="105">
        <v>2018</v>
      </c>
      <c r="AD16" s="106">
        <v>2019</v>
      </c>
      <c r="AE16" s="105">
        <v>2020</v>
      </c>
      <c r="AF16" s="106">
        <v>2021</v>
      </c>
      <c r="AG16" s="105">
        <v>2022</v>
      </c>
      <c r="AH16" s="106">
        <v>2023</v>
      </c>
      <c r="AI16" s="105">
        <v>2024</v>
      </c>
      <c r="AJ16" s="106">
        <v>2025</v>
      </c>
      <c r="AK16" s="105">
        <v>2026</v>
      </c>
      <c r="AL16" s="106">
        <v>2027</v>
      </c>
      <c r="AM16" s="105">
        <v>2028</v>
      </c>
      <c r="AN16" s="106">
        <v>2029</v>
      </c>
      <c r="AO16" s="105">
        <v>2030</v>
      </c>
    </row>
    <row r="17" spans="1:41" hidden="1" x14ac:dyDescent="0.25">
      <c r="A17" s="107" t="s">
        <v>116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</row>
    <row r="18" spans="1:41" hidden="1" x14ac:dyDescent="0.25">
      <c r="A18" s="110" t="s">
        <v>74</v>
      </c>
      <c r="B18" s="114">
        <f>B3+1</f>
        <v>1.0620000000000001</v>
      </c>
      <c r="C18" s="114">
        <f t="shared" ref="C18:AB28" si="0">C3+1</f>
        <v>3.4530000000000003</v>
      </c>
      <c r="D18" s="114">
        <f t="shared" si="0"/>
        <v>1.258</v>
      </c>
      <c r="E18" s="114">
        <f t="shared" si="0"/>
        <v>1.179</v>
      </c>
      <c r="F18" s="114">
        <f t="shared" si="0"/>
        <v>1.1779999999999999</v>
      </c>
      <c r="G18" s="114">
        <f t="shared" si="0"/>
        <v>1.0409999999999999</v>
      </c>
      <c r="H18" s="114">
        <f t="shared" si="0"/>
        <v>1.0229999999999999</v>
      </c>
      <c r="I18" s="114">
        <f t="shared" si="0"/>
        <v>1.0149999999999999</v>
      </c>
      <c r="J18" s="114">
        <f t="shared" si="0"/>
        <v>1.0840000000000001</v>
      </c>
      <c r="K18" s="114">
        <f t="shared" si="0"/>
        <v>1.0229999999999999</v>
      </c>
      <c r="L18" s="114">
        <f t="shared" si="0"/>
        <v>1.028</v>
      </c>
      <c r="M18" s="114">
        <f t="shared" si="0"/>
        <v>1.0309999999999999</v>
      </c>
      <c r="N18" s="114">
        <f t="shared" si="0"/>
        <v>1.024</v>
      </c>
      <c r="O18" s="114">
        <f t="shared" si="0"/>
        <v>1.018</v>
      </c>
      <c r="P18" s="114">
        <f t="shared" si="0"/>
        <v>1.026</v>
      </c>
      <c r="Q18" s="114">
        <f t="shared" si="0"/>
        <v>1.024</v>
      </c>
      <c r="R18" s="114">
        <f t="shared" si="0"/>
        <v>1.0170000000000001</v>
      </c>
      <c r="S18" s="114">
        <f t="shared" si="0"/>
        <v>1.0229999999999999</v>
      </c>
      <c r="T18" s="114">
        <f t="shared" si="0"/>
        <v>1.024</v>
      </c>
      <c r="U18" s="114">
        <f t="shared" si="0"/>
        <v>1.016</v>
      </c>
      <c r="V18" s="114">
        <f t="shared" si="0"/>
        <v>1.024</v>
      </c>
      <c r="W18" s="114">
        <f t="shared" si="0"/>
        <v>1.0049999999999999</v>
      </c>
      <c r="X18" s="114">
        <f t="shared" si="0"/>
        <v>1.01</v>
      </c>
      <c r="Y18" s="114">
        <f t="shared" si="0"/>
        <v>1.006</v>
      </c>
      <c r="Z18" s="114">
        <f t="shared" si="0"/>
        <v>1.0390000000000001</v>
      </c>
      <c r="AA18" s="114">
        <f t="shared" si="0"/>
        <v>1.01</v>
      </c>
      <c r="AB18" s="114">
        <f t="shared" si="0"/>
        <v>1.0062</v>
      </c>
      <c r="AC18" s="114">
        <f t="shared" ref="AC18:AO27" si="1">AC3+1</f>
        <v>1.0031000000000001</v>
      </c>
      <c r="AD18" s="114">
        <f t="shared" si="1"/>
        <v>1</v>
      </c>
      <c r="AE18" s="114">
        <f t="shared" si="1"/>
        <v>1</v>
      </c>
      <c r="AF18" s="114">
        <f t="shared" si="1"/>
        <v>1</v>
      </c>
      <c r="AG18" s="114">
        <f t="shared" si="1"/>
        <v>1</v>
      </c>
      <c r="AH18" s="114">
        <f t="shared" si="1"/>
        <v>1</v>
      </c>
      <c r="AI18" s="114">
        <f t="shared" si="1"/>
        <v>1</v>
      </c>
      <c r="AJ18" s="114">
        <f t="shared" si="1"/>
        <v>1</v>
      </c>
      <c r="AK18" s="114">
        <f t="shared" si="1"/>
        <v>1</v>
      </c>
      <c r="AL18" s="114">
        <f t="shared" si="1"/>
        <v>1</v>
      </c>
      <c r="AM18" s="114">
        <f t="shared" si="1"/>
        <v>1</v>
      </c>
      <c r="AN18" s="114">
        <f t="shared" si="1"/>
        <v>1</v>
      </c>
      <c r="AO18" s="114">
        <f t="shared" si="1"/>
        <v>1</v>
      </c>
    </row>
    <row r="19" spans="1:41" hidden="1" x14ac:dyDescent="0.25">
      <c r="A19" s="111" t="s">
        <v>75</v>
      </c>
      <c r="B19" s="114">
        <f t="shared" ref="B19:Q29" si="2">B4+1</f>
        <v>1.048</v>
      </c>
      <c r="C19" s="114">
        <f t="shared" si="2"/>
        <v>1.38</v>
      </c>
      <c r="D19" s="114">
        <f t="shared" si="2"/>
        <v>1.2470000000000001</v>
      </c>
      <c r="E19" s="114">
        <f t="shared" si="2"/>
        <v>1.1079999999999999</v>
      </c>
      <c r="F19" s="114">
        <f t="shared" si="2"/>
        <v>1.1100000000000001</v>
      </c>
      <c r="G19" s="114">
        <f t="shared" si="2"/>
        <v>1.028</v>
      </c>
      <c r="H19" s="114">
        <f t="shared" si="2"/>
        <v>1.0149999999999999</v>
      </c>
      <c r="I19" s="114">
        <f t="shared" si="2"/>
        <v>1.0090000000000001</v>
      </c>
      <c r="J19" s="114">
        <f t="shared" si="2"/>
        <v>1.0409999999999999</v>
      </c>
      <c r="K19" s="114">
        <f t="shared" si="2"/>
        <v>1.01</v>
      </c>
      <c r="L19" s="114">
        <f t="shared" si="2"/>
        <v>1.0229999999999999</v>
      </c>
      <c r="M19" s="114">
        <f t="shared" si="2"/>
        <v>1.012</v>
      </c>
      <c r="N19" s="114">
        <f t="shared" si="2"/>
        <v>1.016</v>
      </c>
      <c r="O19" s="114">
        <f t="shared" si="2"/>
        <v>1.01</v>
      </c>
      <c r="P19" s="114">
        <f t="shared" si="2"/>
        <v>1.012</v>
      </c>
      <c r="Q19" s="114">
        <f t="shared" si="2"/>
        <v>1.0170000000000001</v>
      </c>
      <c r="R19" s="114">
        <f t="shared" si="0"/>
        <v>1.0109999999999999</v>
      </c>
      <c r="S19" s="114">
        <f t="shared" si="0"/>
        <v>1.012</v>
      </c>
      <c r="T19" s="114">
        <f t="shared" si="0"/>
        <v>1.0170000000000001</v>
      </c>
      <c r="U19" s="114">
        <f t="shared" si="0"/>
        <v>1.0090000000000001</v>
      </c>
      <c r="V19" s="114">
        <f t="shared" si="0"/>
        <v>1.008</v>
      </c>
      <c r="W19" s="114">
        <f t="shared" si="0"/>
        <v>1.004</v>
      </c>
      <c r="X19" s="114">
        <f t="shared" si="0"/>
        <v>1.006</v>
      </c>
      <c r="Y19" s="114">
        <f t="shared" si="0"/>
        <v>1.0070000000000001</v>
      </c>
      <c r="Z19" s="114">
        <f t="shared" si="0"/>
        <v>1.022</v>
      </c>
      <c r="AA19" s="114">
        <f t="shared" si="0"/>
        <v>1.006</v>
      </c>
      <c r="AB19" s="114">
        <f t="shared" si="0"/>
        <v>1.0022</v>
      </c>
      <c r="AC19" s="114">
        <f t="shared" si="1"/>
        <v>1.0021</v>
      </c>
      <c r="AD19" s="114">
        <f t="shared" si="1"/>
        <v>1</v>
      </c>
      <c r="AE19" s="114">
        <f t="shared" si="1"/>
        <v>1</v>
      </c>
      <c r="AF19" s="114">
        <f t="shared" si="1"/>
        <v>1</v>
      </c>
      <c r="AG19" s="114">
        <f t="shared" si="1"/>
        <v>1</v>
      </c>
      <c r="AH19" s="114">
        <f t="shared" si="1"/>
        <v>1</v>
      </c>
      <c r="AI19" s="114">
        <f t="shared" si="1"/>
        <v>1</v>
      </c>
      <c r="AJ19" s="114">
        <f t="shared" si="1"/>
        <v>1</v>
      </c>
      <c r="AK19" s="114">
        <f t="shared" si="1"/>
        <v>1</v>
      </c>
      <c r="AL19" s="114">
        <f t="shared" si="1"/>
        <v>1</v>
      </c>
      <c r="AM19" s="114">
        <f t="shared" si="1"/>
        <v>1</v>
      </c>
      <c r="AN19" s="114">
        <f t="shared" si="1"/>
        <v>1</v>
      </c>
      <c r="AO19" s="114">
        <f t="shared" si="1"/>
        <v>1</v>
      </c>
    </row>
    <row r="20" spans="1:41" hidden="1" x14ac:dyDescent="0.25">
      <c r="A20" s="111" t="s">
        <v>76</v>
      </c>
      <c r="B20" s="114">
        <f t="shared" si="2"/>
        <v>1.0629999999999999</v>
      </c>
      <c r="C20" s="114">
        <f t="shared" si="0"/>
        <v>1.2989999999999999</v>
      </c>
      <c r="D20" s="114">
        <f t="shared" si="0"/>
        <v>1.2010000000000001</v>
      </c>
      <c r="E20" s="114">
        <f t="shared" si="0"/>
        <v>1.0740000000000001</v>
      </c>
      <c r="F20" s="114">
        <f t="shared" si="0"/>
        <v>1.089</v>
      </c>
      <c r="G20" s="114">
        <f t="shared" si="0"/>
        <v>1.028</v>
      </c>
      <c r="H20" s="114">
        <f t="shared" si="0"/>
        <v>1.014</v>
      </c>
      <c r="I20" s="114">
        <f t="shared" si="0"/>
        <v>1.006</v>
      </c>
      <c r="J20" s="114">
        <f t="shared" si="0"/>
        <v>1.028</v>
      </c>
      <c r="K20" s="114">
        <f t="shared" si="0"/>
        <v>1.006</v>
      </c>
      <c r="L20" s="114">
        <f t="shared" si="0"/>
        <v>1.0190000000000001</v>
      </c>
      <c r="M20" s="114">
        <f t="shared" si="0"/>
        <v>1.0109999999999999</v>
      </c>
      <c r="N20" s="114">
        <f t="shared" si="0"/>
        <v>1.0109999999999999</v>
      </c>
      <c r="O20" s="114">
        <f t="shared" si="0"/>
        <v>1.008</v>
      </c>
      <c r="P20" s="114">
        <f t="shared" si="0"/>
        <v>1.0129999999999999</v>
      </c>
      <c r="Q20" s="114">
        <f t="shared" si="0"/>
        <v>1.008</v>
      </c>
      <c r="R20" s="114">
        <f t="shared" si="0"/>
        <v>1.006</v>
      </c>
      <c r="S20" s="114">
        <f t="shared" si="0"/>
        <v>1.012</v>
      </c>
      <c r="T20" s="114">
        <f t="shared" si="0"/>
        <v>1.0129999999999999</v>
      </c>
      <c r="U20" s="114">
        <f t="shared" si="0"/>
        <v>1.006</v>
      </c>
      <c r="V20" s="114">
        <f t="shared" si="0"/>
        <v>1.006</v>
      </c>
      <c r="W20" s="114">
        <f t="shared" si="0"/>
        <v>1.006</v>
      </c>
      <c r="X20" s="114">
        <f t="shared" si="0"/>
        <v>1.0029999999999999</v>
      </c>
      <c r="Y20" s="114">
        <f t="shared" si="0"/>
        <v>1.01</v>
      </c>
      <c r="Z20" s="114">
        <f t="shared" si="0"/>
        <v>1.012</v>
      </c>
      <c r="AA20" s="114">
        <f t="shared" si="0"/>
        <v>1.0049999999999999</v>
      </c>
      <c r="AB20" s="114">
        <f t="shared" si="0"/>
        <v>1.0012999999999999</v>
      </c>
      <c r="AC20" s="114">
        <f t="shared" si="1"/>
        <v>1.0029000000000001</v>
      </c>
      <c r="AD20" s="114">
        <f t="shared" si="1"/>
        <v>1</v>
      </c>
      <c r="AE20" s="114">
        <f t="shared" si="1"/>
        <v>1</v>
      </c>
      <c r="AF20" s="114">
        <f t="shared" si="1"/>
        <v>1</v>
      </c>
      <c r="AG20" s="114">
        <f t="shared" si="1"/>
        <v>1</v>
      </c>
      <c r="AH20" s="114">
        <f t="shared" si="1"/>
        <v>1</v>
      </c>
      <c r="AI20" s="114">
        <f t="shared" si="1"/>
        <v>1</v>
      </c>
      <c r="AJ20" s="114">
        <f t="shared" si="1"/>
        <v>1</v>
      </c>
      <c r="AK20" s="114">
        <f t="shared" si="1"/>
        <v>1</v>
      </c>
      <c r="AL20" s="114">
        <f t="shared" si="1"/>
        <v>1</v>
      </c>
      <c r="AM20" s="114">
        <f t="shared" si="1"/>
        <v>1</v>
      </c>
      <c r="AN20" s="114">
        <f t="shared" si="1"/>
        <v>1</v>
      </c>
      <c r="AO20" s="114">
        <f t="shared" si="1"/>
        <v>1</v>
      </c>
    </row>
    <row r="21" spans="1:41" hidden="1" x14ac:dyDescent="0.25">
      <c r="A21" s="111" t="s">
        <v>77</v>
      </c>
      <c r="B21" s="114">
        <f t="shared" si="2"/>
        <v>1.635</v>
      </c>
      <c r="C21" s="114">
        <f t="shared" si="0"/>
        <v>1.2170000000000001</v>
      </c>
      <c r="D21" s="114">
        <f t="shared" si="0"/>
        <v>1.1870000000000001</v>
      </c>
      <c r="E21" s="114">
        <f t="shared" si="0"/>
        <v>1.085</v>
      </c>
      <c r="F21" s="114">
        <f t="shared" si="0"/>
        <v>1.085</v>
      </c>
      <c r="G21" s="114">
        <f t="shared" si="0"/>
        <v>1.022</v>
      </c>
      <c r="H21" s="114">
        <f t="shared" si="0"/>
        <v>1.01</v>
      </c>
      <c r="I21" s="114">
        <f t="shared" si="0"/>
        <v>1.004</v>
      </c>
      <c r="J21" s="114">
        <f t="shared" si="0"/>
        <v>1.03</v>
      </c>
      <c r="K21" s="114">
        <f t="shared" si="0"/>
        <v>1.0090000000000001</v>
      </c>
      <c r="L21" s="114">
        <f t="shared" si="0"/>
        <v>1.018</v>
      </c>
      <c r="M21" s="114">
        <f t="shared" si="0"/>
        <v>1.012</v>
      </c>
      <c r="N21" s="114">
        <f t="shared" si="0"/>
        <v>1.01</v>
      </c>
      <c r="O21" s="114">
        <f t="shared" si="0"/>
        <v>1.01</v>
      </c>
      <c r="P21" s="114">
        <f t="shared" si="0"/>
        <v>1.0109999999999999</v>
      </c>
      <c r="Q21" s="114">
        <f t="shared" si="0"/>
        <v>1.004</v>
      </c>
      <c r="R21" s="114">
        <f t="shared" si="0"/>
        <v>1.006</v>
      </c>
      <c r="S21" s="114">
        <f t="shared" si="0"/>
        <v>1.014</v>
      </c>
      <c r="T21" s="114">
        <f t="shared" si="0"/>
        <v>1.0070000000000001</v>
      </c>
      <c r="U21" s="114">
        <f t="shared" si="0"/>
        <v>1.0029999999999999</v>
      </c>
      <c r="V21" s="114">
        <f t="shared" si="0"/>
        <v>1.004</v>
      </c>
      <c r="W21" s="114">
        <f t="shared" si="0"/>
        <v>1.0029999999999999</v>
      </c>
      <c r="X21" s="114">
        <f t="shared" si="0"/>
        <v>1.0049999999999999</v>
      </c>
      <c r="Y21" s="114">
        <f t="shared" si="0"/>
        <v>1.0090000000000001</v>
      </c>
      <c r="Z21" s="114">
        <f t="shared" si="0"/>
        <v>1.0049999999999999</v>
      </c>
      <c r="AA21" s="114">
        <f t="shared" si="0"/>
        <v>1.004</v>
      </c>
      <c r="AB21" s="114">
        <f t="shared" si="0"/>
        <v>1.0033000000000001</v>
      </c>
      <c r="AC21" s="114">
        <f t="shared" si="1"/>
        <v>1.0038</v>
      </c>
      <c r="AD21" s="114">
        <f t="shared" si="1"/>
        <v>1</v>
      </c>
      <c r="AE21" s="114">
        <f t="shared" si="1"/>
        <v>1</v>
      </c>
      <c r="AF21" s="114">
        <f t="shared" si="1"/>
        <v>1</v>
      </c>
      <c r="AG21" s="114">
        <f t="shared" si="1"/>
        <v>1</v>
      </c>
      <c r="AH21" s="114">
        <f t="shared" si="1"/>
        <v>1</v>
      </c>
      <c r="AI21" s="114">
        <f t="shared" si="1"/>
        <v>1</v>
      </c>
      <c r="AJ21" s="114">
        <f t="shared" si="1"/>
        <v>1</v>
      </c>
      <c r="AK21" s="114">
        <f t="shared" si="1"/>
        <v>1</v>
      </c>
      <c r="AL21" s="114">
        <f t="shared" si="1"/>
        <v>1</v>
      </c>
      <c r="AM21" s="114">
        <f t="shared" si="1"/>
        <v>1</v>
      </c>
      <c r="AN21" s="114">
        <f t="shared" si="1"/>
        <v>1</v>
      </c>
      <c r="AO21" s="114">
        <f t="shared" si="1"/>
        <v>1</v>
      </c>
    </row>
    <row r="22" spans="1:41" hidden="1" x14ac:dyDescent="0.25">
      <c r="A22" s="111" t="s">
        <v>78</v>
      </c>
      <c r="B22" s="114">
        <f t="shared" si="2"/>
        <v>1.03</v>
      </c>
      <c r="C22" s="114">
        <f t="shared" si="0"/>
        <v>1.119</v>
      </c>
      <c r="D22" s="114">
        <f t="shared" si="0"/>
        <v>1.181</v>
      </c>
      <c r="E22" s="114">
        <f t="shared" si="0"/>
        <v>1.069</v>
      </c>
      <c r="F22" s="114">
        <f t="shared" si="0"/>
        <v>1.079</v>
      </c>
      <c r="G22" s="114">
        <f t="shared" si="0"/>
        <v>1.016</v>
      </c>
      <c r="H22" s="114">
        <f t="shared" si="0"/>
        <v>1.0090000000000001</v>
      </c>
      <c r="I22" s="114">
        <f t="shared" si="0"/>
        <v>1.0049999999999999</v>
      </c>
      <c r="J22" s="114">
        <f t="shared" si="0"/>
        <v>1.022</v>
      </c>
      <c r="K22" s="114">
        <f t="shared" si="0"/>
        <v>1.018</v>
      </c>
      <c r="L22" s="114">
        <f t="shared" si="0"/>
        <v>1.018</v>
      </c>
      <c r="M22" s="114">
        <f t="shared" si="0"/>
        <v>1.0170000000000001</v>
      </c>
      <c r="N22" s="114">
        <f t="shared" si="0"/>
        <v>1.008</v>
      </c>
      <c r="O22" s="114">
        <f t="shared" si="0"/>
        <v>1.0070000000000001</v>
      </c>
      <c r="P22" s="114">
        <f t="shared" si="0"/>
        <v>1.008</v>
      </c>
      <c r="Q22" s="114">
        <f t="shared" si="0"/>
        <v>1.0049999999999999</v>
      </c>
      <c r="R22" s="114">
        <f t="shared" si="0"/>
        <v>1.006</v>
      </c>
      <c r="S22" s="114">
        <f t="shared" si="0"/>
        <v>1.014</v>
      </c>
      <c r="T22" s="114">
        <f t="shared" si="0"/>
        <v>1.006</v>
      </c>
      <c r="U22" s="114">
        <f t="shared" si="0"/>
        <v>1.0049999999999999</v>
      </c>
      <c r="V22" s="114">
        <f t="shared" si="0"/>
        <v>1.0049999999999999</v>
      </c>
      <c r="W22" s="114">
        <f t="shared" si="0"/>
        <v>1.0049999999999999</v>
      </c>
      <c r="X22" s="114">
        <f t="shared" si="0"/>
        <v>1.0070000000000001</v>
      </c>
      <c r="Y22" s="114">
        <f t="shared" si="0"/>
        <v>1.0090000000000001</v>
      </c>
      <c r="Z22" s="114">
        <f t="shared" si="0"/>
        <v>1.004</v>
      </c>
      <c r="AA22" s="114">
        <f t="shared" si="0"/>
        <v>1.004</v>
      </c>
      <c r="AB22" s="114">
        <f t="shared" si="0"/>
        <v>1.0037</v>
      </c>
      <c r="AC22" s="114">
        <f t="shared" si="1"/>
        <v>1.0038</v>
      </c>
      <c r="AD22" s="114">
        <f t="shared" si="1"/>
        <v>1</v>
      </c>
      <c r="AE22" s="114">
        <f t="shared" si="1"/>
        <v>1</v>
      </c>
      <c r="AF22" s="114">
        <f t="shared" si="1"/>
        <v>1</v>
      </c>
      <c r="AG22" s="114">
        <f t="shared" si="1"/>
        <v>1</v>
      </c>
      <c r="AH22" s="114">
        <f t="shared" si="1"/>
        <v>1</v>
      </c>
      <c r="AI22" s="114">
        <f t="shared" si="1"/>
        <v>1</v>
      </c>
      <c r="AJ22" s="114">
        <f t="shared" si="1"/>
        <v>1</v>
      </c>
      <c r="AK22" s="114">
        <f t="shared" si="1"/>
        <v>1</v>
      </c>
      <c r="AL22" s="114">
        <f t="shared" si="1"/>
        <v>1</v>
      </c>
      <c r="AM22" s="114">
        <f t="shared" si="1"/>
        <v>1</v>
      </c>
      <c r="AN22" s="114">
        <f t="shared" si="1"/>
        <v>1</v>
      </c>
      <c r="AO22" s="114">
        <f t="shared" si="1"/>
        <v>1</v>
      </c>
    </row>
    <row r="23" spans="1:41" hidden="1" x14ac:dyDescent="0.25">
      <c r="A23" s="111" t="s">
        <v>79</v>
      </c>
      <c r="B23" s="114">
        <f t="shared" si="2"/>
        <v>1.012</v>
      </c>
      <c r="C23" s="114">
        <f t="shared" si="0"/>
        <v>1.1909999999999998</v>
      </c>
      <c r="D23" s="114">
        <f t="shared" si="0"/>
        <v>1.1990000000000001</v>
      </c>
      <c r="E23" s="114">
        <f t="shared" si="0"/>
        <v>1.06</v>
      </c>
      <c r="F23" s="114">
        <f t="shared" si="0"/>
        <v>1.0669999999999999</v>
      </c>
      <c r="G23" s="114">
        <f t="shared" si="0"/>
        <v>1.012</v>
      </c>
      <c r="H23" s="114">
        <f t="shared" si="0"/>
        <v>1.0109999999999999</v>
      </c>
      <c r="I23" s="114">
        <f t="shared" si="0"/>
        <v>1.0009999999999999</v>
      </c>
      <c r="J23" s="114">
        <f t="shared" si="0"/>
        <v>1.0190000000000001</v>
      </c>
      <c r="K23" s="114">
        <f t="shared" si="0"/>
        <v>1.026</v>
      </c>
      <c r="L23" s="114">
        <f t="shared" si="0"/>
        <v>1.016</v>
      </c>
      <c r="M23" s="114">
        <f t="shared" si="0"/>
        <v>1.0049999999999999</v>
      </c>
      <c r="N23" s="114">
        <f t="shared" si="0"/>
        <v>1.008</v>
      </c>
      <c r="O23" s="114">
        <f t="shared" si="0"/>
        <v>1.008</v>
      </c>
      <c r="P23" s="114">
        <f t="shared" si="0"/>
        <v>1.006</v>
      </c>
      <c r="Q23" s="114">
        <f t="shared" si="0"/>
        <v>1.0029999999999999</v>
      </c>
      <c r="R23" s="114">
        <f t="shared" si="0"/>
        <v>1.01</v>
      </c>
      <c r="S23" s="114">
        <f t="shared" si="0"/>
        <v>1.01</v>
      </c>
      <c r="T23" s="114">
        <f t="shared" si="0"/>
        <v>1.006</v>
      </c>
      <c r="U23" s="114">
        <f t="shared" si="0"/>
        <v>1.004</v>
      </c>
      <c r="V23" s="114">
        <f t="shared" si="0"/>
        <v>1.002</v>
      </c>
      <c r="W23" s="114">
        <f t="shared" si="0"/>
        <v>1.0090000000000001</v>
      </c>
      <c r="X23" s="114">
        <f t="shared" si="0"/>
        <v>1.004</v>
      </c>
      <c r="Y23" s="114">
        <f t="shared" si="0"/>
        <v>1.006</v>
      </c>
      <c r="Z23" s="114">
        <f t="shared" si="0"/>
        <v>1.002</v>
      </c>
      <c r="AA23" s="114">
        <f t="shared" si="0"/>
        <v>1.004</v>
      </c>
      <c r="AB23" s="114">
        <f t="shared" si="0"/>
        <v>1.0061</v>
      </c>
      <c r="AC23" s="114">
        <f t="shared" si="1"/>
        <v>1</v>
      </c>
      <c r="AD23" s="114">
        <f t="shared" si="1"/>
        <v>1</v>
      </c>
      <c r="AE23" s="114">
        <f t="shared" si="1"/>
        <v>1</v>
      </c>
      <c r="AF23" s="114">
        <f t="shared" si="1"/>
        <v>1</v>
      </c>
      <c r="AG23" s="114">
        <f t="shared" si="1"/>
        <v>1</v>
      </c>
      <c r="AH23" s="114">
        <f t="shared" si="1"/>
        <v>1</v>
      </c>
      <c r="AI23" s="114">
        <f t="shared" si="1"/>
        <v>1</v>
      </c>
      <c r="AJ23" s="114">
        <f t="shared" si="1"/>
        <v>1</v>
      </c>
      <c r="AK23" s="114">
        <f t="shared" si="1"/>
        <v>1</v>
      </c>
      <c r="AL23" s="114">
        <f t="shared" si="1"/>
        <v>1</v>
      </c>
      <c r="AM23" s="114">
        <f t="shared" si="1"/>
        <v>1</v>
      </c>
      <c r="AN23" s="114">
        <f t="shared" si="1"/>
        <v>1</v>
      </c>
      <c r="AO23" s="114">
        <f t="shared" si="1"/>
        <v>1</v>
      </c>
    </row>
    <row r="24" spans="1:41" hidden="1" x14ac:dyDescent="0.25">
      <c r="A24" s="111" t="s">
        <v>80</v>
      </c>
      <c r="B24" s="114">
        <f t="shared" si="2"/>
        <v>1.006</v>
      </c>
      <c r="C24" s="114">
        <f t="shared" si="0"/>
        <v>1.1059999999999999</v>
      </c>
      <c r="D24" s="114">
        <f t="shared" si="0"/>
        <v>1.224</v>
      </c>
      <c r="E24" s="114">
        <f t="shared" si="0"/>
        <v>1.0529999999999999</v>
      </c>
      <c r="F24" s="114">
        <f t="shared" si="0"/>
        <v>1.054</v>
      </c>
      <c r="G24" s="114">
        <f t="shared" si="0"/>
        <v>1.0070000000000001</v>
      </c>
      <c r="H24" s="114">
        <f t="shared" si="0"/>
        <v>1.0090000000000001</v>
      </c>
      <c r="I24" s="114">
        <f t="shared" si="0"/>
        <v>1.002</v>
      </c>
      <c r="J24" s="114">
        <f t="shared" si="0"/>
        <v>1.028</v>
      </c>
      <c r="K24" s="114">
        <f t="shared" si="0"/>
        <v>1.018</v>
      </c>
      <c r="L24" s="114">
        <f t="shared" si="0"/>
        <v>1.0049999999999999</v>
      </c>
      <c r="M24" s="114">
        <f t="shared" si="0"/>
        <v>1.0070000000000001</v>
      </c>
      <c r="N24" s="114">
        <f t="shared" si="0"/>
        <v>1.0070000000000001</v>
      </c>
      <c r="O24" s="114">
        <f t="shared" si="0"/>
        <v>1.0090000000000001</v>
      </c>
      <c r="P24" s="114">
        <f t="shared" si="0"/>
        <v>1.0049999999999999</v>
      </c>
      <c r="Q24" s="114">
        <f t="shared" si="0"/>
        <v>1.0070000000000001</v>
      </c>
      <c r="R24" s="114">
        <f t="shared" si="0"/>
        <v>1.0090000000000001</v>
      </c>
      <c r="S24" s="114">
        <f t="shared" si="0"/>
        <v>1.0049999999999999</v>
      </c>
      <c r="T24" s="114">
        <f t="shared" si="0"/>
        <v>1.006</v>
      </c>
      <c r="U24" s="114">
        <f t="shared" si="0"/>
        <v>1.004</v>
      </c>
      <c r="V24" s="114">
        <f t="shared" si="0"/>
        <v>1</v>
      </c>
      <c r="W24" s="114">
        <f t="shared" si="0"/>
        <v>1.012</v>
      </c>
      <c r="X24" s="114">
        <f t="shared" si="0"/>
        <v>1.008</v>
      </c>
      <c r="Y24" s="114">
        <f t="shared" si="0"/>
        <v>1.0049999999999999</v>
      </c>
      <c r="Z24" s="114">
        <f t="shared" si="0"/>
        <v>1.008</v>
      </c>
      <c r="AA24" s="114">
        <f t="shared" si="0"/>
        <v>1.0049999999999999</v>
      </c>
      <c r="AB24" s="114">
        <f t="shared" si="0"/>
        <v>1.0006999999999999</v>
      </c>
      <c r="AC24" s="114">
        <f t="shared" si="1"/>
        <v>1</v>
      </c>
      <c r="AD24" s="114">
        <f t="shared" si="1"/>
        <v>1</v>
      </c>
      <c r="AE24" s="114">
        <f t="shared" si="1"/>
        <v>1</v>
      </c>
      <c r="AF24" s="114">
        <f t="shared" si="1"/>
        <v>1</v>
      </c>
      <c r="AG24" s="114">
        <f t="shared" si="1"/>
        <v>1</v>
      </c>
      <c r="AH24" s="114">
        <f t="shared" si="1"/>
        <v>1</v>
      </c>
      <c r="AI24" s="114">
        <f t="shared" si="1"/>
        <v>1</v>
      </c>
      <c r="AJ24" s="114">
        <f t="shared" si="1"/>
        <v>1</v>
      </c>
      <c r="AK24" s="114">
        <f t="shared" si="1"/>
        <v>1</v>
      </c>
      <c r="AL24" s="114">
        <f t="shared" si="1"/>
        <v>1</v>
      </c>
      <c r="AM24" s="114">
        <f t="shared" si="1"/>
        <v>1</v>
      </c>
      <c r="AN24" s="114">
        <f t="shared" si="1"/>
        <v>1</v>
      </c>
      <c r="AO24" s="114">
        <f t="shared" si="1"/>
        <v>1</v>
      </c>
    </row>
    <row r="25" spans="1:41" hidden="1" x14ac:dyDescent="0.25">
      <c r="A25" s="111" t="s">
        <v>81</v>
      </c>
      <c r="B25" s="114">
        <f t="shared" si="2"/>
        <v>1.0049999999999999</v>
      </c>
      <c r="C25" s="114">
        <f t="shared" si="0"/>
        <v>1.0859999999999999</v>
      </c>
      <c r="D25" s="114">
        <f t="shared" si="0"/>
        <v>1.26</v>
      </c>
      <c r="E25" s="114">
        <f t="shared" si="0"/>
        <v>1.046</v>
      </c>
      <c r="F25" s="114">
        <f t="shared" si="0"/>
        <v>1.046</v>
      </c>
      <c r="G25" s="114">
        <f t="shared" si="0"/>
        <v>0.998</v>
      </c>
      <c r="H25" s="114">
        <f t="shared" si="0"/>
        <v>0.99900000000000011</v>
      </c>
      <c r="I25" s="114">
        <f t="shared" si="0"/>
        <v>1.0369999999999999</v>
      </c>
      <c r="J25" s="114">
        <f t="shared" si="0"/>
        <v>1.012</v>
      </c>
      <c r="K25" s="114">
        <f t="shared" si="0"/>
        <v>1.01</v>
      </c>
      <c r="L25" s="114">
        <f t="shared" si="0"/>
        <v>1</v>
      </c>
      <c r="M25" s="114">
        <f t="shared" si="0"/>
        <v>1.0009999999999999</v>
      </c>
      <c r="N25" s="114">
        <f t="shared" si="0"/>
        <v>0.996</v>
      </c>
      <c r="O25" s="114">
        <f t="shared" si="0"/>
        <v>1.004</v>
      </c>
      <c r="P25" s="114">
        <f t="shared" si="0"/>
        <v>0.99900000000000011</v>
      </c>
      <c r="Q25" s="114">
        <f t="shared" si="0"/>
        <v>1.002</v>
      </c>
      <c r="R25" s="114">
        <f t="shared" si="0"/>
        <v>1.0009999999999999</v>
      </c>
      <c r="S25" s="114">
        <f t="shared" si="0"/>
        <v>1.004</v>
      </c>
      <c r="T25" s="114">
        <f t="shared" si="0"/>
        <v>1</v>
      </c>
      <c r="U25" s="114">
        <f t="shared" si="0"/>
        <v>1.006</v>
      </c>
      <c r="V25" s="114">
        <f t="shared" si="0"/>
        <v>0.998</v>
      </c>
      <c r="W25" s="114">
        <f t="shared" si="0"/>
        <v>1.0009999999999999</v>
      </c>
      <c r="X25" s="114">
        <f t="shared" si="0"/>
        <v>1.0009999999999999</v>
      </c>
      <c r="Y25" s="114">
        <f t="shared" si="0"/>
        <v>1.002</v>
      </c>
      <c r="Z25" s="114">
        <f t="shared" si="0"/>
        <v>1.004</v>
      </c>
      <c r="AA25" s="114">
        <f t="shared" si="0"/>
        <v>1</v>
      </c>
      <c r="AB25" s="114">
        <f t="shared" si="0"/>
        <v>0.99459999999999993</v>
      </c>
      <c r="AC25" s="114">
        <f t="shared" si="1"/>
        <v>1</v>
      </c>
      <c r="AD25" s="114">
        <f t="shared" si="1"/>
        <v>1</v>
      </c>
      <c r="AE25" s="114">
        <f t="shared" si="1"/>
        <v>1</v>
      </c>
      <c r="AF25" s="114">
        <f t="shared" si="1"/>
        <v>1</v>
      </c>
      <c r="AG25" s="114">
        <f t="shared" si="1"/>
        <v>1</v>
      </c>
      <c r="AH25" s="114">
        <f t="shared" si="1"/>
        <v>1</v>
      </c>
      <c r="AI25" s="114">
        <f t="shared" si="1"/>
        <v>1</v>
      </c>
      <c r="AJ25" s="114">
        <f t="shared" si="1"/>
        <v>1</v>
      </c>
      <c r="AK25" s="114">
        <f t="shared" si="1"/>
        <v>1</v>
      </c>
      <c r="AL25" s="114">
        <f t="shared" si="1"/>
        <v>1</v>
      </c>
      <c r="AM25" s="114">
        <f t="shared" si="1"/>
        <v>1</v>
      </c>
      <c r="AN25" s="114">
        <f t="shared" si="1"/>
        <v>1</v>
      </c>
      <c r="AO25" s="114">
        <f t="shared" si="1"/>
        <v>1</v>
      </c>
    </row>
    <row r="26" spans="1:41" hidden="1" x14ac:dyDescent="0.25">
      <c r="A26" s="111" t="s">
        <v>82</v>
      </c>
      <c r="B26" s="114">
        <f t="shared" si="2"/>
        <v>1.0109999999999999</v>
      </c>
      <c r="C26" s="114">
        <f t="shared" si="0"/>
        <v>1.115</v>
      </c>
      <c r="D26" s="114">
        <f t="shared" si="0"/>
        <v>1.23</v>
      </c>
      <c r="E26" s="114">
        <f t="shared" si="0"/>
        <v>1.08</v>
      </c>
      <c r="F26" s="114">
        <f t="shared" si="0"/>
        <v>1.0449999999999999</v>
      </c>
      <c r="G26" s="114">
        <f t="shared" si="0"/>
        <v>1.0029999999999999</v>
      </c>
      <c r="H26" s="114">
        <f t="shared" si="0"/>
        <v>0.997</v>
      </c>
      <c r="I26" s="114">
        <f t="shared" si="0"/>
        <v>1.3840000000000001</v>
      </c>
      <c r="J26" s="114">
        <f t="shared" si="0"/>
        <v>1.0149999999999999</v>
      </c>
      <c r="K26" s="114">
        <f t="shared" si="0"/>
        <v>1.0129999999999999</v>
      </c>
      <c r="L26" s="114">
        <f t="shared" si="0"/>
        <v>1.006</v>
      </c>
      <c r="M26" s="114">
        <f t="shared" si="0"/>
        <v>1.004</v>
      </c>
      <c r="N26" s="114">
        <f t="shared" si="0"/>
        <v>1.0029999999999999</v>
      </c>
      <c r="O26" s="114">
        <f t="shared" si="0"/>
        <v>1.004</v>
      </c>
      <c r="P26" s="114">
        <f t="shared" si="0"/>
        <v>1.0029999999999999</v>
      </c>
      <c r="Q26" s="114">
        <f t="shared" si="0"/>
        <v>1.0009999999999999</v>
      </c>
      <c r="R26" s="114">
        <f t="shared" si="0"/>
        <v>1.008</v>
      </c>
      <c r="S26" s="114">
        <f t="shared" si="0"/>
        <v>1.008</v>
      </c>
      <c r="T26" s="114">
        <f t="shared" si="0"/>
        <v>1</v>
      </c>
      <c r="U26" s="114">
        <f t="shared" si="0"/>
        <v>1.008</v>
      </c>
      <c r="V26" s="114">
        <f t="shared" si="0"/>
        <v>1</v>
      </c>
      <c r="W26" s="114">
        <f t="shared" si="0"/>
        <v>1.006</v>
      </c>
      <c r="X26" s="114">
        <f t="shared" si="0"/>
        <v>1.002</v>
      </c>
      <c r="Y26" s="114">
        <f t="shared" si="0"/>
        <v>1.0070000000000001</v>
      </c>
      <c r="Z26" s="114">
        <f t="shared" si="0"/>
        <v>1.006</v>
      </c>
      <c r="AA26" s="114">
        <f t="shared" si="0"/>
        <v>1.002</v>
      </c>
      <c r="AB26" s="114">
        <f t="shared" si="0"/>
        <v>0.99849999999999994</v>
      </c>
      <c r="AC26" s="114">
        <f t="shared" si="1"/>
        <v>1</v>
      </c>
      <c r="AD26" s="114">
        <f t="shared" si="1"/>
        <v>1</v>
      </c>
      <c r="AE26" s="114">
        <f t="shared" si="1"/>
        <v>1</v>
      </c>
      <c r="AF26" s="114">
        <f t="shared" si="1"/>
        <v>1</v>
      </c>
      <c r="AG26" s="114">
        <f t="shared" si="1"/>
        <v>1</v>
      </c>
      <c r="AH26" s="114">
        <f t="shared" si="1"/>
        <v>1</v>
      </c>
      <c r="AI26" s="114">
        <f t="shared" si="1"/>
        <v>1</v>
      </c>
      <c r="AJ26" s="114">
        <f t="shared" si="1"/>
        <v>1</v>
      </c>
      <c r="AK26" s="114">
        <f t="shared" si="1"/>
        <v>1</v>
      </c>
      <c r="AL26" s="114">
        <f t="shared" si="1"/>
        <v>1</v>
      </c>
      <c r="AM26" s="114">
        <f t="shared" si="1"/>
        <v>1</v>
      </c>
      <c r="AN26" s="114">
        <f t="shared" si="1"/>
        <v>1</v>
      </c>
      <c r="AO26" s="114">
        <f t="shared" si="1"/>
        <v>1</v>
      </c>
    </row>
    <row r="27" spans="1:41" hidden="1" x14ac:dyDescent="0.25">
      <c r="A27" s="111" t="s">
        <v>83</v>
      </c>
      <c r="B27" s="114">
        <f t="shared" si="2"/>
        <v>1.0349999999999999</v>
      </c>
      <c r="C27" s="114">
        <f t="shared" si="0"/>
        <v>1.2290000000000001</v>
      </c>
      <c r="D27" s="114">
        <f t="shared" si="0"/>
        <v>1.1950000000000001</v>
      </c>
      <c r="E27" s="114">
        <f t="shared" si="0"/>
        <v>1.1499999999999999</v>
      </c>
      <c r="F27" s="114">
        <f t="shared" si="0"/>
        <v>1.0469999999999999</v>
      </c>
      <c r="G27" s="114">
        <f t="shared" si="0"/>
        <v>1.012</v>
      </c>
      <c r="H27" s="114">
        <f t="shared" si="0"/>
        <v>1.002</v>
      </c>
      <c r="I27" s="114">
        <f t="shared" si="0"/>
        <v>1.0449999999999999</v>
      </c>
      <c r="J27" s="114">
        <f t="shared" si="0"/>
        <v>1.014</v>
      </c>
      <c r="K27" s="114">
        <f t="shared" si="0"/>
        <v>1.0209999999999999</v>
      </c>
      <c r="L27" s="114">
        <f t="shared" si="0"/>
        <v>1.0109999999999999</v>
      </c>
      <c r="M27" s="114">
        <f t="shared" si="0"/>
        <v>1.0109999999999999</v>
      </c>
      <c r="N27" s="114">
        <f t="shared" si="0"/>
        <v>1.01</v>
      </c>
      <c r="O27" s="114">
        <f t="shared" si="0"/>
        <v>1.0109999999999999</v>
      </c>
      <c r="P27" s="114">
        <f t="shared" si="0"/>
        <v>1.006</v>
      </c>
      <c r="Q27" s="114">
        <f t="shared" si="0"/>
        <v>1.0029999999999999</v>
      </c>
      <c r="R27" s="114">
        <f t="shared" si="0"/>
        <v>1.016</v>
      </c>
      <c r="S27" s="114">
        <f t="shared" si="0"/>
        <v>1.0090000000000001</v>
      </c>
      <c r="T27" s="114">
        <f t="shared" si="0"/>
        <v>1</v>
      </c>
      <c r="U27" s="114">
        <f t="shared" si="0"/>
        <v>1.0049999999999999</v>
      </c>
      <c r="V27" s="114">
        <f t="shared" si="0"/>
        <v>1.0049999999999999</v>
      </c>
      <c r="W27" s="114">
        <f t="shared" si="0"/>
        <v>1.0049999999999999</v>
      </c>
      <c r="X27" s="114">
        <f t="shared" si="0"/>
        <v>1.006</v>
      </c>
      <c r="Y27" s="114">
        <f t="shared" si="0"/>
        <v>1.008</v>
      </c>
      <c r="Z27" s="114">
        <f t="shared" si="0"/>
        <v>1.0070000000000001</v>
      </c>
      <c r="AA27" s="114">
        <f t="shared" si="0"/>
        <v>1.004</v>
      </c>
      <c r="AB27" s="114">
        <f t="shared" si="0"/>
        <v>1.002</v>
      </c>
      <c r="AC27" s="114">
        <f t="shared" si="1"/>
        <v>1</v>
      </c>
      <c r="AD27" s="114">
        <f t="shared" si="1"/>
        <v>1</v>
      </c>
      <c r="AE27" s="114">
        <f t="shared" si="1"/>
        <v>1</v>
      </c>
      <c r="AF27" s="114">
        <f t="shared" si="1"/>
        <v>1</v>
      </c>
      <c r="AG27" s="114">
        <f t="shared" si="1"/>
        <v>1</v>
      </c>
      <c r="AH27" s="114">
        <f t="shared" si="1"/>
        <v>1</v>
      </c>
      <c r="AI27" s="114">
        <f t="shared" si="1"/>
        <v>1</v>
      </c>
      <c r="AJ27" s="114">
        <f t="shared" si="1"/>
        <v>1</v>
      </c>
      <c r="AK27" s="114">
        <f t="shared" si="1"/>
        <v>1</v>
      </c>
      <c r="AL27" s="114">
        <f t="shared" si="1"/>
        <v>1</v>
      </c>
      <c r="AM27" s="114">
        <f t="shared" si="1"/>
        <v>1</v>
      </c>
      <c r="AN27" s="114">
        <f t="shared" si="1"/>
        <v>1</v>
      </c>
      <c r="AO27" s="114">
        <f t="shared" si="1"/>
        <v>1</v>
      </c>
    </row>
    <row r="28" spans="1:41" hidden="1" x14ac:dyDescent="0.25">
      <c r="A28" s="111" t="s">
        <v>84</v>
      </c>
      <c r="B28" s="114">
        <f t="shared" si="2"/>
        <v>1.089</v>
      </c>
      <c r="C28" s="114">
        <f t="shared" si="0"/>
        <v>1.2609999999999999</v>
      </c>
      <c r="D28" s="114">
        <f t="shared" si="0"/>
        <v>1.1640000000000001</v>
      </c>
      <c r="E28" s="114">
        <f t="shared" si="0"/>
        <v>1.1459999999999999</v>
      </c>
      <c r="F28" s="114">
        <f t="shared" si="0"/>
        <v>1.046</v>
      </c>
      <c r="G28" s="114">
        <f t="shared" si="0"/>
        <v>1.0190000000000001</v>
      </c>
      <c r="H28" s="114">
        <f t="shared" si="0"/>
        <v>1.006</v>
      </c>
      <c r="I28" s="114">
        <f t="shared" si="0"/>
        <v>1.0569999999999999</v>
      </c>
      <c r="J28" s="114">
        <f t="shared" si="0"/>
        <v>1.012</v>
      </c>
      <c r="K28" s="114">
        <f t="shared" si="0"/>
        <v>1.0149999999999999</v>
      </c>
      <c r="L28" s="114">
        <f t="shared" si="0"/>
        <v>1.014</v>
      </c>
      <c r="M28" s="114">
        <f t="shared" ref="C28:AB29" si="3">M13+1</f>
        <v>1.016</v>
      </c>
      <c r="N28" s="114">
        <f t="shared" si="3"/>
        <v>1.01</v>
      </c>
      <c r="O28" s="114">
        <f t="shared" si="3"/>
        <v>1.0109999999999999</v>
      </c>
      <c r="P28" s="114">
        <f t="shared" si="3"/>
        <v>1.0070000000000001</v>
      </c>
      <c r="Q28" s="114">
        <f t="shared" si="3"/>
        <v>1.006</v>
      </c>
      <c r="R28" s="114">
        <f t="shared" si="3"/>
        <v>1.012</v>
      </c>
      <c r="S28" s="114">
        <f t="shared" si="3"/>
        <v>1.008</v>
      </c>
      <c r="T28" s="114">
        <f t="shared" si="3"/>
        <v>1.0029999999999999</v>
      </c>
      <c r="U28" s="114">
        <f t="shared" si="3"/>
        <v>1.008</v>
      </c>
      <c r="V28" s="114">
        <f t="shared" si="3"/>
        <v>1.004</v>
      </c>
      <c r="W28" s="114">
        <f t="shared" si="3"/>
        <v>1.0029999999999999</v>
      </c>
      <c r="X28" s="114">
        <f t="shared" si="3"/>
        <v>1.006</v>
      </c>
      <c r="Y28" s="114">
        <f t="shared" si="3"/>
        <v>1.0129999999999999</v>
      </c>
      <c r="Z28" s="114">
        <f t="shared" si="3"/>
        <v>1.008</v>
      </c>
      <c r="AA28" s="114">
        <f t="shared" si="3"/>
        <v>1.004</v>
      </c>
      <c r="AB28" s="114">
        <f t="shared" si="3"/>
        <v>1.0022</v>
      </c>
      <c r="AC28" s="114">
        <f t="shared" ref="AC28:AO28" si="4">AC13+1</f>
        <v>1</v>
      </c>
      <c r="AD28" s="114">
        <f t="shared" si="4"/>
        <v>1</v>
      </c>
      <c r="AE28" s="114">
        <f t="shared" si="4"/>
        <v>1</v>
      </c>
      <c r="AF28" s="114">
        <f t="shared" si="4"/>
        <v>1</v>
      </c>
      <c r="AG28" s="114">
        <f t="shared" si="4"/>
        <v>1</v>
      </c>
      <c r="AH28" s="114">
        <f t="shared" si="4"/>
        <v>1</v>
      </c>
      <c r="AI28" s="114">
        <f t="shared" si="4"/>
        <v>1</v>
      </c>
      <c r="AJ28" s="114">
        <f t="shared" si="4"/>
        <v>1</v>
      </c>
      <c r="AK28" s="114">
        <f t="shared" si="4"/>
        <v>1</v>
      </c>
      <c r="AL28" s="114">
        <f t="shared" si="4"/>
        <v>1</v>
      </c>
      <c r="AM28" s="114">
        <f t="shared" si="4"/>
        <v>1</v>
      </c>
      <c r="AN28" s="114">
        <f t="shared" si="4"/>
        <v>1</v>
      </c>
      <c r="AO28" s="114">
        <f t="shared" si="4"/>
        <v>1</v>
      </c>
    </row>
    <row r="29" spans="1:41" hidden="1" x14ac:dyDescent="0.25">
      <c r="A29" s="112" t="s">
        <v>85</v>
      </c>
      <c r="B29" s="114">
        <f t="shared" si="2"/>
        <v>1.121</v>
      </c>
      <c r="C29" s="114">
        <f t="shared" si="3"/>
        <v>1.252</v>
      </c>
      <c r="D29" s="114">
        <f t="shared" si="3"/>
        <v>1.125</v>
      </c>
      <c r="E29" s="114">
        <f t="shared" si="3"/>
        <v>1.1640000000000001</v>
      </c>
      <c r="F29" s="114">
        <f t="shared" si="3"/>
        <v>1.032</v>
      </c>
      <c r="G29" s="114">
        <f t="shared" si="3"/>
        <v>1.014</v>
      </c>
      <c r="H29" s="114">
        <f t="shared" si="3"/>
        <v>1.01</v>
      </c>
      <c r="I29" s="114">
        <f t="shared" si="3"/>
        <v>1.1159999999999999</v>
      </c>
      <c r="J29" s="114">
        <f t="shared" si="3"/>
        <v>1.0129999999999999</v>
      </c>
      <c r="K29" s="114">
        <f t="shared" si="3"/>
        <v>1.016</v>
      </c>
      <c r="L29" s="114">
        <f t="shared" si="3"/>
        <v>1.016</v>
      </c>
      <c r="M29" s="114">
        <f t="shared" si="3"/>
        <v>1.0149999999999999</v>
      </c>
      <c r="N29" s="114">
        <f t="shared" si="3"/>
        <v>1.0109999999999999</v>
      </c>
      <c r="O29" s="114">
        <f t="shared" si="3"/>
        <v>1.0109999999999999</v>
      </c>
      <c r="P29" s="114">
        <f t="shared" si="3"/>
        <v>1.008</v>
      </c>
      <c r="Q29" s="114">
        <f t="shared" si="3"/>
        <v>1.008</v>
      </c>
      <c r="R29" s="114">
        <f t="shared" si="3"/>
        <v>1.0109999999999999</v>
      </c>
      <c r="S29" s="114">
        <f t="shared" si="3"/>
        <v>1.0070000000000001</v>
      </c>
      <c r="T29" s="114">
        <f t="shared" si="3"/>
        <v>1.004</v>
      </c>
      <c r="U29" s="114">
        <f t="shared" si="3"/>
        <v>1.0109999999999999</v>
      </c>
      <c r="V29" s="114">
        <f t="shared" si="3"/>
        <v>1.004</v>
      </c>
      <c r="W29" s="114">
        <f t="shared" si="3"/>
        <v>1.0049999999999999</v>
      </c>
      <c r="X29" s="114">
        <f t="shared" si="3"/>
        <v>1.0049999999999999</v>
      </c>
      <c r="Y29" s="114">
        <f t="shared" si="3"/>
        <v>1.026</v>
      </c>
      <c r="Z29" s="114">
        <f t="shared" si="3"/>
        <v>1.008</v>
      </c>
      <c r="AA29" s="114">
        <f t="shared" si="3"/>
        <v>1.004</v>
      </c>
      <c r="AB29" s="114">
        <f t="shared" si="3"/>
        <v>1.0042</v>
      </c>
      <c r="AC29" s="114">
        <f t="shared" ref="AC29:AO29" si="5">AC14+1</f>
        <v>1</v>
      </c>
      <c r="AD29" s="114">
        <f t="shared" si="5"/>
        <v>1</v>
      </c>
      <c r="AE29" s="114">
        <f t="shared" si="5"/>
        <v>1</v>
      </c>
      <c r="AF29" s="114">
        <f t="shared" si="5"/>
        <v>1</v>
      </c>
      <c r="AG29" s="114">
        <f t="shared" si="5"/>
        <v>1</v>
      </c>
      <c r="AH29" s="114">
        <f t="shared" si="5"/>
        <v>1</v>
      </c>
      <c r="AI29" s="114">
        <f t="shared" si="5"/>
        <v>1</v>
      </c>
      <c r="AJ29" s="114">
        <f t="shared" si="5"/>
        <v>1</v>
      </c>
      <c r="AK29" s="114">
        <f t="shared" si="5"/>
        <v>1</v>
      </c>
      <c r="AL29" s="114">
        <f t="shared" si="5"/>
        <v>1</v>
      </c>
      <c r="AM29" s="114">
        <f t="shared" si="5"/>
        <v>1</v>
      </c>
      <c r="AN29" s="114">
        <f t="shared" si="5"/>
        <v>1</v>
      </c>
      <c r="AO29" s="114">
        <f t="shared" si="5"/>
        <v>1</v>
      </c>
    </row>
    <row r="30" spans="1:41" x14ac:dyDescent="0.25">
      <c r="A30" s="103"/>
      <c r="B30" s="104">
        <v>1991</v>
      </c>
      <c r="C30" s="104">
        <v>1992</v>
      </c>
      <c r="D30" s="104">
        <v>1993</v>
      </c>
      <c r="E30" s="104">
        <v>1994</v>
      </c>
      <c r="F30" s="104">
        <v>1995</v>
      </c>
      <c r="G30" s="104">
        <v>1996</v>
      </c>
      <c r="H30" s="104">
        <v>1997</v>
      </c>
      <c r="I30" s="104">
        <v>1998</v>
      </c>
      <c r="J30" s="104">
        <v>1999</v>
      </c>
      <c r="K30" s="104">
        <v>2000</v>
      </c>
      <c r="L30" s="104">
        <v>2001</v>
      </c>
      <c r="M30" s="104">
        <v>2002</v>
      </c>
      <c r="N30" s="104">
        <v>2003</v>
      </c>
      <c r="O30" s="104">
        <v>2004</v>
      </c>
      <c r="P30" s="104">
        <v>2005</v>
      </c>
      <c r="Q30" s="104">
        <v>2006</v>
      </c>
      <c r="R30" s="104">
        <v>2007</v>
      </c>
      <c r="S30" s="104">
        <v>2008</v>
      </c>
      <c r="T30" s="104">
        <v>2009</v>
      </c>
      <c r="U30" s="104">
        <v>2010</v>
      </c>
      <c r="V30" s="104">
        <v>2011</v>
      </c>
      <c r="W30" s="104">
        <v>2012</v>
      </c>
      <c r="X30" s="104">
        <v>2013</v>
      </c>
      <c r="Y30" s="104">
        <v>2014</v>
      </c>
      <c r="Z30" s="104">
        <v>2015</v>
      </c>
      <c r="AA30" s="104">
        <v>2016</v>
      </c>
      <c r="AB30" s="104">
        <v>2017</v>
      </c>
      <c r="AC30" s="104">
        <v>2018</v>
      </c>
      <c r="AD30" s="104">
        <v>2019</v>
      </c>
      <c r="AE30" s="104">
        <v>2020</v>
      </c>
      <c r="AF30" s="104">
        <v>2021</v>
      </c>
      <c r="AG30" s="104">
        <v>2022</v>
      </c>
      <c r="AH30" s="104">
        <v>2023</v>
      </c>
      <c r="AI30" s="104">
        <v>2024</v>
      </c>
      <c r="AJ30" s="104">
        <v>2025</v>
      </c>
      <c r="AK30" s="104">
        <v>2026</v>
      </c>
      <c r="AL30" s="104">
        <v>2027</v>
      </c>
      <c r="AM30" s="104">
        <v>2028</v>
      </c>
      <c r="AN30" s="104">
        <v>2029</v>
      </c>
      <c r="AO30" s="104">
        <v>2030</v>
      </c>
    </row>
    <row r="31" spans="1:41" x14ac:dyDescent="0.25">
      <c r="A31" s="107" t="s">
        <v>116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60"/>
    </row>
    <row r="32" spans="1:41" x14ac:dyDescent="0.25">
      <c r="A32" s="110" t="s">
        <v>74</v>
      </c>
      <c r="B32" s="117">
        <f>PRODUCT(B$18:B18)-1</f>
        <v>6.2000000000000055E-2</v>
      </c>
      <c r="C32" s="117">
        <f>PRODUCT(C$18:C18)-1</f>
        <v>2.4530000000000003</v>
      </c>
      <c r="D32" s="117">
        <f>PRODUCT(D$18:D18)-1</f>
        <v>0.25800000000000001</v>
      </c>
      <c r="E32" s="117">
        <f>PRODUCT(E$18:E18)-1</f>
        <v>0.17900000000000005</v>
      </c>
      <c r="F32" s="117">
        <f>PRODUCT(F$18:F18)-1</f>
        <v>0.17799999999999994</v>
      </c>
      <c r="G32" s="117">
        <f>PRODUCT(G$18:G18)-1</f>
        <v>4.0999999999999925E-2</v>
      </c>
      <c r="H32" s="117">
        <f>PRODUCT(H$18:H18)-1</f>
        <v>2.2999999999999909E-2</v>
      </c>
      <c r="I32" s="117">
        <f>PRODUCT(I$18:I18)-1</f>
        <v>1.4999999999999902E-2</v>
      </c>
      <c r="J32" s="117">
        <f>PRODUCT(J$18:J18)-1</f>
        <v>8.4000000000000075E-2</v>
      </c>
      <c r="K32" s="117">
        <f>PRODUCT(K$18:K18)-1</f>
        <v>2.2999999999999909E-2</v>
      </c>
      <c r="L32" s="117">
        <f>PRODUCT(L$18:L18)-1</f>
        <v>2.8000000000000025E-2</v>
      </c>
      <c r="M32" s="117">
        <f>PRODUCT(M$18:M18)-1</f>
        <v>3.0999999999999917E-2</v>
      </c>
      <c r="N32" s="117">
        <f>PRODUCT(N$18:N18)-1</f>
        <v>2.4000000000000021E-2</v>
      </c>
      <c r="O32" s="117">
        <f>PRODUCT(O$18:O18)-1</f>
        <v>1.8000000000000016E-2</v>
      </c>
      <c r="P32" s="117">
        <f>PRODUCT(P$18:P18)-1</f>
        <v>2.6000000000000023E-2</v>
      </c>
      <c r="Q32" s="117">
        <f>PRODUCT(Q$18:Q18)-1</f>
        <v>2.4000000000000021E-2</v>
      </c>
      <c r="R32" s="117">
        <f>PRODUCT(R$18:R18)-1</f>
        <v>1.7000000000000126E-2</v>
      </c>
      <c r="S32" s="117">
        <f>PRODUCT(S$18:S18)-1</f>
        <v>2.2999999999999909E-2</v>
      </c>
      <c r="T32" s="117">
        <f>PRODUCT(T$18:T18)-1</f>
        <v>2.4000000000000021E-2</v>
      </c>
      <c r="U32" s="117">
        <f>PRODUCT(U$18:U18)-1</f>
        <v>1.6000000000000014E-2</v>
      </c>
      <c r="V32" s="117">
        <f>PRODUCT(V$18:V18)-1</f>
        <v>2.4000000000000021E-2</v>
      </c>
      <c r="W32" s="117">
        <f>PRODUCT(W$18:W18)-1</f>
        <v>4.9999999999998934E-3</v>
      </c>
      <c r="X32" s="117">
        <f>PRODUCT(X$18:X18)-1</f>
        <v>1.0000000000000009E-2</v>
      </c>
      <c r="Y32" s="117">
        <f>PRODUCT(Y$18:Y18)-1</f>
        <v>6.0000000000000053E-3</v>
      </c>
      <c r="Z32" s="117">
        <f>PRODUCT(Z$18:Z18)-1</f>
        <v>3.9000000000000146E-2</v>
      </c>
      <c r="AA32" s="117">
        <f>PRODUCT(AA$18:AA18)-1</f>
        <v>1.0000000000000009E-2</v>
      </c>
      <c r="AB32" s="117">
        <f>PRODUCT(AB$18:AB18)-1</f>
        <v>6.1999999999999833E-3</v>
      </c>
      <c r="AC32" s="117">
        <f>PRODUCT(AC$18:AC18)-1</f>
        <v>3.1000000000001027E-3</v>
      </c>
      <c r="AD32" s="117">
        <f>PRODUCT(AD$18:AD18)-1</f>
        <v>0</v>
      </c>
      <c r="AE32" s="117">
        <f>PRODUCT(AE$18:AE18)-1</f>
        <v>0</v>
      </c>
      <c r="AF32" s="117">
        <f>PRODUCT(AF$18:AF18)-1</f>
        <v>0</v>
      </c>
      <c r="AG32" s="117">
        <f>PRODUCT(AG$18:AG18)-1</f>
        <v>0</v>
      </c>
      <c r="AH32" s="117">
        <f>PRODUCT(AH$18:AH18)-1</f>
        <v>0</v>
      </c>
      <c r="AI32" s="117">
        <f>PRODUCT(AI$18:AI18)-1</f>
        <v>0</v>
      </c>
      <c r="AJ32" s="117">
        <f>PRODUCT(AJ$18:AJ18)-1</f>
        <v>0</v>
      </c>
      <c r="AK32" s="117">
        <f>PRODUCT(AK$18:AK18)-1</f>
        <v>0</v>
      </c>
      <c r="AL32" s="117">
        <f>PRODUCT(AL$18:AL18)-1</f>
        <v>0</v>
      </c>
      <c r="AM32" s="117">
        <f>PRODUCT(AM$18:AM18)-1</f>
        <v>0</v>
      </c>
      <c r="AN32" s="117">
        <f>PRODUCT(AN$18:AN18)-1</f>
        <v>0</v>
      </c>
      <c r="AO32" s="117">
        <f>PRODUCT(AO$18:AO18)-1</f>
        <v>0</v>
      </c>
    </row>
    <row r="33" spans="1:41" x14ac:dyDescent="0.25">
      <c r="A33" s="111" t="s">
        <v>75</v>
      </c>
      <c r="B33" s="117">
        <f>PRODUCT(B$18:B19)-1</f>
        <v>0.11297600000000019</v>
      </c>
      <c r="C33" s="117">
        <f>PRODUCT(C$18:C19)-1</f>
        <v>3.7651399999999997</v>
      </c>
      <c r="D33" s="117">
        <f>PRODUCT(D$18:D19)-1</f>
        <v>0.56872600000000006</v>
      </c>
      <c r="E33" s="117">
        <f>PRODUCT(E$18:E19)-1</f>
        <v>0.30633199999999983</v>
      </c>
      <c r="F33" s="117">
        <f>PRODUCT(F$18:F19)-1</f>
        <v>0.30757999999999996</v>
      </c>
      <c r="G33" s="117">
        <f>PRODUCT(G$18:G19)-1</f>
        <v>7.0147999999999877E-2</v>
      </c>
      <c r="H33" s="117">
        <f>PRODUCT(H$18:H19)-1</f>
        <v>3.8344999999999851E-2</v>
      </c>
      <c r="I33" s="117">
        <f>PRODUCT(I$18:I19)-1</f>
        <v>2.4135000000000018E-2</v>
      </c>
      <c r="J33" s="117">
        <f>PRODUCT(J$18:J19)-1</f>
        <v>0.128444</v>
      </c>
      <c r="K33" s="117">
        <f>PRODUCT(K$18:K19)-1</f>
        <v>3.3229999999999871E-2</v>
      </c>
      <c r="L33" s="117">
        <f>PRODUCT(L$18:L19)-1</f>
        <v>5.1644000000000023E-2</v>
      </c>
      <c r="M33" s="117">
        <f>PRODUCT(M$18:M19)-1</f>
        <v>4.3371999999999966E-2</v>
      </c>
      <c r="N33" s="117">
        <f>PRODUCT(N$18:N19)-1</f>
        <v>4.0383999999999975E-2</v>
      </c>
      <c r="O33" s="117">
        <f>PRODUCT(O$18:O19)-1</f>
        <v>2.8180000000000094E-2</v>
      </c>
      <c r="P33" s="117">
        <f>PRODUCT(P$18:P19)-1</f>
        <v>3.8312000000000124E-2</v>
      </c>
      <c r="Q33" s="117">
        <f>PRODUCT(Q$18:Q19)-1</f>
        <v>4.1408000000000111E-2</v>
      </c>
      <c r="R33" s="117">
        <f>PRODUCT(R$18:R19)-1</f>
        <v>2.8186999999999962E-2</v>
      </c>
      <c r="S33" s="117">
        <f>PRODUCT(S$18:S19)-1</f>
        <v>3.5275999999999863E-2</v>
      </c>
      <c r="T33" s="117">
        <f>PRODUCT(T$18:T19)-1</f>
        <v>4.1408000000000111E-2</v>
      </c>
      <c r="U33" s="117">
        <f>PRODUCT(U$18:U19)-1</f>
        <v>2.5144000000000055E-2</v>
      </c>
      <c r="V33" s="117">
        <f>PRODUCT(V$18:V19)-1</f>
        <v>3.2191999999999998E-2</v>
      </c>
      <c r="W33" s="117">
        <f>PRODUCT(W$18:W19)-1</f>
        <v>9.019999999999806E-3</v>
      </c>
      <c r="X33" s="117">
        <f>PRODUCT(X$18:X19)-1</f>
        <v>1.6059999999999963E-2</v>
      </c>
      <c r="Y33" s="117">
        <f>PRODUCT(Y$18:Y19)-1</f>
        <v>1.304200000000022E-2</v>
      </c>
      <c r="Z33" s="117">
        <f>PRODUCT(Z$18:Z19)-1</f>
        <v>6.1858000000000191E-2</v>
      </c>
      <c r="AA33" s="117">
        <f>PRODUCT(AA$18:AA19)-1</f>
        <v>1.6059999999999963E-2</v>
      </c>
      <c r="AB33" s="117">
        <f>PRODUCT(AB$18:AB19)-1</f>
        <v>8.413639999999889E-3</v>
      </c>
      <c r="AC33" s="117">
        <f>PRODUCT(AC$18:AC19)-1</f>
        <v>5.206510000000053E-3</v>
      </c>
      <c r="AD33" s="117">
        <f>PRODUCT(AD$18:AD19)-1</f>
        <v>0</v>
      </c>
      <c r="AE33" s="117">
        <f>PRODUCT(AE$18:AE19)-1</f>
        <v>0</v>
      </c>
      <c r="AF33" s="117">
        <f>PRODUCT(AF$18:AF19)-1</f>
        <v>0</v>
      </c>
      <c r="AG33" s="117">
        <f>PRODUCT(AG$18:AG19)-1</f>
        <v>0</v>
      </c>
      <c r="AH33" s="117">
        <f>PRODUCT(AH$18:AH19)-1</f>
        <v>0</v>
      </c>
      <c r="AI33" s="117">
        <f>PRODUCT(AI$18:AI19)-1</f>
        <v>0</v>
      </c>
      <c r="AJ33" s="117">
        <f>PRODUCT(AJ$18:AJ19)-1</f>
        <v>0</v>
      </c>
      <c r="AK33" s="117">
        <f>PRODUCT(AK$18:AK19)-1</f>
        <v>0</v>
      </c>
      <c r="AL33" s="117">
        <f>PRODUCT(AL$18:AL19)-1</f>
        <v>0</v>
      </c>
      <c r="AM33" s="117">
        <f>PRODUCT(AM$18:AM19)-1</f>
        <v>0</v>
      </c>
      <c r="AN33" s="117">
        <f>PRODUCT(AN$18:AN19)-1</f>
        <v>0</v>
      </c>
      <c r="AO33" s="117">
        <f>PRODUCT(AO$18:AO19)-1</f>
        <v>0</v>
      </c>
    </row>
    <row r="34" spans="1:41" x14ac:dyDescent="0.25">
      <c r="A34" s="111" t="s">
        <v>76</v>
      </c>
      <c r="B34" s="117">
        <f>PRODUCT(B$18:B20)-1</f>
        <v>0.18309348800000014</v>
      </c>
      <c r="C34" s="117">
        <f>PRODUCT(C$18:C20)-1</f>
        <v>5.1899168599999994</v>
      </c>
      <c r="D34" s="117">
        <f>PRODUCT(D$18:D20)-1</f>
        <v>0.88403992600000025</v>
      </c>
      <c r="E34" s="117">
        <f>PRODUCT(E$18:E20)-1</f>
        <v>0.40300056799999995</v>
      </c>
      <c r="F34" s="117">
        <f>PRODUCT(F$18:F20)-1</f>
        <v>0.42395461999999995</v>
      </c>
      <c r="G34" s="117">
        <f>PRODUCT(G$18:G20)-1</f>
        <v>0.1001121439999999</v>
      </c>
      <c r="H34" s="117">
        <f>PRODUCT(H$18:H20)-1</f>
        <v>5.2881829999999796E-2</v>
      </c>
      <c r="I34" s="117">
        <f>PRODUCT(I$18:I20)-1</f>
        <v>3.0279810000000129E-2</v>
      </c>
      <c r="J34" s="117">
        <f>PRODUCT(J$18:J20)-1</f>
        <v>0.16004043199999995</v>
      </c>
      <c r="K34" s="117">
        <f>PRODUCT(K$18:K20)-1</f>
        <v>3.9429379999999847E-2</v>
      </c>
      <c r="L34" s="117">
        <f>PRODUCT(L$18:L20)-1</f>
        <v>7.1625236000000259E-2</v>
      </c>
      <c r="M34" s="117">
        <f>PRODUCT(M$18:M20)-1</f>
        <v>5.4849091999999766E-2</v>
      </c>
      <c r="N34" s="117">
        <f>PRODUCT(N$18:N20)-1</f>
        <v>5.1828223999999867E-2</v>
      </c>
      <c r="O34" s="117">
        <f>PRODUCT(O$18:O20)-1</f>
        <v>3.6405440000000011E-2</v>
      </c>
      <c r="P34" s="117">
        <f>PRODUCT(P$18:P20)-1</f>
        <v>5.1810056000000104E-2</v>
      </c>
      <c r="Q34" s="117">
        <f>PRODUCT(Q$18:Q20)-1</f>
        <v>4.9739264000000061E-2</v>
      </c>
      <c r="R34" s="117">
        <f>PRODUCT(R$18:R20)-1</f>
        <v>3.4356121999999933E-2</v>
      </c>
      <c r="S34" s="117">
        <f>PRODUCT(S$18:S20)-1</f>
        <v>4.7699311999999772E-2</v>
      </c>
      <c r="T34" s="117">
        <f>PRODUCT(T$18:T20)-1</f>
        <v>5.4946304000000001E-2</v>
      </c>
      <c r="U34" s="117">
        <f>PRODUCT(U$18:U20)-1</f>
        <v>3.1294864000000144E-2</v>
      </c>
      <c r="V34" s="117">
        <f>PRODUCT(V$18:V20)-1</f>
        <v>3.8385152000000033E-2</v>
      </c>
      <c r="W34" s="117">
        <f>PRODUCT(W$18:W20)-1</f>
        <v>1.5074119999999747E-2</v>
      </c>
      <c r="X34" s="117">
        <f>PRODUCT(X$18:X20)-1</f>
        <v>1.9108179999999919E-2</v>
      </c>
      <c r="Y34" s="117">
        <f>PRODUCT(Y$18:Y20)-1</f>
        <v>2.3172420000000304E-2</v>
      </c>
      <c r="Z34" s="117">
        <f>PRODUCT(Z$18:Z20)-1</f>
        <v>7.4600296000000288E-2</v>
      </c>
      <c r="AA34" s="117">
        <f>PRODUCT(AA$18:AA20)-1</f>
        <v>2.114029999999989E-2</v>
      </c>
      <c r="AB34" s="117">
        <f>PRODUCT(AB$18:AB20)-1</f>
        <v>9.7245777319996396E-3</v>
      </c>
      <c r="AC34" s="117">
        <f>PRODUCT(AC$18:AC20)-1</f>
        <v>8.1216088790001528E-3</v>
      </c>
      <c r="AD34" s="117">
        <f>PRODUCT(AD$18:AD20)-1</f>
        <v>0</v>
      </c>
      <c r="AE34" s="117">
        <f>PRODUCT(AE$18:AE20)-1</f>
        <v>0</v>
      </c>
      <c r="AF34" s="117">
        <f>PRODUCT(AF$18:AF20)-1</f>
        <v>0</v>
      </c>
      <c r="AG34" s="117">
        <f>PRODUCT(AG$18:AG20)-1</f>
        <v>0</v>
      </c>
      <c r="AH34" s="117">
        <f>PRODUCT(AH$18:AH20)-1</f>
        <v>0</v>
      </c>
      <c r="AI34" s="117">
        <f>PRODUCT(AI$18:AI20)-1</f>
        <v>0</v>
      </c>
      <c r="AJ34" s="117">
        <f>PRODUCT(AJ$18:AJ20)-1</f>
        <v>0</v>
      </c>
      <c r="AK34" s="117">
        <f>PRODUCT(AK$18:AK20)-1</f>
        <v>0</v>
      </c>
      <c r="AL34" s="117">
        <f>PRODUCT(AL$18:AL20)-1</f>
        <v>0</v>
      </c>
      <c r="AM34" s="117">
        <f>PRODUCT(AM$18:AM20)-1</f>
        <v>0</v>
      </c>
      <c r="AN34" s="117">
        <f>PRODUCT(AN$18:AN20)-1</f>
        <v>0</v>
      </c>
      <c r="AO34" s="117">
        <f>PRODUCT(AO$18:AO20)-1</f>
        <v>0</v>
      </c>
    </row>
    <row r="35" spans="1:41" x14ac:dyDescent="0.25">
      <c r="A35" s="111" t="s">
        <v>77</v>
      </c>
      <c r="B35" s="117">
        <f>PRODUCT(B$18:B21)-1</f>
        <v>0.93435785288000028</v>
      </c>
      <c r="C35" s="117">
        <f>PRODUCT(C$18:C21)-1</f>
        <v>6.5331288186199998</v>
      </c>
      <c r="D35" s="117">
        <f>PRODUCT(D$18:D21)-1</f>
        <v>1.2363553921620003</v>
      </c>
      <c r="E35" s="117">
        <f>PRODUCT(E$18:E21)-1</f>
        <v>0.52225561627999983</v>
      </c>
      <c r="F35" s="117">
        <f>PRODUCT(F$18:F21)-1</f>
        <v>0.54499076269999991</v>
      </c>
      <c r="G35" s="117">
        <f>PRODUCT(G$18:G21)-1</f>
        <v>0.12431461116800002</v>
      </c>
      <c r="H35" s="117">
        <f>PRODUCT(H$18:H21)-1</f>
        <v>6.3410648299999872E-2</v>
      </c>
      <c r="I35" s="117">
        <f>PRODUCT(I$18:I21)-1</f>
        <v>3.4400929240000044E-2</v>
      </c>
      <c r="J35" s="117">
        <f>PRODUCT(J$18:J21)-1</f>
        <v>0.19484164495999989</v>
      </c>
      <c r="K35" s="117">
        <f>PRODUCT(K$18:K21)-1</f>
        <v>4.8784244419999956E-2</v>
      </c>
      <c r="L35" s="117">
        <f>PRODUCT(L$18:L21)-1</f>
        <v>9.0914490248000357E-2</v>
      </c>
      <c r="M35" s="117">
        <f>PRODUCT(M$18:M21)-1</f>
        <v>6.7507281103999839E-2</v>
      </c>
      <c r="N35" s="117">
        <f>PRODUCT(N$18:N21)-1</f>
        <v>6.2346506239999933E-2</v>
      </c>
      <c r="O35" s="117">
        <f>PRODUCT(O$18:O21)-1</f>
        <v>4.6769494400000111E-2</v>
      </c>
      <c r="P35" s="117">
        <f>PRODUCT(P$18:P21)-1</f>
        <v>6.3379966615999983E-2</v>
      </c>
      <c r="Q35" s="117">
        <f>PRODUCT(Q$18:Q21)-1</f>
        <v>5.3938221055999991E-2</v>
      </c>
      <c r="R35" s="117">
        <f>PRODUCT(R$18:R21)-1</f>
        <v>4.0562258732000034E-2</v>
      </c>
      <c r="S35" s="117">
        <f>PRODUCT(S$18:S21)-1</f>
        <v>6.2367102367999694E-2</v>
      </c>
      <c r="T35" s="117">
        <f>PRODUCT(T$18:T21)-1</f>
        <v>6.2330928128000229E-2</v>
      </c>
      <c r="U35" s="117">
        <f>PRODUCT(U$18:U21)-1</f>
        <v>3.4388748592000029E-2</v>
      </c>
      <c r="V35" s="117">
        <f>PRODUCT(V$18:V21)-1</f>
        <v>4.2538692608000028E-2</v>
      </c>
      <c r="W35" s="117">
        <f>PRODUCT(W$18:W21)-1</f>
        <v>1.8119342359999679E-2</v>
      </c>
      <c r="X35" s="117">
        <f>PRODUCT(X$18:X21)-1</f>
        <v>2.4203720899999892E-2</v>
      </c>
      <c r="Y35" s="117">
        <f>PRODUCT(Y$18:Y21)-1</f>
        <v>3.2380971780000323E-2</v>
      </c>
      <c r="Z35" s="117">
        <f>PRODUCT(Z$18:Z21)-1</f>
        <v>7.9973297480000261E-2</v>
      </c>
      <c r="AA35" s="117">
        <f>PRODUCT(AA$18:AA21)-1</f>
        <v>2.5224861199999893E-2</v>
      </c>
      <c r="AB35" s="117">
        <f>PRODUCT(AB$18:AB21)-1</f>
        <v>1.3056668838515417E-2</v>
      </c>
      <c r="AC35" s="117">
        <f>PRODUCT(AC$18:AC21)-1</f>
        <v>1.1952470992740327E-2</v>
      </c>
      <c r="AD35" s="117">
        <f>PRODUCT(AD$18:AD21)-1</f>
        <v>0</v>
      </c>
      <c r="AE35" s="117">
        <f>PRODUCT(AE$18:AE21)-1</f>
        <v>0</v>
      </c>
      <c r="AF35" s="117">
        <f>PRODUCT(AF$18:AF21)-1</f>
        <v>0</v>
      </c>
      <c r="AG35" s="117">
        <f>PRODUCT(AG$18:AG21)-1</f>
        <v>0</v>
      </c>
      <c r="AH35" s="117">
        <f>PRODUCT(AH$18:AH21)-1</f>
        <v>0</v>
      </c>
      <c r="AI35" s="117">
        <f>PRODUCT(AI$18:AI21)-1</f>
        <v>0</v>
      </c>
      <c r="AJ35" s="117">
        <f>PRODUCT(AJ$18:AJ21)-1</f>
        <v>0</v>
      </c>
      <c r="AK35" s="117">
        <f>PRODUCT(AK$18:AK21)-1</f>
        <v>0</v>
      </c>
      <c r="AL35" s="117">
        <f>PRODUCT(AL$18:AL21)-1</f>
        <v>0</v>
      </c>
      <c r="AM35" s="117">
        <f>PRODUCT(AM$18:AM21)-1</f>
        <v>0</v>
      </c>
      <c r="AN35" s="117">
        <f>PRODUCT(AN$18:AN21)-1</f>
        <v>0</v>
      </c>
      <c r="AO35" s="117">
        <f>PRODUCT(AO$18:AO21)-1</f>
        <v>0</v>
      </c>
    </row>
    <row r="36" spans="1:41" x14ac:dyDescent="0.25">
      <c r="A36" s="111" t="s">
        <v>78</v>
      </c>
      <c r="B36" s="117">
        <f>PRODUCT(B$18:B22)-1</f>
        <v>0.99238858846640032</v>
      </c>
      <c r="C36" s="117">
        <f>PRODUCT(C$18:C22)-1</f>
        <v>7.4295711480357802</v>
      </c>
      <c r="D36" s="117">
        <f>PRODUCT(D$18:D22)-1</f>
        <v>1.6411357181433224</v>
      </c>
      <c r="E36" s="117">
        <f>PRODUCT(E$18:E22)-1</f>
        <v>0.62729125380331974</v>
      </c>
      <c r="F36" s="117">
        <f>PRODUCT(F$18:F22)-1</f>
        <v>0.66704503295329975</v>
      </c>
      <c r="G36" s="117">
        <f>PRODUCT(G$18:G22)-1</f>
        <v>0.14230364494668812</v>
      </c>
      <c r="H36" s="117">
        <f>PRODUCT(H$18:H22)-1</f>
        <v>7.2981344134700032E-2</v>
      </c>
      <c r="I36" s="117">
        <f>PRODUCT(I$18:I22)-1</f>
        <v>3.9572933886199868E-2</v>
      </c>
      <c r="J36" s="117">
        <f>PRODUCT(J$18:J22)-1</f>
        <v>0.22112816114911982</v>
      </c>
      <c r="K36" s="117">
        <f>PRODUCT(K$18:K22)-1</f>
        <v>6.7662360819559897E-2</v>
      </c>
      <c r="L36" s="117">
        <f>PRODUCT(L$18:L22)-1</f>
        <v>0.11055095107246449</v>
      </c>
      <c r="M36" s="117">
        <f>PRODUCT(M$18:M22)-1</f>
        <v>8.5654904882767946E-2</v>
      </c>
      <c r="N36" s="117">
        <f>PRODUCT(N$18:N22)-1</f>
        <v>7.0845278289920044E-2</v>
      </c>
      <c r="O36" s="117">
        <f>PRODUCT(O$18:O22)-1</f>
        <v>5.4096880860800223E-2</v>
      </c>
      <c r="P36" s="117">
        <f>PRODUCT(P$18:P22)-1</f>
        <v>7.1887006348928084E-2</v>
      </c>
      <c r="Q36" s="117">
        <f>PRODUCT(Q$18:Q22)-1</f>
        <v>5.9207912161279852E-2</v>
      </c>
      <c r="R36" s="117">
        <f>PRODUCT(R$18:R22)-1</f>
        <v>4.680563228439194E-2</v>
      </c>
      <c r="S36" s="117">
        <f>PRODUCT(S$18:S22)-1</f>
        <v>7.7240241801151743E-2</v>
      </c>
      <c r="T36" s="117">
        <f>PRODUCT(T$18:T22)-1</f>
        <v>6.8704913696768344E-2</v>
      </c>
      <c r="U36" s="117">
        <f>PRODUCT(U$18:U22)-1</f>
        <v>3.9560692334959846E-2</v>
      </c>
      <c r="V36" s="117">
        <f>PRODUCT(V$18:V22)-1</f>
        <v>4.7751386071039903E-2</v>
      </c>
      <c r="W36" s="117">
        <f>PRODUCT(W$18:W22)-1</f>
        <v>2.3209939071799468E-2</v>
      </c>
      <c r="X36" s="117">
        <f>PRODUCT(X$18:X22)-1</f>
        <v>3.1373146946300112E-2</v>
      </c>
      <c r="Y36" s="117">
        <f>PRODUCT(Y$18:Y22)-1</f>
        <v>4.1672400526020503E-2</v>
      </c>
      <c r="Z36" s="117">
        <f>PRODUCT(Z$18:Z22)-1</f>
        <v>8.4293190669920248E-2</v>
      </c>
      <c r="AA36" s="117">
        <f>PRODUCT(AA$18:AA22)-1</f>
        <v>2.9325760644799859E-2</v>
      </c>
      <c r="AB36" s="117">
        <f>PRODUCT(AB$18:AB22)-1</f>
        <v>1.680497851321805E-2</v>
      </c>
      <c r="AC36" s="117">
        <f>PRODUCT(AC$18:AC22)-1</f>
        <v>1.5797890382512669E-2</v>
      </c>
      <c r="AD36" s="117">
        <f>PRODUCT(AD$18:AD22)-1</f>
        <v>0</v>
      </c>
      <c r="AE36" s="117">
        <f>PRODUCT(AE$18:AE22)-1</f>
        <v>0</v>
      </c>
      <c r="AF36" s="117">
        <f>PRODUCT(AF$18:AF22)-1</f>
        <v>0</v>
      </c>
      <c r="AG36" s="117">
        <f>PRODUCT(AG$18:AG22)-1</f>
        <v>0</v>
      </c>
      <c r="AH36" s="117">
        <f>PRODUCT(AH$18:AH22)-1</f>
        <v>0</v>
      </c>
      <c r="AI36" s="117">
        <f>PRODUCT(AI$18:AI22)-1</f>
        <v>0</v>
      </c>
      <c r="AJ36" s="117">
        <f>PRODUCT(AJ$18:AJ22)-1</f>
        <v>0</v>
      </c>
      <c r="AK36" s="117">
        <f>PRODUCT(AK$18:AK22)-1</f>
        <v>0</v>
      </c>
      <c r="AL36" s="117">
        <f>PRODUCT(AL$18:AL22)-1</f>
        <v>0</v>
      </c>
      <c r="AM36" s="117">
        <f>PRODUCT(AM$18:AM22)-1</f>
        <v>0</v>
      </c>
      <c r="AN36" s="117">
        <f>PRODUCT(AN$18:AN22)-1</f>
        <v>0</v>
      </c>
      <c r="AO36" s="117">
        <f>PRODUCT(AO$18:AO22)-1</f>
        <v>0</v>
      </c>
    </row>
    <row r="37" spans="1:41" x14ac:dyDescent="0.25">
      <c r="A37" s="111" t="s">
        <v>79</v>
      </c>
      <c r="B37" s="117">
        <f>PRODUCT(B$18:B23)-1</f>
        <v>1.0162972515279973</v>
      </c>
      <c r="C37" s="117">
        <f>PRODUCT(C$18:C23)-1</f>
        <v>9.0396192373106121</v>
      </c>
      <c r="D37" s="117">
        <f>PRODUCT(D$18:D23)-1</f>
        <v>2.1667217260538436</v>
      </c>
      <c r="E37" s="117">
        <f>PRODUCT(E$18:E23)-1</f>
        <v>0.72492872903151895</v>
      </c>
      <c r="F37" s="117">
        <f>PRODUCT(F$18:F23)-1</f>
        <v>0.77873705016117079</v>
      </c>
      <c r="G37" s="117">
        <f>PRODUCT(G$18:G23)-1</f>
        <v>0.1560112886860483</v>
      </c>
      <c r="H37" s="117">
        <f>PRODUCT(H$18:H23)-1</f>
        <v>8.4784138920181551E-2</v>
      </c>
      <c r="I37" s="117">
        <f>PRODUCT(I$18:I23)-1</f>
        <v>4.0612506820085992E-2</v>
      </c>
      <c r="J37" s="117">
        <f>PRODUCT(J$18:J23)-1</f>
        <v>0.24432959621095329</v>
      </c>
      <c r="K37" s="117">
        <f>PRODUCT(K$18:K23)-1</f>
        <v>9.5421582200868382E-2</v>
      </c>
      <c r="L37" s="117">
        <f>PRODUCT(L$18:L23)-1</f>
        <v>0.12831976628962383</v>
      </c>
      <c r="M37" s="117">
        <f>PRODUCT(M$18:M23)-1</f>
        <v>9.108317940718158E-2</v>
      </c>
      <c r="N37" s="117">
        <f>PRODUCT(N$18:N23)-1</f>
        <v>7.9412040516239513E-2</v>
      </c>
      <c r="O37" s="117">
        <f>PRODUCT(O$18:O23)-1</f>
        <v>6.2529655907686665E-2</v>
      </c>
      <c r="P37" s="117">
        <f>PRODUCT(P$18:P23)-1</f>
        <v>7.8318328387021685E-2</v>
      </c>
      <c r="Q37" s="117">
        <f>PRODUCT(Q$18:Q23)-1</f>
        <v>6.2385535897763633E-2</v>
      </c>
      <c r="R37" s="117">
        <f>PRODUCT(R$18:R23)-1</f>
        <v>5.7273688607235806E-2</v>
      </c>
      <c r="S37" s="117">
        <f>PRODUCT(S$18:S23)-1</f>
        <v>8.8012644219163327E-2</v>
      </c>
      <c r="T37" s="117">
        <f>PRODUCT(T$18:T23)-1</f>
        <v>7.511714317894902E-2</v>
      </c>
      <c r="U37" s="117">
        <f>PRODUCT(U$18:U23)-1</f>
        <v>4.3718935104299694E-2</v>
      </c>
      <c r="V37" s="117">
        <f>PRODUCT(V$18:V23)-1</f>
        <v>4.9846888843182002E-2</v>
      </c>
      <c r="W37" s="117">
        <f>PRODUCT(W$18:W23)-1</f>
        <v>3.2418828523445686E-2</v>
      </c>
      <c r="X37" s="117">
        <f>PRODUCT(X$18:X23)-1</f>
        <v>3.5498639534085275E-2</v>
      </c>
      <c r="Y37" s="117">
        <f>PRODUCT(Y$18:Y23)-1</f>
        <v>4.7922434929176694E-2</v>
      </c>
      <c r="Z37" s="117">
        <f>PRODUCT(Z$18:Z23)-1</f>
        <v>8.6461777051260125E-2</v>
      </c>
      <c r="AA37" s="117">
        <f>PRODUCT(AA$18:AA23)-1</f>
        <v>3.3443063687379038E-2</v>
      </c>
      <c r="AB37" s="117">
        <f>PRODUCT(AB$18:AB23)-1</f>
        <v>2.3007488882148763E-2</v>
      </c>
      <c r="AC37" s="117">
        <f>PRODUCT(AC$18:AC23)-1</f>
        <v>1.5797890382512669E-2</v>
      </c>
      <c r="AD37" s="117">
        <f>PRODUCT(AD$18:AD23)-1</f>
        <v>0</v>
      </c>
      <c r="AE37" s="117">
        <f>PRODUCT(AE$18:AE23)-1</f>
        <v>0</v>
      </c>
      <c r="AF37" s="117">
        <f>PRODUCT(AF$18:AF23)-1</f>
        <v>0</v>
      </c>
      <c r="AG37" s="117">
        <f>PRODUCT(AG$18:AG23)-1</f>
        <v>0</v>
      </c>
      <c r="AH37" s="117">
        <f>PRODUCT(AH$18:AH23)-1</f>
        <v>0</v>
      </c>
      <c r="AI37" s="117">
        <f>PRODUCT(AI$18:AI23)-1</f>
        <v>0</v>
      </c>
      <c r="AJ37" s="117">
        <f>PRODUCT(AJ$18:AJ23)-1</f>
        <v>0</v>
      </c>
      <c r="AK37" s="117">
        <f>PRODUCT(AK$18:AK23)-1</f>
        <v>0</v>
      </c>
      <c r="AL37" s="117">
        <f>PRODUCT(AL$18:AL23)-1</f>
        <v>0</v>
      </c>
      <c r="AM37" s="117">
        <f>PRODUCT(AM$18:AM23)-1</f>
        <v>0</v>
      </c>
      <c r="AN37" s="117">
        <f>PRODUCT(AN$18:AN23)-1</f>
        <v>0</v>
      </c>
      <c r="AO37" s="117">
        <f>PRODUCT(AO$18:AO23)-1</f>
        <v>0</v>
      </c>
    </row>
    <row r="38" spans="1:41" x14ac:dyDescent="0.25">
      <c r="A38" s="111" t="s">
        <v>80</v>
      </c>
      <c r="B38" s="117">
        <f>PRODUCT(B$18:B24)-1</f>
        <v>1.0283950350371653</v>
      </c>
      <c r="C38" s="117">
        <f>PRODUCT(C$18:C24)-1</f>
        <v>10.103818876465535</v>
      </c>
      <c r="D38" s="117">
        <f>PRODUCT(D$18:D24)-1</f>
        <v>2.8760673926899045</v>
      </c>
      <c r="E38" s="117">
        <f>PRODUCT(E$18:E24)-1</f>
        <v>0.81634995167018931</v>
      </c>
      <c r="F38" s="117">
        <f>PRODUCT(F$18:F24)-1</f>
        <v>0.87478885086987401</v>
      </c>
      <c r="G38" s="117">
        <f>PRODUCT(G$18:G24)-1</f>
        <v>0.16410336770685086</v>
      </c>
      <c r="H38" s="117">
        <f>PRODUCT(H$18:H24)-1</f>
        <v>9.4547196170463366E-2</v>
      </c>
      <c r="I38" s="117">
        <f>PRODUCT(I$18:I24)-1</f>
        <v>4.2693731833726156E-2</v>
      </c>
      <c r="J38" s="117">
        <f>PRODUCT(J$18:J24)-1</f>
        <v>0.27917082490486012</v>
      </c>
      <c r="K38" s="117">
        <f>PRODUCT(K$18:K24)-1</f>
        <v>0.11513917068048407</v>
      </c>
      <c r="L38" s="117">
        <f>PRODUCT(L$18:L24)-1</f>
        <v>0.13396136512107182</v>
      </c>
      <c r="M38" s="117">
        <f>PRODUCT(M$18:M24)-1</f>
        <v>9.8720761663031897E-2</v>
      </c>
      <c r="N38" s="117">
        <f>PRODUCT(N$18:N24)-1</f>
        <v>8.696792479985338E-2</v>
      </c>
      <c r="O38" s="117">
        <f>PRODUCT(O$18:O24)-1</f>
        <v>7.2092422810855927E-2</v>
      </c>
      <c r="P38" s="117">
        <f>PRODUCT(P$18:P24)-1</f>
        <v>8.3709920028956608E-2</v>
      </c>
      <c r="Q38" s="117">
        <f>PRODUCT(Q$18:Q24)-1</f>
        <v>6.9822234649048021E-2</v>
      </c>
      <c r="R38" s="117">
        <f>PRODUCT(R$18:R24)-1</f>
        <v>6.6789151804701019E-2</v>
      </c>
      <c r="S38" s="117">
        <f>PRODUCT(S$18:S24)-1</f>
        <v>9.3452707440259131E-2</v>
      </c>
      <c r="T38" s="117">
        <f>PRODUCT(T$18:T24)-1</f>
        <v>8.1567846038022696E-2</v>
      </c>
      <c r="U38" s="117">
        <f>PRODUCT(U$18:U24)-1</f>
        <v>4.7893810844716889E-2</v>
      </c>
      <c r="V38" s="117">
        <f>PRODUCT(V$18:V24)-1</f>
        <v>4.9846888843182002E-2</v>
      </c>
      <c r="W38" s="117">
        <f>PRODUCT(W$18:W24)-1</f>
        <v>4.4807854465727104E-2</v>
      </c>
      <c r="X38" s="117">
        <f>PRODUCT(X$18:X24)-1</f>
        <v>4.378262865035798E-2</v>
      </c>
      <c r="Y38" s="117">
        <f>PRODUCT(Y$18:Y24)-1</f>
        <v>5.3162047103822552E-2</v>
      </c>
      <c r="Z38" s="117">
        <f>PRODUCT(Z$18:Z24)-1</f>
        <v>9.5153471267670264E-2</v>
      </c>
      <c r="AA38" s="117">
        <f>PRODUCT(AA$18:AA24)-1</f>
        <v>3.8610279005815817E-2</v>
      </c>
      <c r="AB38" s="117">
        <f>PRODUCT(AB$18:AB24)-1</f>
        <v>2.3723594124366087E-2</v>
      </c>
      <c r="AC38" s="117">
        <f>PRODUCT(AC$18:AC24)-1</f>
        <v>1.5797890382512669E-2</v>
      </c>
      <c r="AD38" s="117">
        <f>PRODUCT(AD$18:AD24)-1</f>
        <v>0</v>
      </c>
      <c r="AE38" s="117">
        <f>PRODUCT(AE$18:AE24)-1</f>
        <v>0</v>
      </c>
      <c r="AF38" s="117">
        <f>PRODUCT(AF$18:AF24)-1</f>
        <v>0</v>
      </c>
      <c r="AG38" s="117">
        <f>PRODUCT(AG$18:AG24)-1</f>
        <v>0</v>
      </c>
      <c r="AH38" s="117">
        <f>PRODUCT(AH$18:AH24)-1</f>
        <v>0</v>
      </c>
      <c r="AI38" s="117">
        <f>PRODUCT(AI$18:AI24)-1</f>
        <v>0</v>
      </c>
      <c r="AJ38" s="117">
        <f>PRODUCT(AJ$18:AJ24)-1</f>
        <v>0</v>
      </c>
      <c r="AK38" s="117">
        <f>PRODUCT(AK$18:AK24)-1</f>
        <v>0</v>
      </c>
      <c r="AL38" s="117">
        <f>PRODUCT(AL$18:AL24)-1</f>
        <v>0</v>
      </c>
      <c r="AM38" s="117">
        <f>PRODUCT(AM$18:AM24)-1</f>
        <v>0</v>
      </c>
      <c r="AN38" s="117">
        <f>PRODUCT(AN$18:AN24)-1</f>
        <v>0</v>
      </c>
      <c r="AO38" s="117">
        <f>PRODUCT(AO$18:AO24)-1</f>
        <v>0</v>
      </c>
    </row>
    <row r="39" spans="1:41" x14ac:dyDescent="0.25">
      <c r="A39" s="111" t="s">
        <v>81</v>
      </c>
      <c r="B39" s="117">
        <f>PRODUCT(B$18:B25)-1</f>
        <v>1.0385370102123508</v>
      </c>
      <c r="C39" s="117">
        <f>PRODUCT(C$18:C25)-1</f>
        <v>11.058747299841569</v>
      </c>
      <c r="D39" s="117">
        <f>PRODUCT(D$18:D25)-1</f>
        <v>3.8838449147892797</v>
      </c>
      <c r="E39" s="117">
        <f>PRODUCT(E$18:E25)-1</f>
        <v>0.89990204944701802</v>
      </c>
      <c r="F39" s="117">
        <f>PRODUCT(F$18:F25)-1</f>
        <v>0.96102913800988832</v>
      </c>
      <c r="G39" s="117">
        <f>PRODUCT(G$18:G25)-1</f>
        <v>0.16177516097143707</v>
      </c>
      <c r="H39" s="117">
        <f>PRODUCT(H$18:H25)-1</f>
        <v>9.3452648974293062E-2</v>
      </c>
      <c r="I39" s="117">
        <f>PRODUCT(I$18:I25)-1</f>
        <v>8.1273399911574007E-2</v>
      </c>
      <c r="J39" s="117">
        <f>PRODUCT(J$18:J25)-1</f>
        <v>0.29452087480371847</v>
      </c>
      <c r="K39" s="117">
        <f>PRODUCT(K$18:K25)-1</f>
        <v>0.12629056238728897</v>
      </c>
      <c r="L39" s="117">
        <f>PRODUCT(L$18:L25)-1</f>
        <v>0.13396136512107182</v>
      </c>
      <c r="M39" s="117">
        <f>PRODUCT(M$18:M25)-1</f>
        <v>9.9819482424694739E-2</v>
      </c>
      <c r="N39" s="117">
        <f>PRODUCT(N$18:N25)-1</f>
        <v>8.2620053100654012E-2</v>
      </c>
      <c r="O39" s="117">
        <f>PRODUCT(O$18:O25)-1</f>
        <v>7.6380792502099393E-2</v>
      </c>
      <c r="P39" s="117">
        <f>PRODUCT(P$18:P25)-1</f>
        <v>8.2626210108927678E-2</v>
      </c>
      <c r="Q39" s="117">
        <f>PRODUCT(Q$18:Q25)-1</f>
        <v>7.1961879118346062E-2</v>
      </c>
      <c r="R39" s="117">
        <f>PRODUCT(R$18:R25)-1</f>
        <v>6.78559409565056E-2</v>
      </c>
      <c r="S39" s="117">
        <f>PRODUCT(S$18:S25)-1</f>
        <v>9.7826518270020202E-2</v>
      </c>
      <c r="T39" s="117">
        <f>PRODUCT(T$18:T25)-1</f>
        <v>8.1567846038022696E-2</v>
      </c>
      <c r="U39" s="117">
        <f>PRODUCT(U$18:U25)-1</f>
        <v>5.4181173709785257E-2</v>
      </c>
      <c r="V39" s="117">
        <f>PRODUCT(V$18:V25)-1</f>
        <v>4.774719506549574E-2</v>
      </c>
      <c r="W39" s="117">
        <f>PRODUCT(W$18:W25)-1</f>
        <v>4.5852662320192694E-2</v>
      </c>
      <c r="X39" s="117">
        <f>PRODUCT(X$18:X25)-1</f>
        <v>4.4826411279008216E-2</v>
      </c>
      <c r="Y39" s="117">
        <f>PRODUCT(Y$18:Y25)-1</f>
        <v>5.5268371198030186E-2</v>
      </c>
      <c r="Z39" s="117">
        <f>PRODUCT(Z$18:Z25)-1</f>
        <v>9.953408515274087E-2</v>
      </c>
      <c r="AA39" s="117">
        <f>PRODUCT(AA$18:AA25)-1</f>
        <v>3.8610279005815817E-2</v>
      </c>
      <c r="AB39" s="117">
        <f>PRODUCT(AB$18:AB25)-1</f>
        <v>1.81954867160945E-2</v>
      </c>
      <c r="AC39" s="117">
        <f>PRODUCT(AC$18:AC25)-1</f>
        <v>1.5797890382512669E-2</v>
      </c>
      <c r="AD39" s="117">
        <f>PRODUCT(AD$18:AD25)-1</f>
        <v>0</v>
      </c>
      <c r="AE39" s="117">
        <f>PRODUCT(AE$18:AE25)-1</f>
        <v>0</v>
      </c>
      <c r="AF39" s="117">
        <f>PRODUCT(AF$18:AF25)-1</f>
        <v>0</v>
      </c>
      <c r="AG39" s="117">
        <f>PRODUCT(AG$18:AG25)-1</f>
        <v>0</v>
      </c>
      <c r="AH39" s="117">
        <f>PRODUCT(AH$18:AH25)-1</f>
        <v>0</v>
      </c>
      <c r="AI39" s="117">
        <f>PRODUCT(AI$18:AI25)-1</f>
        <v>0</v>
      </c>
      <c r="AJ39" s="117">
        <f>PRODUCT(AJ$18:AJ25)-1</f>
        <v>0</v>
      </c>
      <c r="AK39" s="117">
        <f>PRODUCT(AK$18:AK25)-1</f>
        <v>0</v>
      </c>
      <c r="AL39" s="117">
        <f>PRODUCT(AL$18:AL25)-1</f>
        <v>0</v>
      </c>
      <c r="AM39" s="117">
        <f>PRODUCT(AM$18:AM25)-1</f>
        <v>0</v>
      </c>
      <c r="AN39" s="117">
        <f>PRODUCT(AN$18:AN25)-1</f>
        <v>0</v>
      </c>
      <c r="AO39" s="117">
        <f>PRODUCT(AO$18:AO25)-1</f>
        <v>0</v>
      </c>
    </row>
    <row r="40" spans="1:41" x14ac:dyDescent="0.25">
      <c r="A40" s="111" t="s">
        <v>82</v>
      </c>
      <c r="B40" s="117">
        <f>PRODUCT(B$18:B26)-1</f>
        <v>1.0609609173246866</v>
      </c>
      <c r="C40" s="117">
        <f>PRODUCT(C$18:C26)-1</f>
        <v>12.445503239323349</v>
      </c>
      <c r="D40" s="117">
        <f>PRODUCT(D$18:D26)-1</f>
        <v>5.0071292451908143</v>
      </c>
      <c r="E40" s="117">
        <f>PRODUCT(E$18:E26)-1</f>
        <v>1.0518942134027798</v>
      </c>
      <c r="F40" s="117">
        <f>PRODUCT(F$18:F26)-1</f>
        <v>1.0492754492203331</v>
      </c>
      <c r="G40" s="117">
        <f>PRODUCT(G$18:G26)-1</f>
        <v>0.16526048645435121</v>
      </c>
      <c r="H40" s="117">
        <f>PRODUCT(H$18:H26)-1</f>
        <v>9.0172291027370122E-2</v>
      </c>
      <c r="I40" s="117">
        <f>PRODUCT(I$18:I26)-1</f>
        <v>0.49648238547761858</v>
      </c>
      <c r="J40" s="117">
        <f>PRODUCT(J$18:J26)-1</f>
        <v>0.31393868792577417</v>
      </c>
      <c r="K40" s="117">
        <f>PRODUCT(K$18:K26)-1</f>
        <v>0.14093233969832353</v>
      </c>
      <c r="L40" s="117">
        <f>PRODUCT(L$18:L26)-1</f>
        <v>0.1407651333117983</v>
      </c>
      <c r="M40" s="117">
        <f>PRODUCT(M$18:M26)-1</f>
        <v>0.10421876035439359</v>
      </c>
      <c r="N40" s="117">
        <f>PRODUCT(N$18:N26)-1</f>
        <v>8.5867913259955797E-2</v>
      </c>
      <c r="O40" s="117">
        <f>PRODUCT(O$18:O26)-1</f>
        <v>8.0686315672107822E-2</v>
      </c>
      <c r="P40" s="117">
        <f>PRODUCT(P$18:P26)-1</f>
        <v>8.5874088739254395E-2</v>
      </c>
      <c r="Q40" s="117">
        <f>PRODUCT(Q$18:Q26)-1</f>
        <v>7.3033840997464239E-2</v>
      </c>
      <c r="R40" s="117">
        <f>PRODUCT(R$18:R26)-1</f>
        <v>7.6398788484157709E-2</v>
      </c>
      <c r="S40" s="117">
        <f>PRODUCT(S$18:S26)-1</f>
        <v>0.10660913041618048</v>
      </c>
      <c r="T40" s="117">
        <f>PRODUCT(T$18:T26)-1</f>
        <v>8.1567846038022696E-2</v>
      </c>
      <c r="U40" s="117">
        <f>PRODUCT(U$18:U26)-1</f>
        <v>6.2614623099463529E-2</v>
      </c>
      <c r="V40" s="117">
        <f>PRODUCT(V$18:V26)-1</f>
        <v>4.774719506549574E-2</v>
      </c>
      <c r="W40" s="117">
        <f>PRODUCT(W$18:W26)-1</f>
        <v>5.2127778294113858E-2</v>
      </c>
      <c r="X40" s="117">
        <f>PRODUCT(X$18:X26)-1</f>
        <v>4.6916064101566235E-2</v>
      </c>
      <c r="Y40" s="117">
        <f>PRODUCT(Y$18:Y26)-1</f>
        <v>6.2655249796416568E-2</v>
      </c>
      <c r="Z40" s="117">
        <f>PRODUCT(Z$18:Z26)-1</f>
        <v>0.10613128966365726</v>
      </c>
      <c r="AA40" s="117">
        <f>PRODUCT(AA$18:AA26)-1</f>
        <v>4.0687499563827556E-2</v>
      </c>
      <c r="AB40" s="117">
        <f>PRODUCT(AB$18:AB26)-1</f>
        <v>1.6668193486020222E-2</v>
      </c>
      <c r="AC40" s="117">
        <f>PRODUCT(AC$18:AC26)-1</f>
        <v>1.5797890382512669E-2</v>
      </c>
      <c r="AD40" s="117">
        <f>PRODUCT(AD$18:AD26)-1</f>
        <v>0</v>
      </c>
      <c r="AE40" s="117">
        <f>PRODUCT(AE$18:AE26)-1</f>
        <v>0</v>
      </c>
      <c r="AF40" s="117">
        <f>PRODUCT(AF$18:AF26)-1</f>
        <v>0</v>
      </c>
      <c r="AG40" s="117">
        <f>PRODUCT(AG$18:AG26)-1</f>
        <v>0</v>
      </c>
      <c r="AH40" s="117">
        <f>PRODUCT(AH$18:AH26)-1</f>
        <v>0</v>
      </c>
      <c r="AI40" s="117">
        <f>PRODUCT(AI$18:AI26)-1</f>
        <v>0</v>
      </c>
      <c r="AJ40" s="117">
        <f>PRODUCT(AJ$18:AJ26)-1</f>
        <v>0</v>
      </c>
      <c r="AK40" s="117">
        <f>PRODUCT(AK$18:AK26)-1</f>
        <v>0</v>
      </c>
      <c r="AL40" s="117">
        <f>PRODUCT(AL$18:AL26)-1</f>
        <v>0</v>
      </c>
      <c r="AM40" s="117">
        <f>PRODUCT(AM$18:AM26)-1</f>
        <v>0</v>
      </c>
      <c r="AN40" s="117">
        <f>PRODUCT(AN$18:AN26)-1</f>
        <v>0</v>
      </c>
      <c r="AO40" s="117">
        <f>PRODUCT(AO$18:AO26)-1</f>
        <v>0</v>
      </c>
    </row>
    <row r="41" spans="1:41" x14ac:dyDescent="0.25">
      <c r="A41" s="111" t="s">
        <v>83</v>
      </c>
      <c r="B41" s="117">
        <f>PRODUCT(B$18:B27)-1</f>
        <v>1.1330945494310503</v>
      </c>
      <c r="C41" s="117">
        <f>PRODUCT(C$18:C27)-1</f>
        <v>15.524523481128398</v>
      </c>
      <c r="D41" s="117">
        <f>PRODUCT(D$18:D27)-1</f>
        <v>6.1785194480030237</v>
      </c>
      <c r="E41" s="117">
        <f>PRODUCT(E$18:E27)-1</f>
        <v>1.3596783454131964</v>
      </c>
      <c r="F41" s="117">
        <f>PRODUCT(F$18:F27)-1</f>
        <v>1.1455913953336885</v>
      </c>
      <c r="G41" s="117">
        <f>PRODUCT(G$18:G27)-1</f>
        <v>0.17924361229180352</v>
      </c>
      <c r="H41" s="117">
        <f>PRODUCT(H$18:H27)-1</f>
        <v>9.235263560942486E-2</v>
      </c>
      <c r="I41" s="117">
        <f>PRODUCT(I$18:I27)-1</f>
        <v>0.56382409282411139</v>
      </c>
      <c r="J41" s="117">
        <f>PRODUCT(J$18:J27)-1</f>
        <v>0.33233382955673507</v>
      </c>
      <c r="K41" s="117">
        <f>PRODUCT(K$18:K27)-1</f>
        <v>0.16489191883198817</v>
      </c>
      <c r="L41" s="117">
        <f>PRODUCT(L$18:L27)-1</f>
        <v>0.15331354977822786</v>
      </c>
      <c r="M41" s="117">
        <f>PRODUCT(M$18:M27)-1</f>
        <v>0.11636516671829189</v>
      </c>
      <c r="N41" s="117">
        <f>PRODUCT(N$18:N27)-1</f>
        <v>9.6726592392555322E-2</v>
      </c>
      <c r="O41" s="117">
        <f>PRODUCT(O$18:O27)-1</f>
        <v>9.2573865144500944E-2</v>
      </c>
      <c r="P41" s="117">
        <f>PRODUCT(P$18:P27)-1</f>
        <v>9.2389333271689855E-2</v>
      </c>
      <c r="Q41" s="117">
        <f>PRODUCT(Q$18:Q27)-1</f>
        <v>7.6252942520456557E-2</v>
      </c>
      <c r="R41" s="117">
        <f>PRODUCT(R$18:R27)-1</f>
        <v>9.3621169099904256E-2</v>
      </c>
      <c r="S41" s="117">
        <f>PRODUCT(S$18:S27)-1</f>
        <v>0.11656861258992612</v>
      </c>
      <c r="T41" s="117">
        <f>PRODUCT(T$18:T27)-1</f>
        <v>8.1567846038022696E-2</v>
      </c>
      <c r="U41" s="117">
        <f>PRODUCT(U$18:U27)-1</f>
        <v>6.7927696214960642E-2</v>
      </c>
      <c r="V41" s="117">
        <f>PRODUCT(V$18:V27)-1</f>
        <v>5.2985931040823164E-2</v>
      </c>
      <c r="W41" s="117">
        <f>PRODUCT(W$18:W27)-1</f>
        <v>5.7388417185584295E-2</v>
      </c>
      <c r="X41" s="117">
        <f>PRODUCT(X$18:X27)-1</f>
        <v>5.3197560486175632E-2</v>
      </c>
      <c r="Y41" s="117">
        <f>PRODUCT(Y$18:Y27)-1</f>
        <v>7.1156491794788002E-2</v>
      </c>
      <c r="Z41" s="117">
        <f>PRODUCT(Z$18:Z27)-1</f>
        <v>0.11387420869130294</v>
      </c>
      <c r="AA41" s="117">
        <f>PRODUCT(AA$18:AA27)-1</f>
        <v>4.4850249562082833E-2</v>
      </c>
      <c r="AB41" s="117">
        <f>PRODUCT(AB$18:AB27)-1</f>
        <v>1.8701529872992229E-2</v>
      </c>
      <c r="AC41" s="117">
        <f>PRODUCT(AC$18:AC27)-1</f>
        <v>1.5797890382512669E-2</v>
      </c>
      <c r="AD41" s="117">
        <f>PRODUCT(AD$18:AD27)-1</f>
        <v>0</v>
      </c>
      <c r="AE41" s="117">
        <f>PRODUCT(AE$18:AE27)-1</f>
        <v>0</v>
      </c>
      <c r="AF41" s="117">
        <f>PRODUCT(AF$18:AF27)-1</f>
        <v>0</v>
      </c>
      <c r="AG41" s="117">
        <f>PRODUCT(AG$18:AG27)-1</f>
        <v>0</v>
      </c>
      <c r="AH41" s="117">
        <f>PRODUCT(AH$18:AH27)-1</f>
        <v>0</v>
      </c>
      <c r="AI41" s="117">
        <f>PRODUCT(AI$18:AI27)-1</f>
        <v>0</v>
      </c>
      <c r="AJ41" s="117">
        <f>PRODUCT(AJ$18:AJ27)-1</f>
        <v>0</v>
      </c>
      <c r="AK41" s="117">
        <f>PRODUCT(AK$18:AK27)-1</f>
        <v>0</v>
      </c>
      <c r="AL41" s="117">
        <f>PRODUCT(AL$18:AL27)-1</f>
        <v>0</v>
      </c>
      <c r="AM41" s="117">
        <f>PRODUCT(AM$18:AM27)-1</f>
        <v>0</v>
      </c>
      <c r="AN41" s="117">
        <f>PRODUCT(AN$18:AN27)-1</f>
        <v>0</v>
      </c>
      <c r="AO41" s="117">
        <f>PRODUCT(AO$18:AO27)-1</f>
        <v>0</v>
      </c>
    </row>
    <row r="42" spans="1:41" x14ac:dyDescent="0.25">
      <c r="A42" s="111" t="s">
        <v>84</v>
      </c>
      <c r="B42" s="117">
        <f>PRODUCT(B$18:B28)-1</f>
        <v>1.3229399643304136</v>
      </c>
      <c r="C42" s="117">
        <f>PRODUCT(C$18:C28)-1</f>
        <v>19.837424109702908</v>
      </c>
      <c r="D42" s="117">
        <f>PRODUCT(D$18:D28)-1</f>
        <v>7.355796637475521</v>
      </c>
      <c r="E42" s="117">
        <f>PRODUCT(E$18:E28)-1</f>
        <v>1.704191383843523</v>
      </c>
      <c r="F42" s="117">
        <f>PRODUCT(F$18:F28)-1</f>
        <v>1.244288599519038</v>
      </c>
      <c r="G42" s="117">
        <f>PRODUCT(G$18:G28)-1</f>
        <v>0.20164924092534786</v>
      </c>
      <c r="H42" s="117">
        <f>PRODUCT(H$18:H28)-1</f>
        <v>9.8906751423081474E-2</v>
      </c>
      <c r="I42" s="117">
        <f>PRODUCT(I$18:I28)-1</f>
        <v>0.65296206611508567</v>
      </c>
      <c r="J42" s="117">
        <f>PRODUCT(J$18:J28)-1</f>
        <v>0.34832183551141593</v>
      </c>
      <c r="K42" s="117">
        <f>PRODUCT(K$18:K28)-1</f>
        <v>0.18236529761446785</v>
      </c>
      <c r="L42" s="117">
        <f>PRODUCT(L$18:L28)-1</f>
        <v>0.16945993947512306</v>
      </c>
      <c r="M42" s="117">
        <f>PRODUCT(M$18:M28)-1</f>
        <v>0.13422700938578447</v>
      </c>
      <c r="N42" s="117">
        <f>PRODUCT(N$18:N28)-1</f>
        <v>0.10769385831648082</v>
      </c>
      <c r="O42" s="117">
        <f>PRODUCT(O$18:O28)-1</f>
        <v>0.1045921776610903</v>
      </c>
      <c r="P42" s="117">
        <f>PRODUCT(P$18:P28)-1</f>
        <v>0.10003605860459186</v>
      </c>
      <c r="Q42" s="117">
        <f>PRODUCT(Q$18:Q28)-1</f>
        <v>8.2710460175579259E-2</v>
      </c>
      <c r="R42" s="117">
        <f>PRODUCT(R$18:R28)-1</f>
        <v>0.10674462312910316</v>
      </c>
      <c r="S42" s="117">
        <f>PRODUCT(S$18:S28)-1</f>
        <v>0.12550116149064561</v>
      </c>
      <c r="T42" s="117">
        <f>PRODUCT(T$18:T28)-1</f>
        <v>8.4812549576136709E-2</v>
      </c>
      <c r="U42" s="117">
        <f>PRODUCT(U$18:U28)-1</f>
        <v>7.6471117784680409E-2</v>
      </c>
      <c r="V42" s="117">
        <f>PRODUCT(V$18:V28)-1</f>
        <v>5.7197874764986389E-2</v>
      </c>
      <c r="W42" s="117">
        <f>PRODUCT(W$18:W28)-1</f>
        <v>6.0560582437140908E-2</v>
      </c>
      <c r="X42" s="117">
        <f>PRODUCT(X$18:X28)-1</f>
        <v>5.9516745849092612E-2</v>
      </c>
      <c r="Y42" s="117">
        <f>PRODUCT(Y$18:Y28)-1</f>
        <v>8.5081526188120149E-2</v>
      </c>
      <c r="Z42" s="117">
        <f>PRODUCT(Z$18:Z28)-1</f>
        <v>0.12278520236083335</v>
      </c>
      <c r="AA42" s="117">
        <f>PRODUCT(AA$18:AA28)-1</f>
        <v>4.9029650560331151E-2</v>
      </c>
      <c r="AB42" s="117">
        <f>PRODUCT(AB$18:AB28)-1</f>
        <v>2.0942673238712795E-2</v>
      </c>
      <c r="AC42" s="117">
        <f>PRODUCT(AC$18:AC28)-1</f>
        <v>1.5797890382512669E-2</v>
      </c>
      <c r="AD42" s="117">
        <f>PRODUCT(AD$18:AD28)-1</f>
        <v>0</v>
      </c>
      <c r="AE42" s="117">
        <f>PRODUCT(AE$18:AE28)-1</f>
        <v>0</v>
      </c>
      <c r="AF42" s="117">
        <f>PRODUCT(AF$18:AF28)-1</f>
        <v>0</v>
      </c>
      <c r="AG42" s="117">
        <f>PRODUCT(AG$18:AG28)-1</f>
        <v>0</v>
      </c>
      <c r="AH42" s="117">
        <f>PRODUCT(AH$18:AH28)-1</f>
        <v>0</v>
      </c>
      <c r="AI42" s="117">
        <f>PRODUCT(AI$18:AI28)-1</f>
        <v>0</v>
      </c>
      <c r="AJ42" s="117">
        <f>PRODUCT(AJ$18:AJ28)-1</f>
        <v>0</v>
      </c>
      <c r="AK42" s="117">
        <f>PRODUCT(AK$18:AK28)-1</f>
        <v>0</v>
      </c>
      <c r="AL42" s="117">
        <f>PRODUCT(AL$18:AL28)-1</f>
        <v>0</v>
      </c>
      <c r="AM42" s="117">
        <f>PRODUCT(AM$18:AM28)-1</f>
        <v>0</v>
      </c>
      <c r="AN42" s="117">
        <f>PRODUCT(AN$18:AN28)-1</f>
        <v>0</v>
      </c>
      <c r="AO42" s="117">
        <f>PRODUCT(AO$18:AO28)-1</f>
        <v>0</v>
      </c>
    </row>
    <row r="43" spans="1:41" x14ac:dyDescent="0.25">
      <c r="A43" s="112" t="s">
        <v>85</v>
      </c>
      <c r="B43" s="117">
        <f>PRODUCT(B$18:B29)-1</f>
        <v>1.6040157000143935</v>
      </c>
      <c r="C43" s="117">
        <f>PRODUCT(C$18:C29)-1</f>
        <v>25.08845498534804</v>
      </c>
      <c r="D43" s="117">
        <f>PRODUCT(D$18:D29)-1</f>
        <v>8.4002712171599612</v>
      </c>
      <c r="E43" s="117">
        <f>PRODUCT(E$18:E29)-1</f>
        <v>2.1476787707938612</v>
      </c>
      <c r="F43" s="117">
        <f>PRODUCT(F$18:F29)-1</f>
        <v>1.3161058347036474</v>
      </c>
      <c r="G43" s="117">
        <f>PRODUCT(G$18:G29)-1</f>
        <v>0.21847233029830271</v>
      </c>
      <c r="H43" s="117">
        <f>PRODUCT(H$18:H29)-1</f>
        <v>0.10989581893731226</v>
      </c>
      <c r="I43" s="117">
        <f>PRODUCT(I$18:I29)-1</f>
        <v>0.8447056657844354</v>
      </c>
      <c r="J43" s="117">
        <f>PRODUCT(J$18:J29)-1</f>
        <v>0.36585001937306427</v>
      </c>
      <c r="K43" s="117">
        <f>PRODUCT(K$18:K29)-1</f>
        <v>0.2012831423762993</v>
      </c>
      <c r="L43" s="117">
        <f>PRODUCT(L$18:L29)-1</f>
        <v>0.18817129850672498</v>
      </c>
      <c r="M43" s="117">
        <f>PRODUCT(M$18:M29)-1</f>
        <v>0.15124041452657111</v>
      </c>
      <c r="N43" s="117">
        <f>PRODUCT(N$18:N29)-1</f>
        <v>0.11987849075796198</v>
      </c>
      <c r="O43" s="117">
        <f>PRODUCT(O$18:O29)-1</f>
        <v>0.11674269161536222</v>
      </c>
      <c r="P43" s="117">
        <f>PRODUCT(P$18:P29)-1</f>
        <v>0.1088363470734286</v>
      </c>
      <c r="Q43" s="117">
        <f>PRODUCT(Q$18:Q29)-1</f>
        <v>9.137214385698389E-2</v>
      </c>
      <c r="R43" s="117">
        <f>PRODUCT(R$18:R29)-1</f>
        <v>0.11891881398352311</v>
      </c>
      <c r="S43" s="117">
        <f>PRODUCT(S$18:S29)-1</f>
        <v>0.13337966962108028</v>
      </c>
      <c r="T43" s="117">
        <f>PRODUCT(T$18:T29)-1</f>
        <v>8.915179977444132E-2</v>
      </c>
      <c r="U43" s="117">
        <f>PRODUCT(U$18:U29)-1</f>
        <v>8.8312300080311879E-2</v>
      </c>
      <c r="V43" s="117">
        <f>PRODUCT(V$18:V29)-1</f>
        <v>6.1426666264046359E-2</v>
      </c>
      <c r="W43" s="117">
        <f>PRODUCT(W$18:W29)-1</f>
        <v>6.5863385349326453E-2</v>
      </c>
      <c r="X43" s="117">
        <f>PRODUCT(X$18:X29)-1</f>
        <v>6.4814329578337881E-2</v>
      </c>
      <c r="Y43" s="117">
        <f>PRODUCT(Y$18:Y29)-1</f>
        <v>0.11329364586901125</v>
      </c>
      <c r="Z43" s="117">
        <f>PRODUCT(Z$18:Z29)-1</f>
        <v>0.13176748397972005</v>
      </c>
      <c r="AA43" s="117">
        <f>PRODUCT(AA$18:AA29)-1</f>
        <v>5.3225769162572378E-2</v>
      </c>
      <c r="AB43" s="117">
        <f>PRODUCT(AB$18:AB29)-1</f>
        <v>2.5230632466315406E-2</v>
      </c>
      <c r="AC43" s="117">
        <f>PRODUCT(AC$18:AC29)-1</f>
        <v>1.5797890382512669E-2</v>
      </c>
      <c r="AD43" s="117">
        <f>PRODUCT(AD$18:AD29)-1</f>
        <v>0</v>
      </c>
      <c r="AE43" s="117">
        <f>PRODUCT(AE$18:AE29)-1</f>
        <v>0</v>
      </c>
      <c r="AF43" s="117">
        <f>PRODUCT(AF$18:AF29)-1</f>
        <v>0</v>
      </c>
      <c r="AG43" s="117">
        <f>PRODUCT(AG$18:AG29)-1</f>
        <v>0</v>
      </c>
      <c r="AH43" s="117">
        <f>PRODUCT(AH$18:AH29)-1</f>
        <v>0</v>
      </c>
      <c r="AI43" s="117">
        <f>PRODUCT(AI$18:AI29)-1</f>
        <v>0</v>
      </c>
      <c r="AJ43" s="117">
        <f>PRODUCT(AJ$18:AJ29)-1</f>
        <v>0</v>
      </c>
      <c r="AK43" s="117">
        <f>PRODUCT(AK$18:AK29)-1</f>
        <v>0</v>
      </c>
      <c r="AL43" s="117">
        <f>PRODUCT(AL$18:AL29)-1</f>
        <v>0</v>
      </c>
      <c r="AM43" s="117">
        <f>PRODUCT(AM$18:AM29)-1</f>
        <v>0</v>
      </c>
      <c r="AN43" s="117">
        <f>PRODUCT(AN$18:AN29)-1</f>
        <v>0</v>
      </c>
      <c r="AO43" s="117">
        <f>PRODUCT(AO$18:AO29)-1</f>
        <v>0</v>
      </c>
    </row>
  </sheetData>
  <mergeCells count="1">
    <mergeCell ref="B2:XFD2"/>
  </mergeCells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"/>
  <sheetViews>
    <sheetView workbookViewId="0">
      <pane ySplit="1" topLeftCell="A2" activePane="bottomLeft" state="frozen"/>
      <selection activeCell="P1" sqref="P1"/>
      <selection pane="bottomLeft" activeCell="H14" sqref="H14"/>
    </sheetView>
  </sheetViews>
  <sheetFormatPr defaultRowHeight="15" x14ac:dyDescent="0.25"/>
  <cols>
    <col min="2" max="2" width="15.42578125" customWidth="1"/>
    <col min="3" max="3" width="13" customWidth="1"/>
    <col min="4" max="4" width="13.140625" customWidth="1"/>
    <col min="5" max="5" width="11.7109375" customWidth="1"/>
    <col min="6" max="6" width="12.140625" customWidth="1"/>
    <col min="11" max="11" width="11.7109375" customWidth="1"/>
    <col min="30" max="30" width="10.42578125" style="54" bestFit="1" customWidth="1"/>
    <col min="32" max="32" width="11.42578125" bestFit="1" customWidth="1"/>
  </cols>
  <sheetData>
    <row r="1" spans="1:34" s="6" customFormat="1" ht="38.25" x14ac:dyDescent="0.25">
      <c r="A1" s="53" t="s">
        <v>18</v>
      </c>
      <c r="B1" s="44" t="s">
        <v>19</v>
      </c>
      <c r="C1" s="182" t="s">
        <v>372</v>
      </c>
      <c r="D1" s="183"/>
      <c r="E1" s="182" t="s">
        <v>25</v>
      </c>
      <c r="F1" s="183"/>
      <c r="G1" s="186" t="s">
        <v>373</v>
      </c>
      <c r="H1" s="187"/>
      <c r="I1" s="188"/>
      <c r="J1" s="45"/>
      <c r="K1" s="46" t="s">
        <v>27</v>
      </c>
      <c r="L1" s="47" t="s">
        <v>43</v>
      </c>
      <c r="M1" s="48" t="s">
        <v>28</v>
      </c>
      <c r="N1" s="49" t="s">
        <v>29</v>
      </c>
      <c r="O1" s="49" t="s">
        <v>30</v>
      </c>
      <c r="P1" s="48" t="s">
        <v>31</v>
      </c>
      <c r="Q1" s="48" t="s">
        <v>32</v>
      </c>
      <c r="R1" s="48" t="s">
        <v>33</v>
      </c>
      <c r="S1" s="48" t="s">
        <v>34</v>
      </c>
      <c r="T1" s="48" t="s">
        <v>35</v>
      </c>
      <c r="U1" s="48" t="s">
        <v>36</v>
      </c>
      <c r="V1" s="48" t="s">
        <v>37</v>
      </c>
      <c r="W1" s="48" t="s">
        <v>38</v>
      </c>
      <c r="X1" s="48" t="s">
        <v>39</v>
      </c>
      <c r="Y1" s="48" t="s">
        <v>40</v>
      </c>
      <c r="Z1" s="48" t="s">
        <v>41</v>
      </c>
      <c r="AA1" s="48" t="s">
        <v>42</v>
      </c>
      <c r="AB1" s="50"/>
      <c r="AC1" s="50" t="s">
        <v>44</v>
      </c>
      <c r="AD1" s="56"/>
      <c r="AE1" s="50" t="s">
        <v>45</v>
      </c>
      <c r="AF1" s="50"/>
      <c r="AG1" s="50" t="s">
        <v>46</v>
      </c>
    </row>
    <row r="2" spans="1:34" x14ac:dyDescent="0.25">
      <c r="A2" s="51"/>
      <c r="B2" s="27" t="s">
        <v>21</v>
      </c>
      <c r="C2" s="184"/>
      <c r="D2" s="185"/>
      <c r="E2" s="184"/>
      <c r="F2" s="185"/>
      <c r="J2" s="34">
        <v>1926</v>
      </c>
      <c r="K2" s="35">
        <v>92681</v>
      </c>
      <c r="L2" s="36"/>
      <c r="M2" s="36">
        <v>14114</v>
      </c>
      <c r="N2" s="36">
        <v>9420</v>
      </c>
      <c r="O2" s="36">
        <v>10994</v>
      </c>
      <c r="P2" s="36">
        <v>10947</v>
      </c>
      <c r="Q2" s="36">
        <v>8732</v>
      </c>
      <c r="R2" s="36">
        <v>7324</v>
      </c>
      <c r="S2" s="36">
        <v>5420</v>
      </c>
      <c r="T2" s="36">
        <v>5171</v>
      </c>
      <c r="U2" s="36">
        <v>4348</v>
      </c>
      <c r="V2" s="36">
        <v>3790</v>
      </c>
      <c r="W2" s="36">
        <v>3219</v>
      </c>
      <c r="X2" s="36">
        <v>2787</v>
      </c>
      <c r="Y2" s="36">
        <v>2430</v>
      </c>
      <c r="Z2" s="36">
        <v>1721</v>
      </c>
      <c r="AA2" s="36">
        <v>2212</v>
      </c>
      <c r="AB2" s="37"/>
      <c r="AC2" s="36">
        <v>36854</v>
      </c>
      <c r="AD2" s="55">
        <f>AC2/K2</f>
        <v>0.3976435299575965</v>
      </c>
      <c r="AE2" s="36">
        <v>47830</v>
      </c>
      <c r="AF2" s="55">
        <f>AE2/K2</f>
        <v>0.51607125516556795</v>
      </c>
      <c r="AG2" s="36">
        <v>7945</v>
      </c>
      <c r="AH2" s="54">
        <f>AG2/K2</f>
        <v>8.5724150581025241E-2</v>
      </c>
    </row>
    <row r="3" spans="1:34" x14ac:dyDescent="0.25">
      <c r="A3" s="52"/>
      <c r="B3" s="28" t="s">
        <v>22</v>
      </c>
      <c r="C3" s="29" t="s">
        <v>23</v>
      </c>
      <c r="D3" s="29" t="s">
        <v>24</v>
      </c>
      <c r="E3" s="29" t="s">
        <v>23</v>
      </c>
      <c r="F3" s="29" t="s">
        <v>24</v>
      </c>
      <c r="J3" s="34">
        <v>1939</v>
      </c>
      <c r="K3" s="35">
        <v>108377</v>
      </c>
      <c r="L3" s="36"/>
      <c r="M3" s="36">
        <v>13806</v>
      </c>
      <c r="N3" s="36">
        <v>11735</v>
      </c>
      <c r="O3" s="36">
        <v>14158</v>
      </c>
      <c r="P3" s="36">
        <v>9495</v>
      </c>
      <c r="Q3" s="36">
        <v>8744</v>
      </c>
      <c r="R3" s="36">
        <v>10454</v>
      </c>
      <c r="S3" s="36">
        <v>8820</v>
      </c>
      <c r="T3" s="36">
        <v>7240</v>
      </c>
      <c r="U3" s="36">
        <v>5315</v>
      </c>
      <c r="V3" s="36">
        <v>4268</v>
      </c>
      <c r="W3" s="36">
        <v>3710</v>
      </c>
      <c r="X3" s="36">
        <v>3332</v>
      </c>
      <c r="Y3" s="36">
        <v>2775</v>
      </c>
      <c r="Z3" s="36">
        <v>2079</v>
      </c>
      <c r="AA3" s="36">
        <v>2426</v>
      </c>
      <c r="AB3" s="37"/>
      <c r="AC3" s="36">
        <v>42072</v>
      </c>
      <c r="AD3" s="55">
        <f t="shared" ref="AD3:AD22" si="0">AC3/K3</f>
        <v>0.38820044843463097</v>
      </c>
      <c r="AE3" s="36">
        <v>56923</v>
      </c>
      <c r="AF3" s="55">
        <f t="shared" ref="AF3:AF22" si="1">AE3/K3</f>
        <v>0.52523136827924743</v>
      </c>
      <c r="AG3" s="36">
        <v>9362</v>
      </c>
      <c r="AH3" s="54">
        <f t="shared" ref="AH3:AH22" si="2">AG3/K3</f>
        <v>8.6383642285724829E-2</v>
      </c>
    </row>
    <row r="4" spans="1:34" x14ac:dyDescent="0.25">
      <c r="A4" s="18">
        <v>1926</v>
      </c>
      <c r="B4" s="19">
        <v>92.7</v>
      </c>
      <c r="C4" s="19">
        <v>44</v>
      </c>
      <c r="D4" s="19">
        <v>48.7</v>
      </c>
      <c r="E4" s="31">
        <f>C4/B4</f>
        <v>0.47464940668824163</v>
      </c>
      <c r="F4" s="31">
        <f>D4/B4</f>
        <v>0.52535059331175837</v>
      </c>
      <c r="J4" s="34">
        <v>1959</v>
      </c>
      <c r="K4" s="35">
        <v>117534</v>
      </c>
      <c r="L4" s="36"/>
      <c r="M4" s="36">
        <v>13353</v>
      </c>
      <c r="N4" s="36">
        <v>12415</v>
      </c>
      <c r="O4" s="36">
        <v>8501</v>
      </c>
      <c r="P4" s="36">
        <v>8975</v>
      </c>
      <c r="Q4" s="36">
        <v>11552</v>
      </c>
      <c r="R4" s="36">
        <v>10591</v>
      </c>
      <c r="S4" s="36">
        <v>11103</v>
      </c>
      <c r="T4" s="36">
        <v>6423</v>
      </c>
      <c r="U4" s="36">
        <v>6177</v>
      </c>
      <c r="V4" s="36">
        <v>7167</v>
      </c>
      <c r="W4" s="36">
        <v>5965</v>
      </c>
      <c r="X4" s="36">
        <v>4751</v>
      </c>
      <c r="Y4" s="36">
        <v>3590</v>
      </c>
      <c r="Z4" s="36">
        <v>2664</v>
      </c>
      <c r="AA4" s="36">
        <v>4303</v>
      </c>
      <c r="AB4" s="37"/>
      <c r="AC4" s="36">
        <v>35094</v>
      </c>
      <c r="AD4" s="55">
        <f t="shared" si="0"/>
        <v>0.29858594108938691</v>
      </c>
      <c r="AE4" s="36">
        <v>68609</v>
      </c>
      <c r="AF4" s="55">
        <f t="shared" si="1"/>
        <v>0.58373747171031365</v>
      </c>
      <c r="AG4" s="36">
        <v>13827</v>
      </c>
      <c r="AH4" s="54">
        <f t="shared" si="2"/>
        <v>0.11764255449486957</v>
      </c>
    </row>
    <row r="5" spans="1:34" x14ac:dyDescent="0.25">
      <c r="A5" s="18">
        <v>1939</v>
      </c>
      <c r="B5" s="19">
        <v>108.4</v>
      </c>
      <c r="C5" s="19">
        <v>51.1</v>
      </c>
      <c r="D5" s="19">
        <v>57.3</v>
      </c>
      <c r="E5" s="31">
        <f t="shared" ref="E5:E28" si="3">C5/B5</f>
        <v>0.47140221402214022</v>
      </c>
      <c r="F5" s="31">
        <f t="shared" ref="F5:F28" si="4">D5/B5</f>
        <v>0.52859778597785978</v>
      </c>
      <c r="J5" s="34">
        <v>1970</v>
      </c>
      <c r="K5" s="35">
        <v>129941</v>
      </c>
      <c r="L5" s="36"/>
      <c r="M5" s="36">
        <v>9326</v>
      </c>
      <c r="N5" s="36">
        <v>11975</v>
      </c>
      <c r="O5" s="36">
        <v>13202</v>
      </c>
      <c r="P5" s="36">
        <v>12291</v>
      </c>
      <c r="Q5" s="36">
        <v>9706</v>
      </c>
      <c r="R5" s="36">
        <v>7102</v>
      </c>
      <c r="S5" s="36">
        <v>11708</v>
      </c>
      <c r="T5" s="36">
        <v>9327</v>
      </c>
      <c r="U5" s="36">
        <v>10925</v>
      </c>
      <c r="V5" s="36">
        <v>6698</v>
      </c>
      <c r="W5" s="36">
        <v>5253</v>
      </c>
      <c r="X5" s="36">
        <v>6874</v>
      </c>
      <c r="Y5" s="36">
        <v>5510</v>
      </c>
      <c r="Z5" s="36">
        <v>4181</v>
      </c>
      <c r="AA5" s="36">
        <v>5806</v>
      </c>
      <c r="AB5" s="37"/>
      <c r="AC5" s="36">
        <v>37145</v>
      </c>
      <c r="AD5" s="55">
        <f t="shared" si="0"/>
        <v>0.28586050592191842</v>
      </c>
      <c r="AE5" s="36">
        <v>72752</v>
      </c>
      <c r="AF5" s="55">
        <f t="shared" si="1"/>
        <v>0.55988487082599026</v>
      </c>
      <c r="AG5" s="36">
        <v>19987</v>
      </c>
      <c r="AH5" s="54">
        <f t="shared" si="2"/>
        <v>0.15381596262919325</v>
      </c>
    </row>
    <row r="6" spans="1:34" x14ac:dyDescent="0.25">
      <c r="A6" s="18">
        <v>1959</v>
      </c>
      <c r="B6" s="19">
        <v>117.2</v>
      </c>
      <c r="C6" s="19">
        <v>52.2</v>
      </c>
      <c r="D6" s="19">
        <v>65</v>
      </c>
      <c r="E6" s="31">
        <f t="shared" si="3"/>
        <v>0.44539249146757681</v>
      </c>
      <c r="F6" s="31">
        <f t="shared" si="4"/>
        <v>0.55460750853242324</v>
      </c>
      <c r="J6" s="34">
        <v>1979</v>
      </c>
      <c r="K6" s="35">
        <v>137410</v>
      </c>
      <c r="L6" s="36"/>
      <c r="M6" s="36">
        <v>10523</v>
      </c>
      <c r="N6" s="36">
        <v>9707</v>
      </c>
      <c r="O6" s="36">
        <v>9512</v>
      </c>
      <c r="P6" s="36">
        <v>12385</v>
      </c>
      <c r="Q6" s="36">
        <v>12995</v>
      </c>
      <c r="R6" s="36">
        <v>11902</v>
      </c>
      <c r="S6" s="36">
        <v>8016</v>
      </c>
      <c r="T6" s="36">
        <v>8399</v>
      </c>
      <c r="U6" s="36">
        <v>10485</v>
      </c>
      <c r="V6" s="36">
        <v>9376</v>
      </c>
      <c r="W6" s="36">
        <v>9716</v>
      </c>
      <c r="X6" s="36">
        <v>5596</v>
      </c>
      <c r="Y6" s="36">
        <v>5065</v>
      </c>
      <c r="Z6" s="36">
        <v>5492</v>
      </c>
      <c r="AA6" s="36">
        <v>8200</v>
      </c>
      <c r="AB6" s="37"/>
      <c r="AC6" s="36">
        <v>31974</v>
      </c>
      <c r="AD6" s="55">
        <f t="shared" si="0"/>
        <v>0.23269048831962738</v>
      </c>
      <c r="AE6" s="36">
        <v>82959</v>
      </c>
      <c r="AF6" s="55">
        <f t="shared" si="1"/>
        <v>0.6037333527399753</v>
      </c>
      <c r="AG6" s="36">
        <v>22436</v>
      </c>
      <c r="AH6" s="54">
        <f t="shared" si="2"/>
        <v>0.16327778182082817</v>
      </c>
    </row>
    <row r="7" spans="1:34" x14ac:dyDescent="0.25">
      <c r="A7" s="18">
        <v>1970</v>
      </c>
      <c r="B7" s="19">
        <v>129.9</v>
      </c>
      <c r="C7" s="19">
        <v>59.1</v>
      </c>
      <c r="D7" s="19">
        <v>70.8</v>
      </c>
      <c r="E7" s="31">
        <f t="shared" si="3"/>
        <v>0.45496535796766741</v>
      </c>
      <c r="F7" s="31">
        <f t="shared" si="4"/>
        <v>0.54503464203233254</v>
      </c>
      <c r="J7" s="34">
        <v>1989</v>
      </c>
      <c r="K7" s="35">
        <v>147022</v>
      </c>
      <c r="L7" s="36"/>
      <c r="M7" s="36">
        <v>12032</v>
      </c>
      <c r="N7" s="36">
        <v>11360</v>
      </c>
      <c r="O7" s="36">
        <v>10592</v>
      </c>
      <c r="P7" s="36">
        <v>9968</v>
      </c>
      <c r="Q7" s="36">
        <v>9755</v>
      </c>
      <c r="R7" s="36">
        <v>12557</v>
      </c>
      <c r="S7" s="36">
        <v>12863</v>
      </c>
      <c r="T7" s="36">
        <v>11684</v>
      </c>
      <c r="U7" s="36">
        <v>7663</v>
      </c>
      <c r="V7" s="36">
        <v>7955</v>
      </c>
      <c r="W7" s="36">
        <v>9593</v>
      </c>
      <c r="X7" s="36">
        <v>8399</v>
      </c>
      <c r="Y7" s="36">
        <v>8360</v>
      </c>
      <c r="Z7" s="36">
        <v>4510</v>
      </c>
      <c r="AA7" s="36">
        <v>9646</v>
      </c>
      <c r="AB7" s="37"/>
      <c r="AC7" s="36">
        <v>35995</v>
      </c>
      <c r="AD7" s="55">
        <f t="shared" si="0"/>
        <v>0.24482730475711117</v>
      </c>
      <c r="AE7" s="36">
        <v>83746</v>
      </c>
      <c r="AF7" s="55">
        <f t="shared" si="1"/>
        <v>0.56961543170409867</v>
      </c>
      <c r="AG7" s="36">
        <v>27196</v>
      </c>
      <c r="AH7" s="54">
        <f t="shared" si="2"/>
        <v>0.18497911877134035</v>
      </c>
    </row>
    <row r="8" spans="1:34" x14ac:dyDescent="0.25">
      <c r="A8" s="18">
        <v>1979</v>
      </c>
      <c r="B8" s="19">
        <v>137.4</v>
      </c>
      <c r="C8" s="19">
        <v>63.2</v>
      </c>
      <c r="D8" s="19">
        <v>74.2</v>
      </c>
      <c r="E8" s="31">
        <f t="shared" si="3"/>
        <v>0.45997088791848617</v>
      </c>
      <c r="F8" s="31">
        <f t="shared" si="4"/>
        <v>0.54002911208151383</v>
      </c>
      <c r="J8" s="34">
        <v>2002</v>
      </c>
      <c r="K8" s="35">
        <v>145167</v>
      </c>
      <c r="L8" s="36"/>
      <c r="M8" s="38">
        <v>6399</v>
      </c>
      <c r="N8" s="38">
        <v>6941</v>
      </c>
      <c r="O8" s="38">
        <v>10406</v>
      </c>
      <c r="P8" s="38">
        <v>12801</v>
      </c>
      <c r="Q8" s="38">
        <v>11466</v>
      </c>
      <c r="R8" s="38">
        <v>10613</v>
      </c>
      <c r="S8" s="38">
        <v>9836</v>
      </c>
      <c r="T8" s="38">
        <v>10216</v>
      </c>
      <c r="U8" s="38">
        <v>12546</v>
      </c>
      <c r="V8" s="38">
        <v>11606</v>
      </c>
      <c r="W8" s="38">
        <v>10071</v>
      </c>
      <c r="X8" s="38">
        <v>5347</v>
      </c>
      <c r="Y8" s="38">
        <v>7983</v>
      </c>
      <c r="Z8" s="38">
        <v>6345</v>
      </c>
      <c r="AA8" s="38">
        <v>12469</v>
      </c>
      <c r="AB8" s="37"/>
      <c r="AC8" s="36">
        <v>26327</v>
      </c>
      <c r="AD8" s="55">
        <f t="shared" si="0"/>
        <v>0.18135664441643073</v>
      </c>
      <c r="AE8" s="36">
        <v>88942</v>
      </c>
      <c r="AF8" s="55">
        <f t="shared" si="1"/>
        <v>0.6126874565155993</v>
      </c>
      <c r="AG8" s="36">
        <v>29778</v>
      </c>
      <c r="AH8" s="54">
        <f t="shared" si="2"/>
        <v>0.20512926491557998</v>
      </c>
    </row>
    <row r="9" spans="1:34" x14ac:dyDescent="0.25">
      <c r="A9" s="18">
        <v>1989</v>
      </c>
      <c r="B9" s="19">
        <v>147</v>
      </c>
      <c r="C9" s="19">
        <v>68.7</v>
      </c>
      <c r="D9" s="19">
        <v>78.3</v>
      </c>
      <c r="E9" s="31">
        <f t="shared" si="3"/>
        <v>0.4673469387755102</v>
      </c>
      <c r="F9" s="31">
        <f t="shared" si="4"/>
        <v>0.53265306122448974</v>
      </c>
      <c r="J9" s="34">
        <v>2004</v>
      </c>
      <c r="K9" s="35">
        <v>144134</v>
      </c>
      <c r="L9" s="36"/>
      <c r="M9" s="36">
        <v>6660</v>
      </c>
      <c r="N9" s="36">
        <v>6762</v>
      </c>
      <c r="O9" s="36">
        <v>9314</v>
      </c>
      <c r="P9" s="36">
        <v>12544</v>
      </c>
      <c r="Q9" s="36">
        <v>11870</v>
      </c>
      <c r="R9" s="36">
        <v>10797</v>
      </c>
      <c r="S9" s="36">
        <v>10030</v>
      </c>
      <c r="T9" s="36">
        <v>9665</v>
      </c>
      <c r="U9" s="36">
        <v>12155</v>
      </c>
      <c r="V9" s="36">
        <v>11891</v>
      </c>
      <c r="W9" s="36">
        <v>10447</v>
      </c>
      <c r="X9" s="36">
        <v>6466</v>
      </c>
      <c r="Y9" s="36">
        <v>6387</v>
      </c>
      <c r="Z9" s="36">
        <v>7021</v>
      </c>
      <c r="AA9" s="36">
        <v>12325</v>
      </c>
      <c r="AB9" s="37"/>
      <c r="AC9" s="36">
        <v>25136</v>
      </c>
      <c r="AD9" s="55">
        <f t="shared" si="0"/>
        <v>0.17439327292658222</v>
      </c>
      <c r="AE9" s="36">
        <v>89852</v>
      </c>
      <c r="AF9" s="55">
        <f t="shared" si="1"/>
        <v>0.62339212122053089</v>
      </c>
      <c r="AG9" s="36">
        <v>29346</v>
      </c>
      <c r="AH9" s="54">
        <f t="shared" si="2"/>
        <v>0.20360220350507166</v>
      </c>
    </row>
    <row r="10" spans="1:34" x14ac:dyDescent="0.25">
      <c r="A10" s="18">
        <v>1991</v>
      </c>
      <c r="B10" s="19">
        <v>148.30000000000001</v>
      </c>
      <c r="C10" s="19">
        <v>69.5</v>
      </c>
      <c r="D10" s="19">
        <v>78.8</v>
      </c>
      <c r="E10" s="31">
        <f t="shared" si="3"/>
        <v>0.46864463924477406</v>
      </c>
      <c r="F10" s="31">
        <f t="shared" si="4"/>
        <v>0.53135536075522583</v>
      </c>
      <c r="J10" s="34">
        <v>2005</v>
      </c>
      <c r="K10" s="35">
        <v>143801</v>
      </c>
      <c r="L10" s="36"/>
      <c r="M10" s="36">
        <v>6916</v>
      </c>
      <c r="N10" s="36">
        <v>6583</v>
      </c>
      <c r="O10" s="36">
        <v>8604</v>
      </c>
      <c r="P10" s="36">
        <v>12212</v>
      </c>
      <c r="Q10" s="36">
        <v>12081</v>
      </c>
      <c r="R10" s="36">
        <v>10879</v>
      </c>
      <c r="S10" s="36">
        <v>10228</v>
      </c>
      <c r="T10" s="36">
        <v>9416</v>
      </c>
      <c r="U10" s="36">
        <v>11641</v>
      </c>
      <c r="V10" s="36">
        <v>11906</v>
      </c>
      <c r="W10" s="36">
        <v>10576</v>
      </c>
      <c r="X10" s="36">
        <v>7737</v>
      </c>
      <c r="Y10" s="36">
        <v>5213</v>
      </c>
      <c r="Z10" s="36">
        <v>7567</v>
      </c>
      <c r="AA10" s="36">
        <v>12242</v>
      </c>
      <c r="AB10" s="37"/>
      <c r="AC10" s="36">
        <v>24349</v>
      </c>
      <c r="AD10" s="55">
        <f t="shared" si="0"/>
        <v>0.16932427451825788</v>
      </c>
      <c r="AE10" s="36">
        <v>90099</v>
      </c>
      <c r="AF10" s="55">
        <f t="shared" si="1"/>
        <v>0.62655336193767774</v>
      </c>
      <c r="AG10" s="36">
        <v>29353</v>
      </c>
      <c r="AH10" s="54">
        <f t="shared" si="2"/>
        <v>0.20412236354406438</v>
      </c>
    </row>
    <row r="11" spans="1:34" x14ac:dyDescent="0.25">
      <c r="A11" s="18">
        <v>1996</v>
      </c>
      <c r="B11" s="19">
        <v>148.30000000000001</v>
      </c>
      <c r="C11" s="19">
        <v>69.5</v>
      </c>
      <c r="D11" s="19">
        <v>78.8</v>
      </c>
      <c r="E11" s="31">
        <f t="shared" si="3"/>
        <v>0.46864463924477406</v>
      </c>
      <c r="F11" s="31">
        <f t="shared" si="4"/>
        <v>0.53135536075522583</v>
      </c>
      <c r="J11" s="34">
        <v>2006</v>
      </c>
      <c r="K11" s="35">
        <v>143236</v>
      </c>
      <c r="L11" s="36"/>
      <c r="M11" s="36">
        <v>7066</v>
      </c>
      <c r="N11" s="36">
        <v>6511</v>
      </c>
      <c r="O11" s="36">
        <v>7940</v>
      </c>
      <c r="P11" s="36">
        <v>11852</v>
      </c>
      <c r="Q11" s="36">
        <v>12098</v>
      </c>
      <c r="R11" s="36">
        <v>11054</v>
      </c>
      <c r="S11" s="36">
        <v>10316</v>
      </c>
      <c r="T11" s="36">
        <v>9427</v>
      </c>
      <c r="U11" s="36">
        <v>10925</v>
      </c>
      <c r="V11" s="36">
        <v>12070</v>
      </c>
      <c r="W11" s="36">
        <v>10738</v>
      </c>
      <c r="X11" s="36">
        <v>8724</v>
      </c>
      <c r="Y11" s="36">
        <v>4458</v>
      </c>
      <c r="Z11" s="36">
        <v>7699</v>
      </c>
      <c r="AA11" s="36">
        <v>12358</v>
      </c>
      <c r="AB11" s="33"/>
      <c r="AC11" s="36">
        <v>23671</v>
      </c>
      <c r="AD11" s="55">
        <f t="shared" si="0"/>
        <v>0.16525873383786199</v>
      </c>
      <c r="AE11" s="36">
        <v>90157</v>
      </c>
      <c r="AF11" s="55">
        <f t="shared" si="1"/>
        <v>0.62942975229690856</v>
      </c>
      <c r="AG11" s="36">
        <v>29408</v>
      </c>
      <c r="AH11" s="54">
        <f t="shared" si="2"/>
        <v>0.20531151386522942</v>
      </c>
    </row>
    <row r="12" spans="1:34" x14ac:dyDescent="0.25">
      <c r="A12" s="18">
        <v>2001</v>
      </c>
      <c r="B12" s="19">
        <v>146.30000000000001</v>
      </c>
      <c r="C12" s="19">
        <v>68.3</v>
      </c>
      <c r="D12" s="19">
        <v>78</v>
      </c>
      <c r="E12" s="31">
        <f t="shared" si="3"/>
        <v>0.46684894053315101</v>
      </c>
      <c r="F12" s="31">
        <f t="shared" si="4"/>
        <v>0.53315105946684893</v>
      </c>
      <c r="J12" s="34">
        <v>2007</v>
      </c>
      <c r="K12" s="35">
        <v>142863</v>
      </c>
      <c r="L12" s="36"/>
      <c r="M12" s="36">
        <v>7234</v>
      </c>
      <c r="N12" s="36">
        <v>6503</v>
      </c>
      <c r="O12" s="36">
        <v>7458</v>
      </c>
      <c r="P12" s="36">
        <v>11244</v>
      </c>
      <c r="Q12" s="36">
        <v>12298</v>
      </c>
      <c r="R12" s="36">
        <v>11130</v>
      </c>
      <c r="S12" s="36">
        <v>10466</v>
      </c>
      <c r="T12" s="36">
        <v>9485</v>
      </c>
      <c r="U12" s="36">
        <v>10325</v>
      </c>
      <c r="V12" s="36">
        <v>12084</v>
      </c>
      <c r="W12" s="36">
        <v>10887</v>
      </c>
      <c r="X12" s="36">
        <v>9164</v>
      </c>
      <c r="Y12" s="36">
        <v>4408</v>
      </c>
      <c r="Z12" s="36">
        <v>7572</v>
      </c>
      <c r="AA12" s="36">
        <v>12605</v>
      </c>
      <c r="AB12" s="33"/>
      <c r="AC12" s="36">
        <v>23073</v>
      </c>
      <c r="AD12" s="55">
        <f t="shared" si="0"/>
        <v>0.16150437832048886</v>
      </c>
      <c r="AE12" s="36">
        <v>90058</v>
      </c>
      <c r="AF12" s="55">
        <f t="shared" si="1"/>
        <v>0.63038015441366901</v>
      </c>
      <c r="AG12" s="36">
        <v>29732</v>
      </c>
      <c r="AH12" s="54">
        <f t="shared" si="2"/>
        <v>0.2081154672658421</v>
      </c>
    </row>
    <row r="13" spans="1:34" x14ac:dyDescent="0.25">
      <c r="A13" s="18">
        <v>2002</v>
      </c>
      <c r="B13" s="19">
        <v>145.19999999999999</v>
      </c>
      <c r="C13" s="19">
        <v>67.599999999999994</v>
      </c>
      <c r="D13" s="19">
        <v>77.599999999999994</v>
      </c>
      <c r="E13" s="31">
        <f t="shared" si="3"/>
        <v>0.465564738292011</v>
      </c>
      <c r="F13" s="31">
        <f t="shared" si="4"/>
        <v>0.53443526170798894</v>
      </c>
      <c r="J13" s="34">
        <v>2008</v>
      </c>
      <c r="K13" s="35">
        <v>142748</v>
      </c>
      <c r="L13" s="36"/>
      <c r="M13" s="32">
        <v>7433</v>
      </c>
      <c r="N13" s="36">
        <v>6638</v>
      </c>
      <c r="O13" s="36">
        <v>7056</v>
      </c>
      <c r="P13" s="36">
        <v>10485</v>
      </c>
      <c r="Q13" s="36">
        <v>12457</v>
      </c>
      <c r="R13" s="36">
        <v>11358</v>
      </c>
      <c r="S13" s="36">
        <v>10537</v>
      </c>
      <c r="T13" s="36">
        <v>9705</v>
      </c>
      <c r="U13" s="36">
        <v>9800</v>
      </c>
      <c r="V13" s="36">
        <v>11929</v>
      </c>
      <c r="W13" s="36">
        <v>11037</v>
      </c>
      <c r="X13" s="36">
        <v>9501</v>
      </c>
      <c r="Y13" s="36">
        <v>5014</v>
      </c>
      <c r="Z13" s="36">
        <v>6687</v>
      </c>
      <c r="AA13" s="36">
        <v>13111</v>
      </c>
      <c r="AB13" s="33"/>
      <c r="AC13" s="36">
        <v>22842</v>
      </c>
      <c r="AD13" s="55">
        <f t="shared" si="0"/>
        <v>0.16001625241684647</v>
      </c>
      <c r="AE13" s="36">
        <v>89745</v>
      </c>
      <c r="AF13" s="55">
        <f t="shared" si="1"/>
        <v>0.62869532322694544</v>
      </c>
      <c r="AG13" s="36">
        <v>30161</v>
      </c>
      <c r="AH13" s="54">
        <f t="shared" si="2"/>
        <v>0.21128842435620815</v>
      </c>
    </row>
    <row r="14" spans="1:34" x14ac:dyDescent="0.25">
      <c r="A14" s="18">
        <v>2003</v>
      </c>
      <c r="B14" s="19">
        <v>145</v>
      </c>
      <c r="C14" s="19">
        <v>67.5</v>
      </c>
      <c r="D14" s="19">
        <v>77.5</v>
      </c>
      <c r="E14" s="31">
        <f t="shared" si="3"/>
        <v>0.46551724137931033</v>
      </c>
      <c r="F14" s="31">
        <f t="shared" si="4"/>
        <v>0.53448275862068961</v>
      </c>
      <c r="J14" s="34">
        <v>2009</v>
      </c>
      <c r="K14" s="35">
        <v>142737</v>
      </c>
      <c r="L14" s="36"/>
      <c r="M14" s="36">
        <v>7671</v>
      </c>
      <c r="N14" s="36">
        <v>6783</v>
      </c>
      <c r="O14" s="36">
        <v>6891</v>
      </c>
      <c r="P14" s="36">
        <v>9650</v>
      </c>
      <c r="Q14" s="36">
        <v>12389</v>
      </c>
      <c r="R14" s="36">
        <v>11667</v>
      </c>
      <c r="S14" s="36">
        <v>10696</v>
      </c>
      <c r="T14" s="36">
        <v>9885</v>
      </c>
      <c r="U14" s="36">
        <v>9409</v>
      </c>
      <c r="V14" s="36">
        <v>11634</v>
      </c>
      <c r="W14" s="36">
        <v>11272</v>
      </c>
      <c r="X14" s="36">
        <v>9755</v>
      </c>
      <c r="Y14" s="36">
        <v>5916</v>
      </c>
      <c r="Z14" s="36">
        <v>5565</v>
      </c>
      <c r="AA14" s="36">
        <v>13554</v>
      </c>
      <c r="AB14" s="32"/>
      <c r="AC14" s="36">
        <v>22854</v>
      </c>
      <c r="AD14" s="55">
        <f t="shared" si="0"/>
        <v>0.16011265474263855</v>
      </c>
      <c r="AE14" s="36">
        <v>89342</v>
      </c>
      <c r="AF14" s="55">
        <f t="shared" si="1"/>
        <v>0.62592039905560581</v>
      </c>
      <c r="AG14" s="36">
        <v>30541</v>
      </c>
      <c r="AH14" s="54">
        <f t="shared" si="2"/>
        <v>0.21396694620175569</v>
      </c>
    </row>
    <row r="15" spans="1:34" x14ac:dyDescent="0.25">
      <c r="A15" s="18">
        <v>2004</v>
      </c>
      <c r="B15" s="19">
        <v>144.30000000000001</v>
      </c>
      <c r="C15" s="19">
        <v>67</v>
      </c>
      <c r="D15" s="19">
        <v>77.3</v>
      </c>
      <c r="E15" s="31">
        <f t="shared" si="3"/>
        <v>0.4643104643104643</v>
      </c>
      <c r="F15" s="31">
        <f t="shared" si="4"/>
        <v>0.53568953568953559</v>
      </c>
      <c r="J15" s="34">
        <v>2010</v>
      </c>
      <c r="K15" s="35">
        <v>142857</v>
      </c>
      <c r="L15" s="36"/>
      <c r="M15" s="36">
        <v>7968</v>
      </c>
      <c r="N15" s="36">
        <v>7091</v>
      </c>
      <c r="O15" s="36">
        <v>6610</v>
      </c>
      <c r="P15" s="36">
        <v>8389</v>
      </c>
      <c r="Q15" s="36">
        <v>12169</v>
      </c>
      <c r="R15" s="36">
        <v>11982</v>
      </c>
      <c r="S15" s="36">
        <v>10980</v>
      </c>
      <c r="T15" s="36">
        <v>10172</v>
      </c>
      <c r="U15" s="36">
        <v>9241</v>
      </c>
      <c r="V15" s="36">
        <v>10672</v>
      </c>
      <c r="W15" s="36">
        <v>11483</v>
      </c>
      <c r="X15" s="36">
        <v>10022</v>
      </c>
      <c r="Y15" s="36">
        <v>7832</v>
      </c>
      <c r="Z15" s="36">
        <v>4002</v>
      </c>
      <c r="AA15" s="39">
        <v>14210</v>
      </c>
      <c r="AB15" s="36"/>
      <c r="AC15" s="36">
        <v>23126</v>
      </c>
      <c r="AD15" s="55">
        <f t="shared" si="0"/>
        <v>0.1618821618821619</v>
      </c>
      <c r="AE15" s="36">
        <v>87983</v>
      </c>
      <c r="AF15" s="55">
        <f t="shared" si="1"/>
        <v>0.61588161588161583</v>
      </c>
      <c r="AG15" s="36">
        <v>31714</v>
      </c>
      <c r="AH15" s="54">
        <f t="shared" si="2"/>
        <v>0.221998221998222</v>
      </c>
    </row>
    <row r="16" spans="1:34" x14ac:dyDescent="0.25">
      <c r="A16" s="18">
        <v>2005</v>
      </c>
      <c r="B16" s="19">
        <v>143.80000000000001</v>
      </c>
      <c r="C16" s="19">
        <v>66.7</v>
      </c>
      <c r="D16" s="19">
        <v>77.099999999999994</v>
      </c>
      <c r="E16" s="31">
        <f t="shared" si="3"/>
        <v>0.46383866481223923</v>
      </c>
      <c r="F16" s="31">
        <f t="shared" si="4"/>
        <v>0.53616133518776066</v>
      </c>
      <c r="J16" s="34">
        <v>2011</v>
      </c>
      <c r="K16" s="35">
        <v>142865</v>
      </c>
      <c r="L16" s="36"/>
      <c r="M16" s="36">
        <v>8051</v>
      </c>
      <c r="N16" s="36">
        <v>7117</v>
      </c>
      <c r="O16" s="36">
        <v>6601</v>
      </c>
      <c r="P16" s="36">
        <v>8237</v>
      </c>
      <c r="Q16" s="36">
        <v>12122</v>
      </c>
      <c r="R16" s="36">
        <v>12012</v>
      </c>
      <c r="S16" s="36">
        <v>11016</v>
      </c>
      <c r="T16" s="36">
        <v>10211</v>
      </c>
      <c r="U16" s="36">
        <v>9251</v>
      </c>
      <c r="V16" s="36">
        <v>10561</v>
      </c>
      <c r="W16" s="36">
        <v>11509</v>
      </c>
      <c r="X16" s="36">
        <v>10063</v>
      </c>
      <c r="Y16" s="36">
        <v>7982</v>
      </c>
      <c r="Z16" s="36">
        <v>3913</v>
      </c>
      <c r="AA16" s="36">
        <v>14219</v>
      </c>
      <c r="AB16" s="32"/>
      <c r="AC16" s="36">
        <v>23209</v>
      </c>
      <c r="AD16" s="55">
        <f t="shared" si="0"/>
        <v>0.16245406502642354</v>
      </c>
      <c r="AE16" s="36">
        <v>87847</v>
      </c>
      <c r="AF16" s="55">
        <f t="shared" si="1"/>
        <v>0.61489518076505789</v>
      </c>
      <c r="AG16" s="36">
        <v>31809</v>
      </c>
      <c r="AH16" s="54">
        <f t="shared" si="2"/>
        <v>0.22265075420851854</v>
      </c>
    </row>
    <row r="17" spans="1:34" x14ac:dyDescent="0.25">
      <c r="A17" s="18">
        <v>2006</v>
      </c>
      <c r="B17" s="20">
        <v>143.19999999999999</v>
      </c>
      <c r="C17" s="20">
        <v>66.3</v>
      </c>
      <c r="D17" s="20">
        <v>76.900000000000006</v>
      </c>
      <c r="E17" s="31">
        <f t="shared" si="3"/>
        <v>0.46298882681564246</v>
      </c>
      <c r="F17" s="31">
        <f t="shared" si="4"/>
        <v>0.53701117318435765</v>
      </c>
      <c r="J17" s="34">
        <v>2012</v>
      </c>
      <c r="K17" s="35">
        <v>143056</v>
      </c>
      <c r="L17" s="36"/>
      <c r="M17" s="40">
        <v>8380</v>
      </c>
      <c r="N17" s="40">
        <v>7261</v>
      </c>
      <c r="O17" s="40">
        <v>6567</v>
      </c>
      <c r="P17" s="40">
        <v>7631</v>
      </c>
      <c r="Q17" s="40">
        <v>11599</v>
      </c>
      <c r="R17" s="40">
        <v>12328</v>
      </c>
      <c r="S17" s="40">
        <v>11116</v>
      </c>
      <c r="T17" s="40">
        <v>10380</v>
      </c>
      <c r="U17" s="40">
        <v>9340</v>
      </c>
      <c r="V17" s="40">
        <v>10023</v>
      </c>
      <c r="W17" s="40">
        <v>11560</v>
      </c>
      <c r="X17" s="40">
        <v>10215</v>
      </c>
      <c r="Y17" s="40">
        <v>8380</v>
      </c>
      <c r="Z17" s="40">
        <v>3896</v>
      </c>
      <c r="AA17" s="40">
        <v>14380</v>
      </c>
      <c r="AB17" s="41"/>
      <c r="AC17" s="36">
        <v>23568</v>
      </c>
      <c r="AD17" s="55">
        <f t="shared" si="0"/>
        <v>0.16474667263169668</v>
      </c>
      <c r="AE17" s="36">
        <v>87055</v>
      </c>
      <c r="AF17" s="55">
        <f t="shared" si="1"/>
        <v>0.60853791522201095</v>
      </c>
      <c r="AG17" s="36">
        <v>32433</v>
      </c>
      <c r="AH17" s="54">
        <f t="shared" si="2"/>
        <v>0.22671541214629237</v>
      </c>
    </row>
    <row r="18" spans="1:34" x14ac:dyDescent="0.25">
      <c r="A18" s="18">
        <v>2007</v>
      </c>
      <c r="B18" s="20">
        <v>142.80000000000001</v>
      </c>
      <c r="C18" s="20">
        <v>66</v>
      </c>
      <c r="D18" s="20">
        <v>76.8</v>
      </c>
      <c r="E18" s="31">
        <f t="shared" si="3"/>
        <v>0.4621848739495798</v>
      </c>
      <c r="F18" s="31">
        <f t="shared" si="4"/>
        <v>0.53781512605042014</v>
      </c>
      <c r="J18" s="34">
        <v>2013</v>
      </c>
      <c r="K18" s="35">
        <v>143347</v>
      </c>
      <c r="L18" s="36"/>
      <c r="M18" s="36">
        <v>8687</v>
      </c>
      <c r="N18" s="36">
        <v>7441</v>
      </c>
      <c r="O18" s="36">
        <v>6689</v>
      </c>
      <c r="P18" s="36">
        <v>7152</v>
      </c>
      <c r="Q18" s="36">
        <v>10849</v>
      </c>
      <c r="R18" s="36">
        <v>12556</v>
      </c>
      <c r="S18" s="36">
        <v>11346</v>
      </c>
      <c r="T18" s="36">
        <v>10459</v>
      </c>
      <c r="U18" s="36">
        <v>9563</v>
      </c>
      <c r="V18" s="36">
        <v>9545</v>
      </c>
      <c r="W18" s="36">
        <v>11436</v>
      </c>
      <c r="X18" s="36">
        <v>10382</v>
      </c>
      <c r="Y18" s="36">
        <v>8690</v>
      </c>
      <c r="Z18" s="36">
        <v>4453</v>
      </c>
      <c r="AA18" s="36">
        <v>14099</v>
      </c>
      <c r="AB18" s="42"/>
      <c r="AC18" s="36">
        <v>24110</v>
      </c>
      <c r="AD18" s="55">
        <f t="shared" si="0"/>
        <v>0.16819326529330925</v>
      </c>
      <c r="AE18" s="36">
        <v>86137</v>
      </c>
      <c r="AF18" s="55">
        <f t="shared" si="1"/>
        <v>0.60089851897842295</v>
      </c>
      <c r="AG18" s="36">
        <v>33100</v>
      </c>
      <c r="AH18" s="54">
        <f t="shared" si="2"/>
        <v>0.23090821572826778</v>
      </c>
    </row>
    <row r="19" spans="1:34" x14ac:dyDescent="0.25">
      <c r="A19" s="18">
        <v>2008</v>
      </c>
      <c r="B19" s="20">
        <v>142.80000000000001</v>
      </c>
      <c r="C19" s="20">
        <v>66</v>
      </c>
      <c r="D19" s="20">
        <v>76.8</v>
      </c>
      <c r="E19" s="31">
        <f t="shared" si="3"/>
        <v>0.4621848739495798</v>
      </c>
      <c r="F19" s="31">
        <f t="shared" si="4"/>
        <v>0.53781512605042014</v>
      </c>
      <c r="J19" s="34">
        <v>2014</v>
      </c>
      <c r="K19" s="35">
        <v>143667</v>
      </c>
      <c r="L19" s="36"/>
      <c r="M19" s="36">
        <v>8899</v>
      </c>
      <c r="N19" s="36">
        <v>7662</v>
      </c>
      <c r="O19" s="36">
        <v>6823</v>
      </c>
      <c r="P19" s="36">
        <v>6956</v>
      </c>
      <c r="Q19" s="36">
        <v>9971</v>
      </c>
      <c r="R19" s="36">
        <v>12522</v>
      </c>
      <c r="S19" s="36">
        <v>11660</v>
      </c>
      <c r="T19" s="36">
        <v>10614</v>
      </c>
      <c r="U19" s="36">
        <v>9750</v>
      </c>
      <c r="V19" s="36">
        <v>9187</v>
      </c>
      <c r="W19" s="36">
        <v>11184</v>
      </c>
      <c r="X19" s="36">
        <v>10634</v>
      </c>
      <c r="Y19" s="36">
        <v>8949</v>
      </c>
      <c r="Z19" s="36">
        <v>5269</v>
      </c>
      <c r="AA19" s="36">
        <v>13587</v>
      </c>
      <c r="AB19" s="41"/>
      <c r="AC19" s="36">
        <v>24717</v>
      </c>
      <c r="AD19" s="55">
        <f t="shared" si="0"/>
        <v>0.17204368435340056</v>
      </c>
      <c r="AE19" s="36">
        <v>85162</v>
      </c>
      <c r="AF19" s="55">
        <f t="shared" si="1"/>
        <v>0.59277356665065739</v>
      </c>
      <c r="AG19" s="36">
        <v>33788</v>
      </c>
      <c r="AH19" s="54">
        <f t="shared" si="2"/>
        <v>0.23518274899594199</v>
      </c>
    </row>
    <row r="20" spans="1:34" x14ac:dyDescent="0.25">
      <c r="A20" s="18">
        <v>2009</v>
      </c>
      <c r="B20" s="20">
        <v>142.69999999999999</v>
      </c>
      <c r="C20" s="20">
        <v>65.900000000000006</v>
      </c>
      <c r="D20" s="20">
        <v>76.8</v>
      </c>
      <c r="E20" s="31">
        <f t="shared" si="3"/>
        <v>0.46180798878766649</v>
      </c>
      <c r="F20" s="31">
        <f t="shared" si="4"/>
        <v>0.53819201121233362</v>
      </c>
      <c r="J20" s="34">
        <v>2015</v>
      </c>
      <c r="K20" s="35">
        <v>146267</v>
      </c>
      <c r="L20" s="36"/>
      <c r="M20" s="36">
        <v>9262</v>
      </c>
      <c r="N20" s="36">
        <v>8004</v>
      </c>
      <c r="O20" s="36">
        <v>7126</v>
      </c>
      <c r="P20" s="36">
        <v>6829</v>
      </c>
      <c r="Q20" s="36">
        <v>9293</v>
      </c>
      <c r="R20" s="36">
        <v>12620</v>
      </c>
      <c r="S20" s="36">
        <v>12092</v>
      </c>
      <c r="T20" s="36">
        <v>10884</v>
      </c>
      <c r="U20" s="36">
        <v>10122</v>
      </c>
      <c r="V20" s="36">
        <v>9140</v>
      </c>
      <c r="W20" s="36">
        <v>10957</v>
      </c>
      <c r="X20" s="36">
        <v>10873</v>
      </c>
      <c r="Y20" s="36">
        <v>9260</v>
      </c>
      <c r="Z20" s="36">
        <v>6428</v>
      </c>
      <c r="AA20" s="36">
        <v>13377</v>
      </c>
      <c r="AB20" s="43"/>
      <c r="AC20" s="36">
        <v>25689</v>
      </c>
      <c r="AD20" s="55">
        <f t="shared" si="0"/>
        <v>0.17563086683941012</v>
      </c>
      <c r="AE20" s="36">
        <v>85415</v>
      </c>
      <c r="AF20" s="55">
        <f t="shared" si="1"/>
        <v>0.58396630818981721</v>
      </c>
      <c r="AG20" s="36">
        <v>35163</v>
      </c>
      <c r="AH20" s="54">
        <f t="shared" si="2"/>
        <v>0.24040282497077262</v>
      </c>
    </row>
    <row r="21" spans="1:34" x14ac:dyDescent="0.25">
      <c r="A21" s="18">
        <v>2010</v>
      </c>
      <c r="B21" s="20">
        <v>142.9</v>
      </c>
      <c r="C21" s="20">
        <v>66.099999999999994</v>
      </c>
      <c r="D21" s="20">
        <v>76.8</v>
      </c>
      <c r="E21" s="31">
        <f t="shared" si="3"/>
        <v>0.46256123163051077</v>
      </c>
      <c r="F21" s="31">
        <f t="shared" si="4"/>
        <v>0.53743876836948912</v>
      </c>
      <c r="J21" s="34">
        <v>2016</v>
      </c>
      <c r="K21" s="35">
        <v>146545</v>
      </c>
      <c r="L21" s="36"/>
      <c r="M21" s="36">
        <v>9512</v>
      </c>
      <c r="N21" s="36">
        <v>8218</v>
      </c>
      <c r="O21" s="36">
        <v>7254</v>
      </c>
      <c r="P21" s="36">
        <v>6731</v>
      </c>
      <c r="Q21" s="36">
        <v>8445</v>
      </c>
      <c r="R21" s="36">
        <v>12412</v>
      </c>
      <c r="S21" s="36">
        <v>12219</v>
      </c>
      <c r="T21" s="36">
        <v>11098</v>
      </c>
      <c r="U21" s="36">
        <v>10220</v>
      </c>
      <c r="V21" s="36">
        <v>9193</v>
      </c>
      <c r="W21" s="36">
        <v>10356</v>
      </c>
      <c r="X21" s="36">
        <v>11093</v>
      </c>
      <c r="Y21" s="36">
        <v>9445</v>
      </c>
      <c r="Z21" s="36">
        <v>7263</v>
      </c>
      <c r="AA21" s="36">
        <v>13086</v>
      </c>
      <c r="AB21" s="43"/>
      <c r="AC21" s="36">
        <v>26360</v>
      </c>
      <c r="AD21" s="55">
        <f t="shared" si="0"/>
        <v>0.17987648845064655</v>
      </c>
      <c r="AE21" s="36">
        <v>84199</v>
      </c>
      <c r="AF21" s="55">
        <f t="shared" si="1"/>
        <v>0.57456071513869456</v>
      </c>
      <c r="AG21" s="36">
        <v>35986</v>
      </c>
      <c r="AH21" s="54">
        <f t="shared" si="2"/>
        <v>0.24556279641065884</v>
      </c>
    </row>
    <row r="22" spans="1:34" x14ac:dyDescent="0.25">
      <c r="A22" s="18">
        <v>2011</v>
      </c>
      <c r="B22" s="20">
        <v>142.9</v>
      </c>
      <c r="C22" s="20">
        <v>66.099999999999994</v>
      </c>
      <c r="D22" s="20">
        <v>76.8</v>
      </c>
      <c r="E22" s="31">
        <f t="shared" si="3"/>
        <v>0.46256123163051077</v>
      </c>
      <c r="F22" s="31">
        <f t="shared" si="4"/>
        <v>0.53743876836948912</v>
      </c>
      <c r="J22" s="34">
        <v>2017</v>
      </c>
      <c r="K22" s="35">
        <v>146804</v>
      </c>
      <c r="M22" s="36">
        <v>9582</v>
      </c>
      <c r="N22" s="36">
        <v>8558</v>
      </c>
      <c r="O22" s="36">
        <v>7408</v>
      </c>
      <c r="P22" s="36">
        <v>6690</v>
      </c>
      <c r="Q22" s="36">
        <v>7828</v>
      </c>
      <c r="R22" s="36">
        <v>11879</v>
      </c>
      <c r="S22" s="36">
        <v>12537</v>
      </c>
      <c r="T22" s="36">
        <v>11194</v>
      </c>
      <c r="U22" s="36">
        <v>10381</v>
      </c>
      <c r="V22" s="36">
        <v>9280</v>
      </c>
      <c r="W22" s="36">
        <v>9835</v>
      </c>
      <c r="X22" s="36">
        <v>11155</v>
      </c>
      <c r="Y22" s="36">
        <v>9610</v>
      </c>
      <c r="Z22" s="36">
        <v>7637</v>
      </c>
      <c r="AA22" s="36">
        <v>13230</v>
      </c>
      <c r="AC22" s="36">
        <v>26895</v>
      </c>
      <c r="AD22" s="55">
        <f t="shared" si="0"/>
        <v>0.18320345494673171</v>
      </c>
      <c r="AE22" s="36">
        <v>83224</v>
      </c>
      <c r="AF22" s="55">
        <f t="shared" si="1"/>
        <v>0.56690553390915777</v>
      </c>
      <c r="AG22" s="36">
        <v>36685</v>
      </c>
      <c r="AH22" s="54">
        <f t="shared" si="2"/>
        <v>0.24989101114411053</v>
      </c>
    </row>
    <row r="23" spans="1:34" x14ac:dyDescent="0.25">
      <c r="A23" s="18">
        <v>2012</v>
      </c>
      <c r="B23" s="20">
        <v>143</v>
      </c>
      <c r="C23" s="20">
        <v>66.100000000000009</v>
      </c>
      <c r="D23" s="20">
        <v>76.900000000000006</v>
      </c>
      <c r="E23" s="31">
        <f t="shared" si="3"/>
        <v>0.46223776223776231</v>
      </c>
      <c r="F23" s="31">
        <f t="shared" si="4"/>
        <v>0.53776223776223775</v>
      </c>
      <c r="J23" s="163">
        <v>2018</v>
      </c>
    </row>
    <row r="24" spans="1:34" x14ac:dyDescent="0.25">
      <c r="A24" s="21">
        <v>2013</v>
      </c>
      <c r="B24" s="22">
        <v>143.30000000000001</v>
      </c>
      <c r="C24" s="22">
        <v>66.300000000000011</v>
      </c>
      <c r="D24" s="22">
        <v>77</v>
      </c>
      <c r="E24" s="31">
        <f t="shared" si="3"/>
        <v>0.46266573621772511</v>
      </c>
      <c r="F24" s="31">
        <f t="shared" si="4"/>
        <v>0.53733426378227489</v>
      </c>
    </row>
    <row r="25" spans="1:34" x14ac:dyDescent="0.25">
      <c r="A25" s="23">
        <v>2014</v>
      </c>
      <c r="B25" s="24">
        <v>143.69999999999999</v>
      </c>
      <c r="C25" s="24">
        <v>66.599999999999994</v>
      </c>
      <c r="D25" s="24">
        <v>77.099999999999994</v>
      </c>
      <c r="E25" s="31">
        <f t="shared" si="3"/>
        <v>0.46346555323590816</v>
      </c>
      <c r="F25" s="31">
        <f t="shared" si="4"/>
        <v>0.5365344467640919</v>
      </c>
    </row>
    <row r="26" spans="1:34" x14ac:dyDescent="0.25">
      <c r="A26" s="25">
        <v>2015</v>
      </c>
      <c r="B26" s="26">
        <v>146.30000000000001</v>
      </c>
      <c r="C26" s="26">
        <v>67.8</v>
      </c>
      <c r="D26" s="26">
        <v>78.5</v>
      </c>
      <c r="E26" s="31">
        <f t="shared" si="3"/>
        <v>0.46343130553656864</v>
      </c>
      <c r="F26" s="31">
        <f t="shared" si="4"/>
        <v>0.53656869446343125</v>
      </c>
    </row>
    <row r="27" spans="1:34" x14ac:dyDescent="0.25">
      <c r="A27" s="25">
        <v>2016</v>
      </c>
      <c r="B27" s="26">
        <v>146.5</v>
      </c>
      <c r="C27" s="26">
        <v>67.900000000000006</v>
      </c>
      <c r="D27" s="26">
        <v>78.599999999999994</v>
      </c>
      <c r="E27" s="31">
        <f t="shared" si="3"/>
        <v>0.46348122866894204</v>
      </c>
      <c r="F27" s="31">
        <f t="shared" si="4"/>
        <v>0.53651877133105796</v>
      </c>
    </row>
    <row r="28" spans="1:34" x14ac:dyDescent="0.25">
      <c r="A28" s="25">
        <v>2017</v>
      </c>
      <c r="B28" s="26">
        <v>146.80000000000001</v>
      </c>
      <c r="C28" s="26">
        <v>68.099999999999994</v>
      </c>
      <c r="D28" s="26">
        <v>78.7</v>
      </c>
      <c r="E28" s="31">
        <f t="shared" si="3"/>
        <v>0.46389645776566751</v>
      </c>
      <c r="F28" s="31">
        <f t="shared" si="4"/>
        <v>0.53610354223433243</v>
      </c>
    </row>
    <row r="29" spans="1:34" x14ac:dyDescent="0.25">
      <c r="A29" s="162">
        <v>2018</v>
      </c>
      <c r="B29" s="26">
        <v>146.9</v>
      </c>
      <c r="E29" s="31">
        <f t="shared" ref="E29" si="5">C29/B29</f>
        <v>0</v>
      </c>
      <c r="F29" s="31">
        <f t="shared" ref="F29" si="6">D29/B29</f>
        <v>0</v>
      </c>
    </row>
    <row r="53" spans="2:2" x14ac:dyDescent="0.25">
      <c r="B53" s="20">
        <v>142.9</v>
      </c>
    </row>
    <row r="54" spans="2:2" x14ac:dyDescent="0.25">
      <c r="B54" s="20">
        <v>142.9</v>
      </c>
    </row>
    <row r="55" spans="2:2" x14ac:dyDescent="0.25">
      <c r="B55" s="20">
        <v>142.9</v>
      </c>
    </row>
    <row r="56" spans="2:2" x14ac:dyDescent="0.25">
      <c r="B56" s="20">
        <v>142.9</v>
      </c>
    </row>
    <row r="57" spans="2:2" x14ac:dyDescent="0.25">
      <c r="B57" s="20">
        <v>143</v>
      </c>
    </row>
    <row r="58" spans="2:2" x14ac:dyDescent="0.25">
      <c r="B58" s="20">
        <v>143</v>
      </c>
    </row>
    <row r="59" spans="2:2" x14ac:dyDescent="0.25">
      <c r="B59" s="20">
        <v>143</v>
      </c>
    </row>
    <row r="60" spans="2:2" x14ac:dyDescent="0.25">
      <c r="B60" s="20">
        <v>143</v>
      </c>
    </row>
    <row r="61" spans="2:2" x14ac:dyDescent="0.25">
      <c r="B61" s="22">
        <v>143.30000000000001</v>
      </c>
    </row>
    <row r="62" spans="2:2" x14ac:dyDescent="0.25">
      <c r="B62" s="22">
        <v>143.30000000000001</v>
      </c>
    </row>
    <row r="63" spans="2:2" x14ac:dyDescent="0.25">
      <c r="B63" s="22">
        <v>143.30000000000001</v>
      </c>
    </row>
    <row r="64" spans="2:2" x14ac:dyDescent="0.25">
      <c r="B64" s="22">
        <v>143.30000000000001</v>
      </c>
    </row>
    <row r="65" spans="2:2" x14ac:dyDescent="0.25">
      <c r="B65" s="24">
        <v>143.69999999999999</v>
      </c>
    </row>
    <row r="66" spans="2:2" x14ac:dyDescent="0.25">
      <c r="B66" s="24">
        <v>143.69999999999999</v>
      </c>
    </row>
    <row r="67" spans="2:2" x14ac:dyDescent="0.25">
      <c r="B67" s="24">
        <v>143.69999999999999</v>
      </c>
    </row>
    <row r="68" spans="2:2" x14ac:dyDescent="0.25">
      <c r="B68" s="24">
        <v>143.69999999999999</v>
      </c>
    </row>
    <row r="69" spans="2:2" x14ac:dyDescent="0.25">
      <c r="B69" s="26">
        <v>146.30000000000001</v>
      </c>
    </row>
    <row r="70" spans="2:2" x14ac:dyDescent="0.25">
      <c r="B70" s="26">
        <v>146.30000000000001</v>
      </c>
    </row>
    <row r="71" spans="2:2" x14ac:dyDescent="0.25">
      <c r="B71" s="26">
        <v>146.30000000000001</v>
      </c>
    </row>
    <row r="72" spans="2:2" x14ac:dyDescent="0.25">
      <c r="B72" s="26">
        <v>146.30000000000001</v>
      </c>
    </row>
    <row r="73" spans="2:2" x14ac:dyDescent="0.25">
      <c r="B73" s="26">
        <v>146.5</v>
      </c>
    </row>
    <row r="74" spans="2:2" x14ac:dyDescent="0.25">
      <c r="B74" s="26">
        <v>146.5</v>
      </c>
    </row>
    <row r="75" spans="2:2" x14ac:dyDescent="0.25">
      <c r="B75" s="26">
        <v>146.5</v>
      </c>
    </row>
    <row r="76" spans="2:2" x14ac:dyDescent="0.25">
      <c r="B76" s="26">
        <v>146.5</v>
      </c>
    </row>
    <row r="77" spans="2:2" x14ac:dyDescent="0.25">
      <c r="B77" s="26">
        <v>146.80000000000001</v>
      </c>
    </row>
    <row r="78" spans="2:2" x14ac:dyDescent="0.25">
      <c r="B78" s="26">
        <v>146.80000000000001</v>
      </c>
    </row>
    <row r="79" spans="2:2" x14ac:dyDescent="0.25">
      <c r="B79" s="26">
        <v>146.80000000000001</v>
      </c>
    </row>
    <row r="80" spans="2:2" x14ac:dyDescent="0.25">
      <c r="B80" s="26">
        <v>146.80000000000001</v>
      </c>
    </row>
  </sheetData>
  <mergeCells count="3">
    <mergeCell ref="C1:D2"/>
    <mergeCell ref="E1:F2"/>
    <mergeCell ref="G1:I1"/>
  </mergeCells>
  <hyperlinks>
    <hyperlink ref="W5" location="'Лист1'!$B$9" display="'Лист1'!$B$9"/>
    <hyperlink ref="G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28515625" customWidth="1"/>
    <col min="3" max="3" width="11" customWidth="1"/>
    <col min="6" max="6" width="12.5703125" customWidth="1"/>
    <col min="7" max="7" width="14.140625" customWidth="1"/>
    <col min="8" max="8" width="12.28515625" customWidth="1"/>
    <col min="12" max="12" width="10.42578125" customWidth="1"/>
    <col min="13" max="14" width="10.28515625" customWidth="1"/>
  </cols>
  <sheetData>
    <row r="1" spans="1:28" ht="48.75" thickTop="1" x14ac:dyDescent="0.25">
      <c r="A1" s="166" t="s">
        <v>374</v>
      </c>
      <c r="B1" s="65" t="s">
        <v>54</v>
      </c>
      <c r="C1" s="65" t="s">
        <v>47</v>
      </c>
      <c r="D1" s="65" t="s">
        <v>53</v>
      </c>
      <c r="E1" s="65" t="s">
        <v>52</v>
      </c>
      <c r="F1" s="65" t="s">
        <v>48</v>
      </c>
      <c r="G1" s="65" t="s">
        <v>51</v>
      </c>
      <c r="H1" s="65" t="s">
        <v>49</v>
      </c>
      <c r="I1" s="65" t="s">
        <v>55</v>
      </c>
      <c r="J1" s="65" t="s">
        <v>56</v>
      </c>
      <c r="K1" s="65" t="s">
        <v>50</v>
      </c>
      <c r="L1" s="65" t="s">
        <v>57</v>
      </c>
      <c r="M1" s="66" t="s">
        <v>58</v>
      </c>
      <c r="O1" s="67" t="s">
        <v>129</v>
      </c>
      <c r="P1" s="119" t="s">
        <v>117</v>
      </c>
      <c r="Q1" s="119" t="s">
        <v>118</v>
      </c>
      <c r="R1" s="119" t="s">
        <v>119</v>
      </c>
      <c r="S1" s="119" t="s">
        <v>120</v>
      </c>
      <c r="T1" s="119" t="s">
        <v>121</v>
      </c>
      <c r="U1" s="119" t="s">
        <v>122</v>
      </c>
      <c r="V1" s="119" t="s">
        <v>123</v>
      </c>
      <c r="W1" s="119" t="s">
        <v>124</v>
      </c>
      <c r="X1" s="119" t="s">
        <v>125</v>
      </c>
      <c r="Y1" s="119" t="s">
        <v>126</v>
      </c>
      <c r="Z1" s="119" t="s">
        <v>127</v>
      </c>
      <c r="AA1" s="127" t="s">
        <v>128</v>
      </c>
      <c r="AB1" s="118"/>
    </row>
    <row r="2" spans="1:28" ht="15.75" thickBot="1" x14ac:dyDescent="0.3">
      <c r="A2" s="189" t="s">
        <v>59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23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18"/>
    </row>
    <row r="3" spans="1:28" x14ac:dyDescent="0.25">
      <c r="A3" s="57">
        <v>2011</v>
      </c>
      <c r="B3" s="58">
        <v>9.6</v>
      </c>
      <c r="C3" s="58">
        <v>3.2</v>
      </c>
      <c r="D3" s="58">
        <v>17.5</v>
      </c>
      <c r="E3" s="58">
        <v>4.5999999999999996</v>
      </c>
      <c r="F3" s="58">
        <v>12</v>
      </c>
      <c r="G3" s="58">
        <v>12.8</v>
      </c>
      <c r="H3" s="58">
        <v>13.4</v>
      </c>
      <c r="I3" s="58">
        <v>9</v>
      </c>
      <c r="J3" s="58">
        <v>9</v>
      </c>
      <c r="K3" s="58">
        <v>3.3</v>
      </c>
      <c r="L3" s="58">
        <v>3</v>
      </c>
      <c r="M3" s="59">
        <v>2.4</v>
      </c>
      <c r="N3" s="124"/>
      <c r="O3" s="126">
        <v>2011</v>
      </c>
      <c r="P3" s="120">
        <v>20669</v>
      </c>
      <c r="Q3" s="120">
        <v>20680</v>
      </c>
      <c r="R3" s="120">
        <v>22673</v>
      </c>
      <c r="S3" s="120">
        <v>22519</v>
      </c>
      <c r="T3" s="120">
        <v>22779</v>
      </c>
      <c r="U3" s="120">
        <v>24137</v>
      </c>
      <c r="V3" s="120">
        <v>23598</v>
      </c>
      <c r="W3" s="120">
        <v>23051</v>
      </c>
      <c r="X3" s="120">
        <v>23468</v>
      </c>
      <c r="Y3" s="120">
        <v>23602</v>
      </c>
      <c r="Z3" s="120">
        <v>24296</v>
      </c>
      <c r="AA3" s="128">
        <v>32809</v>
      </c>
    </row>
    <row r="4" spans="1:28" x14ac:dyDescent="0.25">
      <c r="A4" s="57">
        <v>2012</v>
      </c>
      <c r="B4" s="58">
        <v>9.1999999999999993</v>
      </c>
      <c r="C4" s="58">
        <v>3.2</v>
      </c>
      <c r="D4" s="58">
        <v>17.7</v>
      </c>
      <c r="E4" s="58">
        <v>4.7</v>
      </c>
      <c r="F4" s="58">
        <v>12.4</v>
      </c>
      <c r="G4" s="58">
        <v>13.1</v>
      </c>
      <c r="H4" s="58">
        <v>13.4</v>
      </c>
      <c r="I4" s="58">
        <v>8.9</v>
      </c>
      <c r="J4" s="58">
        <v>8.6999999999999993</v>
      </c>
      <c r="K4" s="58">
        <v>3.4</v>
      </c>
      <c r="L4" s="58">
        <v>3.2</v>
      </c>
      <c r="M4" s="59">
        <v>2.2999999999999998</v>
      </c>
      <c r="N4" s="124"/>
      <c r="O4" s="126">
        <v>2012</v>
      </c>
      <c r="P4" s="121">
        <v>23746</v>
      </c>
      <c r="Q4" s="121">
        <v>24036</v>
      </c>
      <c r="R4" s="121">
        <v>25487</v>
      </c>
      <c r="S4" s="121">
        <v>25800</v>
      </c>
      <c r="T4" s="121">
        <v>26385</v>
      </c>
      <c r="U4" s="121">
        <v>27494</v>
      </c>
      <c r="V4" s="121">
        <v>26684</v>
      </c>
      <c r="W4" s="121">
        <v>25718</v>
      </c>
      <c r="X4" s="121">
        <v>25996</v>
      </c>
      <c r="Y4" s="121">
        <v>26803</v>
      </c>
      <c r="Z4" s="121">
        <v>27448</v>
      </c>
      <c r="AA4" s="129">
        <v>36450</v>
      </c>
    </row>
    <row r="5" spans="1:28" x14ac:dyDescent="0.25">
      <c r="A5" s="57">
        <v>2013</v>
      </c>
      <c r="B5" s="58">
        <v>8.5</v>
      </c>
      <c r="C5" s="58">
        <v>3.4</v>
      </c>
      <c r="D5" s="58">
        <v>17.399999999999999</v>
      </c>
      <c r="E5" s="58">
        <v>4.5</v>
      </c>
      <c r="F5" s="58">
        <v>12.6</v>
      </c>
      <c r="G5" s="58">
        <v>13.3</v>
      </c>
      <c r="H5" s="58">
        <v>13.7</v>
      </c>
      <c r="I5" s="58">
        <v>9.1999999999999993</v>
      </c>
      <c r="J5" s="58">
        <v>8.5</v>
      </c>
      <c r="K5" s="58">
        <v>3.3</v>
      </c>
      <c r="L5" s="58">
        <v>3.1</v>
      </c>
      <c r="M5" s="59">
        <v>2.4</v>
      </c>
      <c r="N5" s="124"/>
      <c r="O5" s="126">
        <v>2013</v>
      </c>
      <c r="P5" s="121">
        <v>26840</v>
      </c>
      <c r="Q5" s="121">
        <v>26620</v>
      </c>
      <c r="R5" s="121">
        <v>28693</v>
      </c>
      <c r="S5" s="121">
        <v>30026</v>
      </c>
      <c r="T5" s="121">
        <v>29723</v>
      </c>
      <c r="U5" s="121">
        <v>30986</v>
      </c>
      <c r="V5" s="121">
        <v>30229</v>
      </c>
      <c r="W5" s="121">
        <v>29226</v>
      </c>
      <c r="X5" s="121">
        <v>29346</v>
      </c>
      <c r="Y5" s="121">
        <v>30069</v>
      </c>
      <c r="Z5" s="121">
        <v>30290</v>
      </c>
      <c r="AA5" s="129">
        <v>39648</v>
      </c>
    </row>
    <row r="6" spans="1:28" x14ac:dyDescent="0.25">
      <c r="A6" s="57">
        <v>2014</v>
      </c>
      <c r="B6" s="58">
        <v>8.1999999999999993</v>
      </c>
      <c r="C6" s="58">
        <v>3.4</v>
      </c>
      <c r="D6" s="58">
        <v>17.2</v>
      </c>
      <c r="E6" s="58">
        <v>4.7</v>
      </c>
      <c r="F6" s="58">
        <v>12.7</v>
      </c>
      <c r="G6" s="58">
        <v>13.5</v>
      </c>
      <c r="H6" s="58">
        <v>13.6</v>
      </c>
      <c r="I6" s="58">
        <v>9.5</v>
      </c>
      <c r="J6" s="58">
        <v>8.4</v>
      </c>
      <c r="K6" s="58">
        <v>3.2</v>
      </c>
      <c r="L6" s="58">
        <v>3.2</v>
      </c>
      <c r="M6" s="59">
        <v>2.5</v>
      </c>
      <c r="N6" s="124"/>
      <c r="O6" s="126">
        <v>2014</v>
      </c>
      <c r="P6" s="121">
        <v>29535</v>
      </c>
      <c r="Q6" s="121">
        <v>29255</v>
      </c>
      <c r="R6" s="121">
        <v>31486</v>
      </c>
      <c r="S6" s="121">
        <v>32947</v>
      </c>
      <c r="T6" s="121">
        <v>32272</v>
      </c>
      <c r="U6" s="121">
        <v>33726</v>
      </c>
      <c r="V6" s="121">
        <v>32515</v>
      </c>
      <c r="W6" s="121">
        <v>30763</v>
      </c>
      <c r="X6" s="121">
        <v>31929</v>
      </c>
      <c r="Y6" s="121">
        <v>32439</v>
      </c>
      <c r="Z6" s="121">
        <v>32546</v>
      </c>
      <c r="AA6" s="129">
        <v>42136</v>
      </c>
    </row>
    <row r="7" spans="1:28" x14ac:dyDescent="0.25">
      <c r="A7" s="57">
        <v>2015</v>
      </c>
      <c r="B7" s="58">
        <v>8.2203748660000002</v>
      </c>
      <c r="C7" s="58">
        <v>3.301590783</v>
      </c>
      <c r="D7" s="58">
        <v>17.033293033</v>
      </c>
      <c r="E7" s="58">
        <v>4.6142359480000001</v>
      </c>
      <c r="F7" s="58">
        <v>12.677594559999999</v>
      </c>
      <c r="G7" s="58">
        <v>13.220484393</v>
      </c>
      <c r="H7" s="58">
        <v>13.827669938</v>
      </c>
      <c r="I7" s="58">
        <v>9.5567757560000004</v>
      </c>
      <c r="J7" s="58">
        <v>8.4771042530000003</v>
      </c>
      <c r="K7" s="58">
        <v>3.222171452</v>
      </c>
      <c r="L7" s="58">
        <v>3.2073295970000002</v>
      </c>
      <c r="M7" s="59">
        <v>2.6413754219999999</v>
      </c>
      <c r="N7" s="124"/>
      <c r="O7" s="126">
        <v>2015</v>
      </c>
      <c r="P7" s="121">
        <v>30929</v>
      </c>
      <c r="Q7" s="121">
        <v>31325</v>
      </c>
      <c r="R7" s="121">
        <v>32642</v>
      </c>
      <c r="S7" s="121">
        <v>34377</v>
      </c>
      <c r="T7" s="121">
        <v>34380</v>
      </c>
      <c r="U7" s="121">
        <v>35395</v>
      </c>
      <c r="V7" s="121">
        <v>33901</v>
      </c>
      <c r="W7" s="121">
        <v>32176</v>
      </c>
      <c r="X7" s="121">
        <v>32911</v>
      </c>
      <c r="Y7" s="121">
        <v>33357</v>
      </c>
      <c r="Z7" s="121">
        <v>33347</v>
      </c>
      <c r="AA7" s="129">
        <v>43408</v>
      </c>
    </row>
    <row r="8" spans="1:28" x14ac:dyDescent="0.25">
      <c r="A8" s="57">
        <v>2016</v>
      </c>
      <c r="B8" s="60">
        <v>8.3230290569999994</v>
      </c>
      <c r="C8" s="60">
        <v>3.454272225</v>
      </c>
      <c r="D8" s="60">
        <v>17.112093098999999</v>
      </c>
      <c r="E8" s="60">
        <v>4.5938680930000002</v>
      </c>
      <c r="F8" s="60">
        <v>12.058373613000001</v>
      </c>
      <c r="G8" s="60">
        <v>13.468942254</v>
      </c>
      <c r="H8" s="60">
        <v>13.720043622</v>
      </c>
      <c r="I8" s="60">
        <v>9.3956767229999993</v>
      </c>
      <c r="J8" s="60">
        <v>8.6076145979999996</v>
      </c>
      <c r="K8" s="60">
        <v>3.2431073910000001</v>
      </c>
      <c r="L8" s="60">
        <v>3.4164629450000001</v>
      </c>
      <c r="M8" s="61">
        <v>2.60651638</v>
      </c>
      <c r="N8" s="125"/>
      <c r="O8" s="126">
        <v>2016</v>
      </c>
      <c r="P8" s="121">
        <v>32660</v>
      </c>
      <c r="Q8" s="121">
        <v>33873</v>
      </c>
      <c r="R8" s="121">
        <v>35501</v>
      </c>
      <c r="S8" s="121">
        <v>36497</v>
      </c>
      <c r="T8" s="121">
        <v>37270</v>
      </c>
      <c r="U8" s="121">
        <v>38447</v>
      </c>
      <c r="V8" s="121">
        <v>35888</v>
      </c>
      <c r="W8" s="121">
        <v>35405</v>
      </c>
      <c r="X8" s="121">
        <v>35843</v>
      </c>
      <c r="Y8" s="121">
        <v>35749</v>
      </c>
      <c r="Z8" s="121">
        <v>36195</v>
      </c>
      <c r="AA8" s="129">
        <v>47554</v>
      </c>
    </row>
    <row r="9" spans="1:28" ht="15.75" thickBot="1" x14ac:dyDescent="0.3">
      <c r="A9" s="164">
        <v>2017</v>
      </c>
      <c r="N9" s="123"/>
      <c r="O9" s="126">
        <v>2017</v>
      </c>
      <c r="P9" s="122">
        <v>34422</v>
      </c>
      <c r="Q9" s="122">
        <v>35497</v>
      </c>
      <c r="R9" s="122">
        <v>37899</v>
      </c>
      <c r="S9" s="122">
        <v>39225</v>
      </c>
      <c r="T9" s="122">
        <v>39679</v>
      </c>
      <c r="U9" s="122">
        <v>41454</v>
      </c>
      <c r="V9" s="122">
        <v>38073</v>
      </c>
      <c r="W9" s="122">
        <v>37099</v>
      </c>
      <c r="X9" s="122">
        <v>38047</v>
      </c>
      <c r="Y9" s="122">
        <v>38333</v>
      </c>
      <c r="Z9" s="122"/>
      <c r="AA9" s="130"/>
    </row>
    <row r="10" spans="1:28" x14ac:dyDescent="0.25">
      <c r="A10" s="164">
        <v>2018</v>
      </c>
      <c r="N10" s="124"/>
    </row>
    <row r="11" spans="1:28" x14ac:dyDescent="0.25">
      <c r="A11" s="189" t="s">
        <v>60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24"/>
    </row>
    <row r="12" spans="1:28" x14ac:dyDescent="0.25">
      <c r="A12" s="57">
        <v>2011</v>
      </c>
      <c r="B12" s="58">
        <v>5.7</v>
      </c>
      <c r="C12" s="58">
        <v>0.8</v>
      </c>
      <c r="D12" s="58">
        <v>12.4</v>
      </c>
      <c r="E12" s="58">
        <v>1.8</v>
      </c>
      <c r="F12" s="58">
        <v>2.2000000000000002</v>
      </c>
      <c r="G12" s="58">
        <v>23.3</v>
      </c>
      <c r="H12" s="58">
        <v>5.3</v>
      </c>
      <c r="I12" s="58">
        <v>8.4</v>
      </c>
      <c r="J12" s="58">
        <v>6.4</v>
      </c>
      <c r="K12" s="58">
        <v>15.2</v>
      </c>
      <c r="L12" s="58">
        <v>12.8</v>
      </c>
      <c r="M12" s="59">
        <v>5.6</v>
      </c>
      <c r="N12" s="124"/>
    </row>
    <row r="13" spans="1:28" x14ac:dyDescent="0.25">
      <c r="A13" s="57">
        <v>2012</v>
      </c>
      <c r="B13" s="58">
        <v>5.4</v>
      </c>
      <c r="C13" s="58">
        <v>0.8</v>
      </c>
      <c r="D13" s="58">
        <v>12.2</v>
      </c>
      <c r="E13" s="58">
        <v>1.9</v>
      </c>
      <c r="F13" s="58">
        <v>2.2000000000000002</v>
      </c>
      <c r="G13" s="58">
        <v>23.6</v>
      </c>
      <c r="H13" s="58">
        <v>5.2</v>
      </c>
      <c r="I13" s="58">
        <v>8.4</v>
      </c>
      <c r="J13" s="58">
        <v>6.3</v>
      </c>
      <c r="K13" s="58">
        <v>15.4</v>
      </c>
      <c r="L13" s="58">
        <v>13</v>
      </c>
      <c r="M13" s="59">
        <v>5.5</v>
      </c>
      <c r="N13" s="124"/>
    </row>
    <row r="14" spans="1:28" x14ac:dyDescent="0.25">
      <c r="A14" s="57">
        <v>2013</v>
      </c>
      <c r="B14" s="58">
        <v>5.4</v>
      </c>
      <c r="C14" s="58">
        <v>0.9</v>
      </c>
      <c r="D14" s="58">
        <v>12</v>
      </c>
      <c r="E14" s="58">
        <v>1.8</v>
      </c>
      <c r="F14" s="58">
        <v>2.2999999999999998</v>
      </c>
      <c r="G14" s="58">
        <v>23.7</v>
      </c>
      <c r="H14" s="58">
        <v>5.0999999999999996</v>
      </c>
      <c r="I14" s="58">
        <v>8.8000000000000007</v>
      </c>
      <c r="J14" s="58">
        <v>6.2</v>
      </c>
      <c r="K14" s="58">
        <v>15.3</v>
      </c>
      <c r="L14" s="58">
        <v>12.8</v>
      </c>
      <c r="M14" s="59">
        <v>5.8</v>
      </c>
      <c r="N14" s="124"/>
    </row>
    <row r="15" spans="1:28" x14ac:dyDescent="0.25">
      <c r="A15" s="57">
        <v>2014</v>
      </c>
      <c r="B15" s="58">
        <v>5.2</v>
      </c>
      <c r="C15" s="58">
        <v>0.8</v>
      </c>
      <c r="D15" s="58">
        <v>11.7</v>
      </c>
      <c r="E15" s="58">
        <v>1.8</v>
      </c>
      <c r="F15" s="58">
        <v>2.2000000000000002</v>
      </c>
      <c r="G15" s="58">
        <v>23.7</v>
      </c>
      <c r="H15" s="58">
        <v>5.2</v>
      </c>
      <c r="I15" s="58">
        <v>9</v>
      </c>
      <c r="J15" s="58">
        <v>6.1</v>
      </c>
      <c r="K15" s="58">
        <v>15.5</v>
      </c>
      <c r="L15" s="58">
        <v>12.7</v>
      </c>
      <c r="M15" s="59">
        <v>6.1</v>
      </c>
      <c r="N15" s="125"/>
    </row>
    <row r="16" spans="1:28" x14ac:dyDescent="0.25">
      <c r="A16" s="57">
        <v>2015</v>
      </c>
      <c r="B16" s="58">
        <v>5.1155260670000002</v>
      </c>
      <c r="C16" s="58">
        <v>0.79200188199999999</v>
      </c>
      <c r="D16" s="58">
        <v>11.418067174000001</v>
      </c>
      <c r="E16" s="58">
        <v>1.7662432370000001</v>
      </c>
      <c r="F16" s="58">
        <v>2.1805276170000001</v>
      </c>
      <c r="G16" s="58">
        <v>23.886754261</v>
      </c>
      <c r="H16" s="58">
        <v>4.9683563509999997</v>
      </c>
      <c r="I16" s="58">
        <v>9.2214604900000001</v>
      </c>
      <c r="J16" s="58">
        <v>6.2001874560000001</v>
      </c>
      <c r="K16" s="58">
        <v>15.545695099</v>
      </c>
      <c r="L16" s="58">
        <v>12.861295295</v>
      </c>
      <c r="M16" s="59">
        <v>6.04388507</v>
      </c>
    </row>
    <row r="17" spans="1:13" x14ac:dyDescent="0.25">
      <c r="A17" s="62">
        <v>2016</v>
      </c>
      <c r="B17" s="63">
        <v>5.0208243010000002</v>
      </c>
      <c r="C17" s="63">
        <v>0.83676878899999996</v>
      </c>
      <c r="D17" s="63">
        <v>11.43523179</v>
      </c>
      <c r="E17" s="63">
        <v>1.780892283</v>
      </c>
      <c r="F17" s="63">
        <v>2.0327739889999998</v>
      </c>
      <c r="G17" s="63">
        <v>23.770068309999999</v>
      </c>
      <c r="H17" s="63">
        <v>5.0269178339999998</v>
      </c>
      <c r="I17" s="63">
        <v>9.0147565780000001</v>
      </c>
      <c r="J17" s="63">
        <v>6.1102709470000001</v>
      </c>
      <c r="K17" s="63">
        <v>15.844539788000001</v>
      </c>
      <c r="L17" s="63">
        <v>12.938568896</v>
      </c>
      <c r="M17" s="64">
        <v>6.1883864959999997</v>
      </c>
    </row>
    <row r="18" spans="1:13" x14ac:dyDescent="0.25">
      <c r="A18" s="164">
        <v>2017</v>
      </c>
    </row>
    <row r="19" spans="1:13" x14ac:dyDescent="0.25">
      <c r="A19" s="165">
        <v>2018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</row>
  </sheetData>
  <mergeCells count="2">
    <mergeCell ref="A2:M2"/>
    <mergeCell ref="A11:M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opLeftCell="A82" workbookViewId="0">
      <selection activeCell="C83" sqref="C83"/>
    </sheetView>
  </sheetViews>
  <sheetFormatPr defaultRowHeight="15" x14ac:dyDescent="0.25"/>
  <cols>
    <col min="1" max="1" width="17.42578125" customWidth="1"/>
    <col min="2" max="2" width="19.5703125" customWidth="1"/>
    <col min="3" max="3" width="18.42578125" customWidth="1"/>
  </cols>
  <sheetData>
    <row r="1" spans="1:3" ht="16.5" thickBot="1" x14ac:dyDescent="0.3">
      <c r="A1" s="193"/>
      <c r="B1" s="196" t="s">
        <v>375</v>
      </c>
      <c r="C1" s="197"/>
    </row>
    <row r="2" spans="1:3" ht="78" customHeight="1" x14ac:dyDescent="0.25">
      <c r="A2" s="194"/>
      <c r="B2" s="193" t="s">
        <v>376</v>
      </c>
      <c r="C2" s="168" t="s">
        <v>387</v>
      </c>
    </row>
    <row r="3" spans="1:3" ht="16.5" thickBot="1" x14ac:dyDescent="0.3">
      <c r="A3" s="195"/>
      <c r="B3" s="195"/>
      <c r="C3" s="169" t="s">
        <v>388</v>
      </c>
    </row>
    <row r="4" spans="1:3" ht="16.5" thickBot="1" x14ac:dyDescent="0.3">
      <c r="A4" s="170"/>
      <c r="B4" s="198" t="s">
        <v>377</v>
      </c>
      <c r="C4" s="199"/>
    </row>
    <row r="5" spans="1:3" ht="16.5" thickBot="1" x14ac:dyDescent="0.3">
      <c r="A5" s="171" t="s">
        <v>74</v>
      </c>
      <c r="B5" s="167">
        <v>108.3</v>
      </c>
      <c r="C5" s="167">
        <v>50.6</v>
      </c>
    </row>
    <row r="6" spans="1:3" ht="16.5" thickBot="1" x14ac:dyDescent="0.3">
      <c r="A6" s="171" t="s">
        <v>75</v>
      </c>
      <c r="B6" s="167">
        <v>110.7</v>
      </c>
      <c r="C6" s="167">
        <v>125.4</v>
      </c>
    </row>
    <row r="7" spans="1:3" ht="16.5" thickBot="1" x14ac:dyDescent="0.3">
      <c r="A7" s="171" t="s">
        <v>76</v>
      </c>
      <c r="B7" s="167">
        <v>104.7</v>
      </c>
      <c r="C7" s="167">
        <v>100.2</v>
      </c>
    </row>
    <row r="8" spans="1:3" ht="16.5" thickBot="1" x14ac:dyDescent="0.3">
      <c r="A8" s="171" t="s">
        <v>77</v>
      </c>
      <c r="B8" s="167">
        <v>110.1</v>
      </c>
      <c r="C8" s="167">
        <v>110.2</v>
      </c>
    </row>
    <row r="9" spans="1:3" ht="16.5" thickBot="1" x14ac:dyDescent="0.3">
      <c r="A9" s="171" t="s">
        <v>78</v>
      </c>
      <c r="B9" s="167">
        <v>104.2</v>
      </c>
      <c r="C9" s="167">
        <v>94.7</v>
      </c>
    </row>
    <row r="10" spans="1:3" ht="16.5" thickBot="1" x14ac:dyDescent="0.3">
      <c r="A10" s="171" t="s">
        <v>79</v>
      </c>
      <c r="B10" s="167">
        <v>104.1</v>
      </c>
      <c r="C10" s="167">
        <v>105</v>
      </c>
    </row>
    <row r="11" spans="1:3" ht="16.5" thickBot="1" x14ac:dyDescent="0.3">
      <c r="A11" s="171" t="s">
        <v>80</v>
      </c>
      <c r="B11" s="167">
        <v>106.3</v>
      </c>
      <c r="C11" s="167">
        <v>102.5</v>
      </c>
    </row>
    <row r="12" spans="1:3" ht="16.5" thickBot="1" x14ac:dyDescent="0.3">
      <c r="A12" s="171" t="s">
        <v>81</v>
      </c>
      <c r="B12" s="167">
        <v>108.6</v>
      </c>
      <c r="C12" s="167">
        <v>102.6</v>
      </c>
    </row>
    <row r="13" spans="1:3" ht="16.5" thickBot="1" x14ac:dyDescent="0.3">
      <c r="A13" s="171" t="s">
        <v>82</v>
      </c>
      <c r="B13" s="167">
        <v>99.9</v>
      </c>
      <c r="C13" s="167">
        <v>92.6</v>
      </c>
    </row>
    <row r="14" spans="1:3" ht="16.5" thickBot="1" x14ac:dyDescent="0.3">
      <c r="A14" s="171" t="s">
        <v>83</v>
      </c>
      <c r="B14" s="167">
        <v>99.4</v>
      </c>
      <c r="C14" s="167">
        <v>99.6</v>
      </c>
    </row>
    <row r="15" spans="1:3" ht="16.5" thickBot="1" x14ac:dyDescent="0.3">
      <c r="A15" s="171" t="s">
        <v>84</v>
      </c>
      <c r="B15" s="167">
        <v>95.4</v>
      </c>
      <c r="C15" s="167">
        <v>102.7</v>
      </c>
    </row>
    <row r="16" spans="1:3" ht="16.5" thickBot="1" x14ac:dyDescent="0.3">
      <c r="A16" s="171" t="s">
        <v>85</v>
      </c>
      <c r="B16" s="167">
        <v>89.3</v>
      </c>
      <c r="C16" s="167">
        <v>128.6</v>
      </c>
    </row>
    <row r="17" spans="1:3" ht="16.5" thickBot="1" x14ac:dyDescent="0.3">
      <c r="A17" s="172" t="s">
        <v>378</v>
      </c>
      <c r="B17" s="173"/>
      <c r="C17" s="173">
        <v>102.4</v>
      </c>
    </row>
    <row r="18" spans="1:3" ht="16.5" thickBot="1" x14ac:dyDescent="0.3">
      <c r="A18" s="198" t="s">
        <v>379</v>
      </c>
      <c r="B18" s="200"/>
      <c r="C18" s="199"/>
    </row>
    <row r="19" spans="1:3" ht="16.5" thickBot="1" x14ac:dyDescent="0.3">
      <c r="A19" s="171" t="s">
        <v>74</v>
      </c>
      <c r="B19" s="167">
        <v>95.9</v>
      </c>
      <c r="C19" s="167">
        <v>54.4</v>
      </c>
    </row>
    <row r="20" spans="1:3" ht="16.5" thickBot="1" x14ac:dyDescent="0.3">
      <c r="A20" s="171" t="s">
        <v>75</v>
      </c>
      <c r="B20" s="167">
        <v>102.6</v>
      </c>
      <c r="C20" s="167">
        <v>134.1</v>
      </c>
    </row>
    <row r="21" spans="1:3" ht="16.5" thickBot="1" x14ac:dyDescent="0.3">
      <c r="A21" s="171" t="s">
        <v>76</v>
      </c>
      <c r="B21" s="167">
        <v>105.7</v>
      </c>
      <c r="C21" s="167">
        <v>103.3</v>
      </c>
    </row>
    <row r="22" spans="1:3" ht="16.5" thickBot="1" x14ac:dyDescent="0.3">
      <c r="A22" s="171" t="s">
        <v>77</v>
      </c>
      <c r="B22" s="167">
        <v>102.8</v>
      </c>
      <c r="C22" s="167">
        <v>107.1</v>
      </c>
    </row>
    <row r="23" spans="1:3" ht="16.5" thickBot="1" x14ac:dyDescent="0.3">
      <c r="A23" s="171" t="s">
        <v>78</v>
      </c>
      <c r="B23" s="167">
        <v>105.6</v>
      </c>
      <c r="C23" s="167">
        <v>97.3</v>
      </c>
    </row>
    <row r="24" spans="1:3" ht="16.5" thickBot="1" x14ac:dyDescent="0.3">
      <c r="A24" s="171" t="s">
        <v>79</v>
      </c>
      <c r="B24" s="167">
        <v>103.3</v>
      </c>
      <c r="C24" s="167">
        <v>102.8</v>
      </c>
    </row>
    <row r="25" spans="1:3" ht="16.5" thickBot="1" x14ac:dyDescent="0.3">
      <c r="A25" s="171" t="s">
        <v>80</v>
      </c>
      <c r="B25" s="167">
        <v>98.1</v>
      </c>
      <c r="C25" s="167">
        <v>97.3</v>
      </c>
    </row>
    <row r="26" spans="1:3" ht="16.5" thickBot="1" x14ac:dyDescent="0.3">
      <c r="A26" s="171" t="s">
        <v>81</v>
      </c>
      <c r="B26" s="167">
        <v>91.8</v>
      </c>
      <c r="C26" s="167">
        <v>96.1</v>
      </c>
    </row>
    <row r="27" spans="1:3" ht="16.5" thickBot="1" x14ac:dyDescent="0.3">
      <c r="A27" s="171" t="s">
        <v>82</v>
      </c>
      <c r="B27" s="167">
        <v>102.7</v>
      </c>
      <c r="C27" s="167">
        <v>103.5</v>
      </c>
    </row>
    <row r="28" spans="1:3" ht="16.5" thickBot="1" x14ac:dyDescent="0.3">
      <c r="A28" s="171" t="s">
        <v>83</v>
      </c>
      <c r="B28" s="167">
        <v>109.4</v>
      </c>
      <c r="C28" s="167">
        <v>106.2</v>
      </c>
    </row>
    <row r="29" spans="1:3" ht="16.5" thickBot="1" x14ac:dyDescent="0.3">
      <c r="A29" s="171" t="s">
        <v>84</v>
      </c>
      <c r="B29" s="167">
        <v>103.6</v>
      </c>
      <c r="C29" s="167">
        <v>97.2</v>
      </c>
    </row>
    <row r="30" spans="1:3" ht="16.5" thickBot="1" x14ac:dyDescent="0.3">
      <c r="A30" s="171" t="s">
        <v>85</v>
      </c>
      <c r="B30" s="167">
        <v>112.9</v>
      </c>
      <c r="C30" s="167">
        <v>140.19999999999999</v>
      </c>
    </row>
    <row r="31" spans="1:3" ht="16.5" thickBot="1" x14ac:dyDescent="0.3">
      <c r="A31" s="172" t="s">
        <v>378</v>
      </c>
      <c r="B31" s="174"/>
      <c r="C31" s="173">
        <v>103</v>
      </c>
    </row>
    <row r="32" spans="1:3" ht="16.5" thickBot="1" x14ac:dyDescent="0.3">
      <c r="A32" s="198" t="s">
        <v>380</v>
      </c>
      <c r="B32" s="200"/>
      <c r="C32" s="199"/>
    </row>
    <row r="33" spans="1:3" ht="16.5" thickBot="1" x14ac:dyDescent="0.3">
      <c r="A33" s="171" t="s">
        <v>74</v>
      </c>
      <c r="B33" s="167">
        <v>116.6</v>
      </c>
      <c r="C33" s="167">
        <v>56.2</v>
      </c>
    </row>
    <row r="34" spans="1:3" ht="16.5" thickBot="1" x14ac:dyDescent="0.3">
      <c r="A34" s="171" t="s">
        <v>75</v>
      </c>
      <c r="B34" s="167">
        <v>106.9</v>
      </c>
      <c r="C34" s="167">
        <v>122.9</v>
      </c>
    </row>
    <row r="35" spans="1:3" ht="16.5" thickBot="1" x14ac:dyDescent="0.3">
      <c r="A35" s="171" t="s">
        <v>76</v>
      </c>
      <c r="B35" s="167">
        <v>106.4</v>
      </c>
      <c r="C35" s="167">
        <v>102.8</v>
      </c>
    </row>
    <row r="36" spans="1:3" ht="16.5" thickBot="1" x14ac:dyDescent="0.3">
      <c r="A36" s="171" t="s">
        <v>77</v>
      </c>
      <c r="B36" s="167">
        <v>106.5</v>
      </c>
      <c r="C36" s="167">
        <v>107.2</v>
      </c>
    </row>
    <row r="37" spans="1:3" ht="16.5" thickBot="1" x14ac:dyDescent="0.3">
      <c r="A37" s="171" t="s">
        <v>78</v>
      </c>
      <c r="B37" s="167">
        <v>102.9</v>
      </c>
      <c r="C37" s="167">
        <v>94.1</v>
      </c>
    </row>
    <row r="38" spans="1:3" ht="16.5" thickBot="1" x14ac:dyDescent="0.3">
      <c r="A38" s="171" t="s">
        <v>79</v>
      </c>
      <c r="B38" s="167">
        <v>104.4</v>
      </c>
      <c r="C38" s="167">
        <v>104.3</v>
      </c>
    </row>
    <row r="39" spans="1:3" ht="16.5" thickBot="1" x14ac:dyDescent="0.3">
      <c r="A39" s="171" t="s">
        <v>80</v>
      </c>
      <c r="B39" s="167">
        <v>108.3</v>
      </c>
      <c r="C39" s="167">
        <v>100.9</v>
      </c>
    </row>
    <row r="40" spans="1:3" ht="16.5" thickBot="1" x14ac:dyDescent="0.3">
      <c r="A40" s="171" t="s">
        <v>81</v>
      </c>
      <c r="B40" s="167">
        <v>106.3</v>
      </c>
      <c r="C40" s="167">
        <v>94.3</v>
      </c>
    </row>
    <row r="41" spans="1:3" ht="16.5" thickBot="1" x14ac:dyDescent="0.3">
      <c r="A41" s="171" t="s">
        <v>82</v>
      </c>
      <c r="B41" s="167">
        <v>104</v>
      </c>
      <c r="C41" s="167">
        <v>101.2</v>
      </c>
    </row>
    <row r="42" spans="1:3" ht="16.5" thickBot="1" x14ac:dyDescent="0.3">
      <c r="A42" s="171" t="s">
        <v>83</v>
      </c>
      <c r="B42" s="167">
        <v>102.4</v>
      </c>
      <c r="C42" s="167">
        <v>104.7</v>
      </c>
    </row>
    <row r="43" spans="1:3" ht="16.5" thickBot="1" x14ac:dyDescent="0.3">
      <c r="A43" s="171" t="s">
        <v>84</v>
      </c>
      <c r="B43" s="167">
        <v>105</v>
      </c>
      <c r="C43" s="167">
        <v>99.6</v>
      </c>
    </row>
    <row r="44" spans="1:3" ht="16.5" thickBot="1" x14ac:dyDescent="0.3">
      <c r="A44" s="171" t="s">
        <v>85</v>
      </c>
      <c r="B44" s="167">
        <v>105.1</v>
      </c>
      <c r="C44" s="167">
        <v>140.30000000000001</v>
      </c>
    </row>
    <row r="45" spans="1:3" ht="16.5" thickBot="1" x14ac:dyDescent="0.3">
      <c r="A45" s="172" t="s">
        <v>378</v>
      </c>
      <c r="B45" s="173"/>
      <c r="C45" s="173">
        <v>105.9</v>
      </c>
    </row>
    <row r="46" spans="1:3" ht="16.5" thickBot="1" x14ac:dyDescent="0.3">
      <c r="A46" s="198" t="s">
        <v>389</v>
      </c>
      <c r="B46" s="200"/>
      <c r="C46" s="199"/>
    </row>
    <row r="47" spans="1:3" ht="16.5" thickBot="1" x14ac:dyDescent="0.3">
      <c r="A47" s="171" t="s">
        <v>74</v>
      </c>
      <c r="B47" s="167">
        <v>101.1</v>
      </c>
      <c r="C47" s="167">
        <v>53.3</v>
      </c>
    </row>
    <row r="48" spans="1:3" ht="16.5" thickBot="1" x14ac:dyDescent="0.3">
      <c r="A48" s="171" t="s">
        <v>75</v>
      </c>
      <c r="B48" s="167">
        <v>100.8</v>
      </c>
      <c r="C48" s="167">
        <v>122.6</v>
      </c>
    </row>
    <row r="49" spans="1:3" ht="16.5" thickBot="1" x14ac:dyDescent="0.3">
      <c r="A49" s="171" t="s">
        <v>76</v>
      </c>
      <c r="B49" s="167">
        <v>97.6</v>
      </c>
      <c r="C49" s="167">
        <v>99.5</v>
      </c>
    </row>
    <row r="50" spans="1:3" ht="16.5" thickBot="1" x14ac:dyDescent="0.3">
      <c r="A50" s="171" t="s">
        <v>77</v>
      </c>
      <c r="B50" s="167">
        <v>98.7</v>
      </c>
      <c r="C50" s="167">
        <v>109.6</v>
      </c>
    </row>
    <row r="51" spans="1:3" ht="16.5" thickBot="1" x14ac:dyDescent="0.3">
      <c r="A51" s="171" t="s">
        <v>78</v>
      </c>
      <c r="B51" s="167">
        <v>96.3</v>
      </c>
      <c r="C51" s="167">
        <v>90.7</v>
      </c>
    </row>
    <row r="52" spans="1:3" ht="16.5" thickBot="1" x14ac:dyDescent="0.3">
      <c r="A52" s="171" t="s">
        <v>79</v>
      </c>
      <c r="B52" s="167">
        <v>101.7</v>
      </c>
      <c r="C52" s="167">
        <v>110.7</v>
      </c>
    </row>
    <row r="53" spans="1:3" ht="16.5" thickBot="1" x14ac:dyDescent="0.3">
      <c r="A53" s="171" t="s">
        <v>80</v>
      </c>
      <c r="B53" s="167">
        <v>101.2</v>
      </c>
      <c r="C53" s="167">
        <v>99.2</v>
      </c>
    </row>
    <row r="54" spans="1:3" ht="16.5" thickBot="1" x14ac:dyDescent="0.3">
      <c r="A54" s="171" t="s">
        <v>81</v>
      </c>
      <c r="B54" s="167">
        <v>101.6</v>
      </c>
      <c r="C54" s="167">
        <v>95.4</v>
      </c>
    </row>
    <row r="55" spans="1:3" ht="16.5" thickBot="1" x14ac:dyDescent="0.3">
      <c r="A55" s="171" t="s">
        <v>82</v>
      </c>
      <c r="B55" s="167">
        <v>103</v>
      </c>
      <c r="C55" s="167">
        <v>102.7</v>
      </c>
    </row>
    <row r="56" spans="1:3" ht="16.5" thickBot="1" x14ac:dyDescent="0.3">
      <c r="A56" s="171" t="s">
        <v>83</v>
      </c>
      <c r="B56" s="167">
        <v>98.6</v>
      </c>
      <c r="C56" s="167">
        <v>101</v>
      </c>
    </row>
    <row r="57" spans="1:3" ht="16.5" thickBot="1" x14ac:dyDescent="0.3">
      <c r="A57" s="171" t="s">
        <v>84</v>
      </c>
      <c r="B57" s="167">
        <v>101.7</v>
      </c>
      <c r="C57" s="167">
        <v>102.2</v>
      </c>
    </row>
    <row r="58" spans="1:3" ht="16.5" thickBot="1" x14ac:dyDescent="0.3">
      <c r="A58" s="171" t="s">
        <v>85</v>
      </c>
      <c r="B58" s="167">
        <v>103.5</v>
      </c>
      <c r="C58" s="167">
        <v>144.19999999999999</v>
      </c>
    </row>
    <row r="59" spans="1:3" ht="16.5" thickBot="1" x14ac:dyDescent="0.3">
      <c r="A59" s="172" t="s">
        <v>378</v>
      </c>
      <c r="B59" s="173"/>
      <c r="C59" s="173">
        <v>100.5</v>
      </c>
    </row>
    <row r="60" spans="1:3" ht="16.5" thickBot="1" x14ac:dyDescent="0.3">
      <c r="A60" s="198" t="s">
        <v>381</v>
      </c>
      <c r="B60" s="200"/>
      <c r="C60" s="199"/>
    </row>
    <row r="61" spans="1:3" ht="16.5" thickBot="1" x14ac:dyDescent="0.3">
      <c r="A61" s="171" t="s">
        <v>74</v>
      </c>
      <c r="B61" s="167">
        <v>100.4</v>
      </c>
      <c r="C61" s="167">
        <v>51.7</v>
      </c>
    </row>
    <row r="62" spans="1:3" ht="16.5" thickBot="1" x14ac:dyDescent="0.3">
      <c r="A62" s="171" t="s">
        <v>75</v>
      </c>
      <c r="B62" s="167">
        <v>102.7</v>
      </c>
      <c r="C62" s="167">
        <v>125.3</v>
      </c>
    </row>
    <row r="63" spans="1:3" ht="16.5" thickBot="1" x14ac:dyDescent="0.3">
      <c r="A63" s="171" t="s">
        <v>76</v>
      </c>
      <c r="B63" s="167">
        <v>103.2</v>
      </c>
      <c r="C63" s="167">
        <v>100</v>
      </c>
    </row>
    <row r="64" spans="1:3" ht="16.5" thickBot="1" x14ac:dyDescent="0.3">
      <c r="A64" s="171" t="s">
        <v>77</v>
      </c>
      <c r="B64" s="167">
        <v>101.4</v>
      </c>
      <c r="C64" s="167">
        <v>107.6</v>
      </c>
    </row>
    <row r="65" spans="1:3" ht="16.5" thickBot="1" x14ac:dyDescent="0.3">
      <c r="A65" s="171" t="s">
        <v>78</v>
      </c>
      <c r="B65" s="167">
        <v>105.4</v>
      </c>
      <c r="C65" s="167">
        <v>94.4</v>
      </c>
    </row>
    <row r="66" spans="1:3" ht="16.5" thickBot="1" x14ac:dyDescent="0.3">
      <c r="A66" s="171" t="s">
        <v>79</v>
      </c>
      <c r="B66" s="167">
        <v>107.7</v>
      </c>
      <c r="C66" s="167">
        <v>112.9</v>
      </c>
    </row>
    <row r="67" spans="1:3" ht="16.5" thickBot="1" x14ac:dyDescent="0.3">
      <c r="A67" s="171" t="s">
        <v>80</v>
      </c>
      <c r="B67" s="167">
        <v>100.8</v>
      </c>
      <c r="C67" s="167">
        <v>92.9</v>
      </c>
    </row>
    <row r="68" spans="1:3" ht="16.5" thickBot="1" x14ac:dyDescent="0.3">
      <c r="A68" s="171" t="s">
        <v>81</v>
      </c>
      <c r="B68" s="167">
        <v>108.2</v>
      </c>
      <c r="C68" s="167">
        <v>102.4</v>
      </c>
    </row>
    <row r="69" spans="1:3" ht="16.5" thickBot="1" x14ac:dyDescent="0.3">
      <c r="A69" s="171" t="s">
        <v>82</v>
      </c>
      <c r="B69" s="167">
        <v>104.8</v>
      </c>
      <c r="C69" s="167">
        <v>99.5</v>
      </c>
    </row>
    <row r="70" spans="1:3" ht="16.5" thickBot="1" x14ac:dyDescent="0.3">
      <c r="A70" s="171" t="s">
        <v>83</v>
      </c>
      <c r="B70" s="167">
        <v>103.7</v>
      </c>
      <c r="C70" s="167">
        <v>100.1</v>
      </c>
    </row>
    <row r="71" spans="1:3" ht="16.5" thickBot="1" x14ac:dyDescent="0.3">
      <c r="A71" s="171" t="s">
        <v>84</v>
      </c>
      <c r="B71" s="167">
        <v>109.1</v>
      </c>
      <c r="C71" s="167">
        <v>107.4</v>
      </c>
    </row>
    <row r="72" spans="1:3" ht="16.5" thickBot="1" x14ac:dyDescent="0.3">
      <c r="A72" s="171" t="s">
        <v>85</v>
      </c>
      <c r="B72" s="167">
        <v>105.5</v>
      </c>
      <c r="C72" s="167">
        <v>139.5</v>
      </c>
    </row>
    <row r="73" spans="1:3" ht="16.5" thickBot="1" x14ac:dyDescent="0.3">
      <c r="A73" s="172" t="s">
        <v>378</v>
      </c>
      <c r="B73" s="173"/>
      <c r="C73" s="173">
        <v>104.6</v>
      </c>
    </row>
    <row r="74" spans="1:3" ht="16.5" thickBot="1" x14ac:dyDescent="0.3">
      <c r="A74" s="198" t="s">
        <v>382</v>
      </c>
      <c r="B74" s="200"/>
      <c r="C74" s="199"/>
    </row>
    <row r="75" spans="1:3" ht="16.5" thickBot="1" x14ac:dyDescent="0.3">
      <c r="A75" s="171" t="s">
        <v>74</v>
      </c>
      <c r="B75" s="167">
        <v>100.4</v>
      </c>
      <c r="C75" s="167">
        <v>49.4</v>
      </c>
    </row>
    <row r="76" spans="1:3" ht="16.5" thickBot="1" x14ac:dyDescent="0.3">
      <c r="A76" s="171" t="s">
        <v>75</v>
      </c>
      <c r="B76" s="167">
        <v>106.6</v>
      </c>
      <c r="C76" s="167">
        <v>133</v>
      </c>
    </row>
    <row r="77" spans="1:3" ht="16.5" thickBot="1" x14ac:dyDescent="0.3">
      <c r="A77" s="171" t="s">
        <v>76</v>
      </c>
      <c r="B77" s="167">
        <v>109.6</v>
      </c>
      <c r="C77" s="167">
        <v>102.8</v>
      </c>
    </row>
    <row r="78" spans="1:3" ht="16.5" thickBot="1" x14ac:dyDescent="0.3">
      <c r="A78" s="171" t="s">
        <v>77</v>
      </c>
      <c r="B78" s="167">
        <v>109</v>
      </c>
      <c r="C78" s="167">
        <v>107</v>
      </c>
    </row>
    <row r="79" spans="1:3" ht="16.5" thickBot="1" x14ac:dyDescent="0.3">
      <c r="A79" s="171" t="s">
        <v>78</v>
      </c>
      <c r="B79" s="167">
        <v>100.2</v>
      </c>
      <c r="C79" s="167">
        <v>86.7</v>
      </c>
    </row>
    <row r="80" spans="1:3" ht="16.5" thickBot="1" x14ac:dyDescent="0.3">
      <c r="A80" s="171" t="s">
        <v>79</v>
      </c>
      <c r="B80" s="167">
        <v>102.1</v>
      </c>
      <c r="C80" s="167">
        <v>115.1</v>
      </c>
    </row>
    <row r="81" spans="1:3" ht="16.5" thickBot="1" x14ac:dyDescent="0.3">
      <c r="A81" s="171" t="s">
        <v>80</v>
      </c>
      <c r="B81" s="167">
        <v>104.5</v>
      </c>
      <c r="C81" s="167">
        <v>95.1</v>
      </c>
    </row>
    <row r="82" spans="1:3" ht="16.5" thickBot="1" x14ac:dyDescent="0.3">
      <c r="A82" s="171" t="s">
        <v>81</v>
      </c>
      <c r="B82" s="167">
        <v>104.2</v>
      </c>
      <c r="C82" s="167">
        <v>102.1</v>
      </c>
    </row>
    <row r="83" spans="1:3" ht="16.5" thickBot="1" x14ac:dyDescent="0.3">
      <c r="A83" s="171" t="s">
        <v>82</v>
      </c>
      <c r="B83" s="167">
        <v>100.8</v>
      </c>
      <c r="C83" s="167">
        <v>96.2</v>
      </c>
    </row>
    <row r="84" spans="1:3" ht="16.5" thickBot="1" x14ac:dyDescent="0.3">
      <c r="A84" s="171" t="s">
        <v>83</v>
      </c>
      <c r="B84" s="167">
        <v>105.5</v>
      </c>
      <c r="C84" s="167">
        <v>104.8</v>
      </c>
    </row>
    <row r="85" spans="1:3" ht="16.5" thickBot="1" x14ac:dyDescent="0.3">
      <c r="A85" s="171" t="s">
        <v>84</v>
      </c>
      <c r="B85" s="167">
        <v>102.2</v>
      </c>
      <c r="C85" s="167">
        <v>104</v>
      </c>
    </row>
    <row r="86" spans="1:3" ht="16.5" thickBot="1" x14ac:dyDescent="0.3">
      <c r="A86" s="171" t="s">
        <v>85</v>
      </c>
      <c r="B86" s="167">
        <v>103.4</v>
      </c>
      <c r="C86" s="167">
        <v>140.80000000000001</v>
      </c>
    </row>
    <row r="87" spans="1:3" ht="16.5" thickBot="1" x14ac:dyDescent="0.3">
      <c r="A87" s="172" t="s">
        <v>378</v>
      </c>
      <c r="B87" s="173"/>
      <c r="C87" s="173">
        <v>104</v>
      </c>
    </row>
    <row r="88" spans="1:3" ht="16.5" thickBot="1" x14ac:dyDescent="0.3">
      <c r="A88" s="190" t="s">
        <v>383</v>
      </c>
      <c r="B88" s="191"/>
      <c r="C88" s="192"/>
    </row>
    <row r="89" spans="1:3" ht="16.5" thickBot="1" x14ac:dyDescent="0.3">
      <c r="A89" s="171" t="s">
        <v>74</v>
      </c>
      <c r="B89" s="167">
        <v>99.5</v>
      </c>
      <c r="C89" s="167">
        <v>47.6</v>
      </c>
    </row>
    <row r="90" spans="1:3" ht="16.5" thickBot="1" x14ac:dyDescent="0.3">
      <c r="A90" s="171" t="s">
        <v>75</v>
      </c>
      <c r="B90" s="167">
        <v>99.4</v>
      </c>
      <c r="C90" s="167">
        <v>132.80000000000001</v>
      </c>
    </row>
    <row r="91" spans="1:3" ht="16.5" thickBot="1" x14ac:dyDescent="0.3">
      <c r="A91" s="171" t="s">
        <v>76</v>
      </c>
      <c r="B91" s="167">
        <v>93.3</v>
      </c>
      <c r="C91" s="167">
        <v>96.5</v>
      </c>
    </row>
    <row r="92" spans="1:3" ht="16.5" thickBot="1" x14ac:dyDescent="0.3">
      <c r="A92" s="171" t="s">
        <v>77</v>
      </c>
      <c r="B92" s="167">
        <v>100.4</v>
      </c>
      <c r="C92" s="167">
        <v>115.1</v>
      </c>
    </row>
    <row r="93" spans="1:3" ht="16.5" thickBot="1" x14ac:dyDescent="0.3">
      <c r="A93" s="171" t="s">
        <v>78</v>
      </c>
      <c r="B93" s="167">
        <v>106.4</v>
      </c>
      <c r="C93" s="167">
        <v>91.9</v>
      </c>
    </row>
    <row r="94" spans="1:3" ht="16.5" thickBot="1" x14ac:dyDescent="0.3">
      <c r="A94" s="171" t="s">
        <v>79</v>
      </c>
      <c r="B94" s="167">
        <v>96.5</v>
      </c>
      <c r="C94" s="167">
        <v>104.4</v>
      </c>
    </row>
    <row r="95" spans="1:3" ht="16.5" thickBot="1" x14ac:dyDescent="0.3">
      <c r="A95" s="171" t="s">
        <v>80</v>
      </c>
      <c r="B95" s="167">
        <v>102.9</v>
      </c>
      <c r="C95" s="167">
        <v>101.4</v>
      </c>
    </row>
    <row r="96" spans="1:3" ht="16.5" thickBot="1" x14ac:dyDescent="0.3">
      <c r="A96" s="171" t="s">
        <v>81</v>
      </c>
      <c r="B96" s="167">
        <v>104.4</v>
      </c>
      <c r="C96" s="167">
        <v>103.6</v>
      </c>
    </row>
    <row r="97" spans="1:3" ht="16.5" thickBot="1" x14ac:dyDescent="0.3">
      <c r="A97" s="171" t="s">
        <v>82</v>
      </c>
      <c r="B97" s="167">
        <v>100.4</v>
      </c>
      <c r="C97" s="167">
        <v>92.6</v>
      </c>
    </row>
    <row r="98" spans="1:3" ht="16.5" thickBot="1" x14ac:dyDescent="0.3">
      <c r="A98" s="171" t="s">
        <v>83</v>
      </c>
      <c r="B98" s="175">
        <v>102.1</v>
      </c>
      <c r="C98" s="175">
        <v>106.5</v>
      </c>
    </row>
    <row r="99" spans="1:3" ht="16.5" thickBot="1" x14ac:dyDescent="0.3">
      <c r="A99" s="171" t="s">
        <v>84</v>
      </c>
      <c r="B99" s="175">
        <v>96.5</v>
      </c>
      <c r="C99" s="175">
        <v>98.3</v>
      </c>
    </row>
    <row r="100" spans="1:3" ht="16.5" thickBot="1" x14ac:dyDescent="0.3">
      <c r="A100" s="171" t="s">
        <v>85</v>
      </c>
      <c r="B100" s="175">
        <v>92.4</v>
      </c>
      <c r="C100" s="175">
        <v>134.80000000000001</v>
      </c>
    </row>
    <row r="101" spans="1:3" ht="16.5" thickBot="1" x14ac:dyDescent="0.3">
      <c r="A101" s="172" t="s">
        <v>378</v>
      </c>
      <c r="B101" s="173"/>
      <c r="C101" s="173">
        <v>99.3</v>
      </c>
    </row>
    <row r="102" spans="1:3" ht="16.5" thickBot="1" x14ac:dyDescent="0.3">
      <c r="A102" s="190" t="s">
        <v>384</v>
      </c>
      <c r="B102" s="191"/>
      <c r="C102" s="192"/>
    </row>
    <row r="103" spans="1:3" ht="16.5" thickBot="1" x14ac:dyDescent="0.3">
      <c r="A103" s="171" t="s">
        <v>74</v>
      </c>
      <c r="B103" s="175">
        <v>98.5</v>
      </c>
      <c r="C103" s="175">
        <v>50.7</v>
      </c>
    </row>
    <row r="104" spans="1:3" ht="16.5" thickBot="1" x14ac:dyDescent="0.3">
      <c r="A104" s="171" t="s">
        <v>75</v>
      </c>
      <c r="B104" s="175">
        <v>97.7</v>
      </c>
      <c r="C104" s="175">
        <v>131.9</v>
      </c>
    </row>
    <row r="105" spans="1:3" ht="16.5" thickBot="1" x14ac:dyDescent="0.3">
      <c r="A105" s="171" t="s">
        <v>76</v>
      </c>
      <c r="B105" s="175">
        <v>97.9</v>
      </c>
      <c r="C105" s="175">
        <v>96.7</v>
      </c>
    </row>
    <row r="106" spans="1:3" ht="16.5" thickBot="1" x14ac:dyDescent="0.3">
      <c r="A106" s="171" t="s">
        <v>77</v>
      </c>
      <c r="B106" s="175">
        <v>97.7</v>
      </c>
      <c r="C106" s="175">
        <v>114.8</v>
      </c>
    </row>
    <row r="107" spans="1:3" ht="16.5" thickBot="1" x14ac:dyDescent="0.3">
      <c r="A107" s="171" t="s">
        <v>78</v>
      </c>
      <c r="B107" s="175">
        <v>92.6</v>
      </c>
      <c r="C107" s="175">
        <v>87.2</v>
      </c>
    </row>
    <row r="108" spans="1:3" ht="16.5" thickBot="1" x14ac:dyDescent="0.3">
      <c r="A108" s="171" t="s">
        <v>79</v>
      </c>
      <c r="B108" s="175">
        <v>96.4</v>
      </c>
      <c r="C108" s="175">
        <v>108.9</v>
      </c>
    </row>
    <row r="109" spans="1:3" ht="16.5" thickBot="1" x14ac:dyDescent="0.3">
      <c r="A109" s="171" t="s">
        <v>80</v>
      </c>
      <c r="B109" s="175">
        <v>96.8</v>
      </c>
      <c r="C109" s="175">
        <v>101.8</v>
      </c>
    </row>
    <row r="110" spans="1:3" ht="16.5" thickBot="1" x14ac:dyDescent="0.3">
      <c r="A110" s="171" t="s">
        <v>81</v>
      </c>
      <c r="B110" s="175">
        <v>95</v>
      </c>
      <c r="C110" s="175">
        <v>101.6</v>
      </c>
    </row>
    <row r="111" spans="1:3" ht="16.5" thickBot="1" x14ac:dyDescent="0.3">
      <c r="A111" s="171" t="s">
        <v>82</v>
      </c>
      <c r="B111" s="175">
        <v>95.3</v>
      </c>
      <c r="C111" s="175">
        <v>92.9</v>
      </c>
    </row>
    <row r="112" spans="1:3" ht="16.5" thickBot="1" x14ac:dyDescent="0.3">
      <c r="A112" s="171" t="s">
        <v>83</v>
      </c>
      <c r="B112" s="175">
        <v>93.5</v>
      </c>
      <c r="C112" s="175">
        <v>104.4</v>
      </c>
    </row>
    <row r="113" spans="1:3" ht="16.5" thickBot="1" x14ac:dyDescent="0.3">
      <c r="A113" s="171" t="s">
        <v>84</v>
      </c>
      <c r="B113" s="175">
        <v>93.9</v>
      </c>
      <c r="C113" s="175">
        <v>98.7</v>
      </c>
    </row>
    <row r="114" spans="1:3" ht="16.5" thickBot="1" x14ac:dyDescent="0.3">
      <c r="A114" s="171" t="s">
        <v>85</v>
      </c>
      <c r="B114" s="175">
        <v>105</v>
      </c>
      <c r="C114" s="175">
        <v>150.69999999999999</v>
      </c>
    </row>
    <row r="115" spans="1:3" ht="16.5" thickBot="1" x14ac:dyDescent="0.3">
      <c r="A115" s="172" t="s">
        <v>378</v>
      </c>
      <c r="B115" s="173"/>
      <c r="C115" s="173">
        <v>96.8</v>
      </c>
    </row>
    <row r="116" spans="1:3" ht="16.5" thickBot="1" x14ac:dyDescent="0.3">
      <c r="A116" s="190" t="s">
        <v>385</v>
      </c>
      <c r="B116" s="191"/>
      <c r="C116" s="192"/>
    </row>
    <row r="117" spans="1:3" ht="16.5" thickBot="1" x14ac:dyDescent="0.3">
      <c r="A117" s="171" t="s">
        <v>74</v>
      </c>
      <c r="B117" s="175">
        <v>94</v>
      </c>
      <c r="C117" s="175">
        <v>45.4</v>
      </c>
    </row>
    <row r="118" spans="1:3" ht="16.5" thickBot="1" x14ac:dyDescent="0.3">
      <c r="A118" s="171" t="s">
        <v>75</v>
      </c>
      <c r="B118" s="175">
        <v>96.3</v>
      </c>
      <c r="C118" s="175">
        <v>135.1</v>
      </c>
    </row>
    <row r="119" spans="1:3" ht="16.5" thickBot="1" x14ac:dyDescent="0.3">
      <c r="A119" s="171" t="s">
        <v>76</v>
      </c>
      <c r="B119" s="175">
        <v>99.4</v>
      </c>
      <c r="C119" s="175">
        <v>99.8</v>
      </c>
    </row>
    <row r="120" spans="1:3" ht="16.5" thickBot="1" x14ac:dyDescent="0.3">
      <c r="A120" s="171" t="s">
        <v>77</v>
      </c>
      <c r="B120" s="175">
        <v>93.4</v>
      </c>
      <c r="C120" s="175">
        <v>107.9</v>
      </c>
    </row>
    <row r="121" spans="1:3" ht="16.5" thickBot="1" x14ac:dyDescent="0.3">
      <c r="A121" s="171" t="s">
        <v>78</v>
      </c>
      <c r="B121" s="175">
        <v>94.9</v>
      </c>
      <c r="C121" s="175">
        <v>88.6</v>
      </c>
    </row>
    <row r="122" spans="1:3" ht="16.5" thickBot="1" x14ac:dyDescent="0.3">
      <c r="A122" s="171" t="s">
        <v>79</v>
      </c>
      <c r="B122" s="175">
        <v>95.6</v>
      </c>
      <c r="C122" s="175">
        <v>109.6</v>
      </c>
    </row>
    <row r="123" spans="1:3" ht="16.5" thickBot="1" x14ac:dyDescent="0.3">
      <c r="A123" s="171" t="s">
        <v>80</v>
      </c>
      <c r="B123" s="175">
        <v>91.9</v>
      </c>
      <c r="C123" s="175">
        <v>98</v>
      </c>
    </row>
    <row r="124" spans="1:3" ht="16.5" thickBot="1" x14ac:dyDescent="0.3">
      <c r="A124" s="171" t="s">
        <v>81</v>
      </c>
      <c r="B124" s="175">
        <v>90</v>
      </c>
      <c r="C124" s="175">
        <v>99.5</v>
      </c>
    </row>
    <row r="125" spans="1:3" ht="16.5" thickBot="1" x14ac:dyDescent="0.3">
      <c r="A125" s="171" t="s">
        <v>82</v>
      </c>
      <c r="B125" s="175">
        <v>97.5</v>
      </c>
      <c r="C125" s="175">
        <v>100.6</v>
      </c>
    </row>
    <row r="126" spans="1:3" ht="16.5" thickBot="1" x14ac:dyDescent="0.3">
      <c r="A126" s="171" t="s">
        <v>83</v>
      </c>
      <c r="B126" s="175">
        <v>94.1</v>
      </c>
      <c r="C126" s="175">
        <v>100.7</v>
      </c>
    </row>
    <row r="127" spans="1:3" ht="16.5" thickBot="1" x14ac:dyDescent="0.3">
      <c r="A127" s="171" t="s">
        <v>84</v>
      </c>
      <c r="B127" s="175">
        <v>93.8</v>
      </c>
      <c r="C127" s="175">
        <v>98.4</v>
      </c>
    </row>
    <row r="128" spans="1:3" ht="16.5" thickBot="1" x14ac:dyDescent="0.3">
      <c r="A128" s="171" t="s">
        <v>85</v>
      </c>
      <c r="B128" s="175">
        <v>92.7</v>
      </c>
      <c r="C128" s="175">
        <v>148.9</v>
      </c>
    </row>
    <row r="129" spans="1:3" ht="16.5" thickBot="1" x14ac:dyDescent="0.3">
      <c r="A129" s="172" t="s">
        <v>378</v>
      </c>
      <c r="B129" s="173"/>
      <c r="C129" s="173">
        <v>94.2</v>
      </c>
    </row>
    <row r="130" spans="1:3" ht="15.75" customHeight="1" thickBot="1" x14ac:dyDescent="0.3">
      <c r="A130" s="190" t="s">
        <v>386</v>
      </c>
      <c r="B130" s="191"/>
      <c r="C130" s="192"/>
    </row>
    <row r="131" spans="1:3" ht="16.5" thickBot="1" x14ac:dyDescent="0.3">
      <c r="A131" s="171" t="s">
        <v>74</v>
      </c>
      <c r="B131" s="175">
        <v>108.9</v>
      </c>
      <c r="C131" s="175">
        <v>53.3</v>
      </c>
    </row>
    <row r="132" spans="1:3" ht="16.5" thickBot="1" x14ac:dyDescent="0.3">
      <c r="A132" s="171" t="s">
        <v>75</v>
      </c>
      <c r="B132" s="175">
        <v>96.2</v>
      </c>
      <c r="C132" s="175">
        <v>119.3</v>
      </c>
    </row>
    <row r="133" spans="1:3" ht="16.5" thickBot="1" x14ac:dyDescent="0.3">
      <c r="A133" s="171" t="s">
        <v>76</v>
      </c>
      <c r="B133" s="175">
        <v>96</v>
      </c>
      <c r="C133" s="175">
        <v>99.7</v>
      </c>
    </row>
    <row r="134" spans="1:3" ht="16.5" thickBot="1" x14ac:dyDescent="0.3">
      <c r="A134" s="171" t="s">
        <v>77</v>
      </c>
      <c r="B134" s="175">
        <v>92.2</v>
      </c>
      <c r="C134" s="175">
        <v>103.6</v>
      </c>
    </row>
    <row r="135" spans="1:3" ht="16.5" thickBot="1" x14ac:dyDescent="0.3">
      <c r="A135" s="171" t="s">
        <v>78</v>
      </c>
      <c r="B135" s="175">
        <v>99.5</v>
      </c>
      <c r="C135" s="175">
        <v>95.6</v>
      </c>
    </row>
    <row r="136" spans="1:3" ht="16.5" thickBot="1" x14ac:dyDescent="0.3">
      <c r="A136" s="171" t="s">
        <v>79</v>
      </c>
      <c r="B136" s="175">
        <v>99.9</v>
      </c>
      <c r="C136" s="175">
        <v>110</v>
      </c>
    </row>
    <row r="137" spans="1:3" ht="16.5" thickBot="1" x14ac:dyDescent="0.3">
      <c r="A137" s="171" t="s">
        <v>80</v>
      </c>
      <c r="B137" s="175">
        <v>96</v>
      </c>
      <c r="C137" s="175">
        <v>94.2</v>
      </c>
    </row>
    <row r="138" spans="1:3" ht="16.5" thickBot="1" x14ac:dyDescent="0.3">
      <c r="A138" s="171" t="s">
        <v>81</v>
      </c>
      <c r="B138" s="175">
        <v>99</v>
      </c>
      <c r="C138" s="175">
        <v>102.5</v>
      </c>
    </row>
    <row r="139" spans="1:3" ht="16.5" thickBot="1" x14ac:dyDescent="0.3">
      <c r="A139" s="171" t="s">
        <v>82</v>
      </c>
      <c r="B139" s="175">
        <v>99.1</v>
      </c>
      <c r="C139" s="175">
        <v>100.7</v>
      </c>
    </row>
    <row r="140" spans="1:3" ht="16.5" thickBot="1" x14ac:dyDescent="0.3">
      <c r="A140" s="171" t="s">
        <v>83</v>
      </c>
      <c r="B140" s="175">
        <v>98.6</v>
      </c>
      <c r="C140" s="175">
        <v>100.2</v>
      </c>
    </row>
    <row r="141" spans="1:3" ht="16.5" thickBot="1" x14ac:dyDescent="0.3">
      <c r="A141" s="171" t="s">
        <v>84</v>
      </c>
      <c r="B141" s="175">
        <v>99.9</v>
      </c>
      <c r="C141" s="175">
        <v>99.7</v>
      </c>
    </row>
    <row r="142" spans="1:3" ht="16.5" thickBot="1" x14ac:dyDescent="0.3">
      <c r="A142" s="171" t="s">
        <v>85</v>
      </c>
      <c r="B142" s="175">
        <v>98.8</v>
      </c>
      <c r="C142" s="175">
        <v>147.19999999999999</v>
      </c>
    </row>
    <row r="143" spans="1:3" ht="16.5" thickBot="1" x14ac:dyDescent="0.3">
      <c r="A143" s="172" t="s">
        <v>378</v>
      </c>
      <c r="B143" s="173"/>
      <c r="C143" s="173">
        <v>98.3</v>
      </c>
    </row>
  </sheetData>
  <mergeCells count="13">
    <mergeCell ref="A116:C116"/>
    <mergeCell ref="A130:C130"/>
    <mergeCell ref="A1:A3"/>
    <mergeCell ref="B1:C1"/>
    <mergeCell ref="B2:B3"/>
    <mergeCell ref="B4:C4"/>
    <mergeCell ref="A18:C18"/>
    <mergeCell ref="A32:C32"/>
    <mergeCell ref="A46:C46"/>
    <mergeCell ref="A60:C60"/>
    <mergeCell ref="A74:C74"/>
    <mergeCell ref="A88:C88"/>
    <mergeCell ref="A102:C10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pane ySplit="1" topLeftCell="A14" activePane="bottomLeft" state="frozen"/>
      <selection pane="bottomLeft" activeCell="I36" sqref="I36"/>
    </sheetView>
  </sheetViews>
  <sheetFormatPr defaultRowHeight="15" x14ac:dyDescent="0.25"/>
  <cols>
    <col min="1" max="1" width="45.140625" customWidth="1"/>
    <col min="2" max="2" width="11.7109375" customWidth="1"/>
    <col min="4" max="4" width="12.85546875" customWidth="1"/>
  </cols>
  <sheetData>
    <row r="1" spans="1:16" ht="45.75" thickBot="1" x14ac:dyDescent="0.3">
      <c r="A1" s="159" t="s">
        <v>390</v>
      </c>
      <c r="B1" s="137" t="s">
        <v>366</v>
      </c>
      <c r="C1" s="138" t="s">
        <v>348</v>
      </c>
      <c r="D1" s="138" t="s">
        <v>349</v>
      </c>
      <c r="E1" s="138" t="s">
        <v>350</v>
      </c>
      <c r="F1" s="138" t="s">
        <v>351</v>
      </c>
      <c r="G1" s="138" t="s">
        <v>352</v>
      </c>
      <c r="H1" s="138" t="s">
        <v>353</v>
      </c>
      <c r="I1" s="138" t="s">
        <v>354</v>
      </c>
      <c r="J1" s="138" t="s">
        <v>355</v>
      </c>
      <c r="K1" s="138" t="s">
        <v>391</v>
      </c>
      <c r="L1" s="138" t="s">
        <v>392</v>
      </c>
      <c r="M1" s="138" t="s">
        <v>393</v>
      </c>
      <c r="N1" s="138" t="s">
        <v>394</v>
      </c>
      <c r="O1" s="138" t="s">
        <v>395</v>
      </c>
      <c r="P1" s="138" t="s">
        <v>396</v>
      </c>
    </row>
    <row r="2" spans="1:16" x14ac:dyDescent="0.25">
      <c r="A2" s="148" t="s">
        <v>324</v>
      </c>
      <c r="B2" s="139">
        <v>532846</v>
      </c>
      <c r="C2" s="139">
        <v>4759</v>
      </c>
      <c r="D2" s="139">
        <v>16460</v>
      </c>
      <c r="E2" s="139">
        <v>14992</v>
      </c>
      <c r="F2" s="139">
        <v>9281</v>
      </c>
      <c r="G2" s="139">
        <v>7602</v>
      </c>
      <c r="H2" s="139">
        <v>6359</v>
      </c>
      <c r="I2" s="139">
        <v>7197</v>
      </c>
      <c r="J2" s="139">
        <v>5435</v>
      </c>
      <c r="K2" s="139">
        <v>6647</v>
      </c>
      <c r="L2" s="139">
        <v>4198</v>
      </c>
      <c r="M2" s="139">
        <v>8034</v>
      </c>
      <c r="N2" s="139">
        <v>6127</v>
      </c>
      <c r="O2" s="139">
        <v>7261</v>
      </c>
      <c r="P2" s="139">
        <v>11993</v>
      </c>
    </row>
    <row r="3" spans="1:16" x14ac:dyDescent="0.25">
      <c r="A3" s="149" t="s">
        <v>333</v>
      </c>
      <c r="B3" s="140">
        <v>46523</v>
      </c>
      <c r="C3" s="140">
        <v>38</v>
      </c>
      <c r="D3" s="140">
        <v>66</v>
      </c>
      <c r="E3" s="140">
        <v>360</v>
      </c>
      <c r="F3" s="140">
        <v>12</v>
      </c>
      <c r="G3" s="140">
        <v>709</v>
      </c>
      <c r="H3" s="140">
        <v>20</v>
      </c>
      <c r="I3" s="140">
        <v>34</v>
      </c>
      <c r="J3" s="140">
        <v>55</v>
      </c>
      <c r="K3" s="140">
        <v>342</v>
      </c>
      <c r="L3" s="140">
        <v>17</v>
      </c>
      <c r="M3" s="140">
        <v>11</v>
      </c>
      <c r="N3" s="140">
        <v>24</v>
      </c>
      <c r="O3" s="140">
        <v>40</v>
      </c>
      <c r="P3" s="140">
        <v>56</v>
      </c>
    </row>
    <row r="4" spans="1:16" x14ac:dyDescent="0.25">
      <c r="A4" s="150" t="s">
        <v>337</v>
      </c>
      <c r="B4" s="141">
        <v>46317</v>
      </c>
      <c r="C4" s="141">
        <v>34</v>
      </c>
      <c r="D4" s="141">
        <v>66</v>
      </c>
      <c r="E4" s="141">
        <v>360</v>
      </c>
      <c r="F4" s="141">
        <v>12</v>
      </c>
      <c r="G4" s="141">
        <v>709</v>
      </c>
      <c r="H4" s="141">
        <v>17</v>
      </c>
      <c r="I4" s="141">
        <v>32</v>
      </c>
      <c r="J4" s="141">
        <v>55</v>
      </c>
      <c r="K4" s="141">
        <v>337</v>
      </c>
      <c r="L4" s="141">
        <v>17</v>
      </c>
      <c r="M4" s="141">
        <v>9</v>
      </c>
      <c r="N4" s="141">
        <v>18</v>
      </c>
      <c r="O4" s="141">
        <v>29</v>
      </c>
      <c r="P4" s="141">
        <v>55</v>
      </c>
    </row>
    <row r="5" spans="1:16" x14ac:dyDescent="0.25">
      <c r="A5" s="151" t="s">
        <v>338</v>
      </c>
      <c r="B5" s="142">
        <v>45304</v>
      </c>
      <c r="C5" s="142">
        <v>34</v>
      </c>
      <c r="D5" s="142">
        <v>31</v>
      </c>
      <c r="E5" s="142">
        <v>360</v>
      </c>
      <c r="F5" s="142">
        <v>12</v>
      </c>
      <c r="G5" s="142">
        <v>709</v>
      </c>
      <c r="H5" s="142">
        <v>17</v>
      </c>
      <c r="I5" s="142">
        <v>32</v>
      </c>
      <c r="J5" s="142">
        <v>21</v>
      </c>
      <c r="K5" s="142">
        <v>337</v>
      </c>
      <c r="L5" s="142">
        <v>17</v>
      </c>
      <c r="M5" s="142">
        <v>9</v>
      </c>
      <c r="N5" s="142">
        <v>18</v>
      </c>
      <c r="O5" s="142">
        <v>29</v>
      </c>
      <c r="P5" s="142">
        <v>21</v>
      </c>
    </row>
    <row r="6" spans="1:16" x14ac:dyDescent="0.25">
      <c r="A6" s="152" t="s">
        <v>343</v>
      </c>
      <c r="B6" s="143">
        <v>771</v>
      </c>
      <c r="C6" s="143">
        <v>34</v>
      </c>
      <c r="D6" s="143">
        <v>23</v>
      </c>
      <c r="E6" s="143">
        <v>5</v>
      </c>
      <c r="F6" s="143">
        <v>12</v>
      </c>
      <c r="G6" s="143">
        <v>10</v>
      </c>
      <c r="H6" s="143">
        <v>17</v>
      </c>
      <c r="I6" s="143">
        <v>32</v>
      </c>
      <c r="J6" s="143">
        <v>21</v>
      </c>
      <c r="K6" s="143">
        <v>5</v>
      </c>
      <c r="L6" s="143">
        <v>12</v>
      </c>
      <c r="M6" s="143">
        <v>8</v>
      </c>
      <c r="N6" s="143">
        <v>18</v>
      </c>
      <c r="O6" s="143">
        <v>29</v>
      </c>
      <c r="P6" s="143">
        <v>21</v>
      </c>
    </row>
    <row r="7" spans="1:16" x14ac:dyDescent="0.25">
      <c r="A7" s="152" t="s">
        <v>356</v>
      </c>
      <c r="B7" s="143">
        <v>44159</v>
      </c>
      <c r="C7" s="143">
        <v>0</v>
      </c>
      <c r="D7" s="143">
        <v>7</v>
      </c>
      <c r="E7" s="143">
        <v>354</v>
      </c>
      <c r="F7" s="143">
        <v>0</v>
      </c>
      <c r="G7" s="143">
        <v>699</v>
      </c>
      <c r="H7" s="143">
        <v>0</v>
      </c>
      <c r="I7" s="143">
        <v>0</v>
      </c>
      <c r="J7" s="143">
        <v>0</v>
      </c>
      <c r="K7" s="143">
        <v>332</v>
      </c>
      <c r="L7" s="143">
        <v>5</v>
      </c>
      <c r="M7" s="143">
        <v>1</v>
      </c>
      <c r="N7" s="143">
        <v>0</v>
      </c>
      <c r="O7" s="143">
        <v>0</v>
      </c>
      <c r="P7" s="143">
        <v>0</v>
      </c>
    </row>
    <row r="8" spans="1:16" x14ac:dyDescent="0.25">
      <c r="A8" s="152" t="s">
        <v>341</v>
      </c>
      <c r="B8" s="143">
        <v>374</v>
      </c>
      <c r="C8" s="143">
        <v>0</v>
      </c>
      <c r="D8" s="143">
        <v>0</v>
      </c>
      <c r="E8" s="143">
        <v>0</v>
      </c>
      <c r="F8" s="143">
        <v>0</v>
      </c>
      <c r="G8" s="143">
        <v>0</v>
      </c>
      <c r="H8" s="143">
        <v>0</v>
      </c>
      <c r="I8" s="143">
        <v>0</v>
      </c>
      <c r="J8" s="143">
        <v>0</v>
      </c>
      <c r="K8" s="143">
        <v>0</v>
      </c>
      <c r="L8" s="143">
        <v>0</v>
      </c>
      <c r="M8" s="143">
        <v>0</v>
      </c>
      <c r="N8" s="143">
        <v>0</v>
      </c>
      <c r="O8" s="143">
        <v>0</v>
      </c>
      <c r="P8" s="143">
        <v>0</v>
      </c>
    </row>
    <row r="9" spans="1:16" x14ac:dyDescent="0.25">
      <c r="A9" s="151" t="s">
        <v>340</v>
      </c>
      <c r="B9" s="142">
        <v>1013</v>
      </c>
      <c r="C9" s="142">
        <v>0</v>
      </c>
      <c r="D9" s="142">
        <v>35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35</v>
      </c>
      <c r="K9" s="142">
        <v>0</v>
      </c>
      <c r="L9" s="142">
        <v>0</v>
      </c>
      <c r="M9" s="142">
        <v>0</v>
      </c>
      <c r="N9" s="142">
        <v>0</v>
      </c>
      <c r="O9" s="142">
        <v>0</v>
      </c>
      <c r="P9" s="142">
        <v>35</v>
      </c>
    </row>
    <row r="10" spans="1:16" x14ac:dyDescent="0.25">
      <c r="A10" s="152" t="s">
        <v>343</v>
      </c>
      <c r="B10" s="144">
        <v>970</v>
      </c>
      <c r="C10" s="144">
        <v>0</v>
      </c>
      <c r="D10" s="144">
        <v>35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35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35</v>
      </c>
    </row>
    <row r="11" spans="1:16" x14ac:dyDescent="0.25">
      <c r="A11" s="152" t="s">
        <v>341</v>
      </c>
      <c r="B11" s="144">
        <v>43</v>
      </c>
      <c r="C11" s="144">
        <v>0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</row>
    <row r="12" spans="1:16" x14ac:dyDescent="0.25">
      <c r="A12" s="150" t="s">
        <v>342</v>
      </c>
      <c r="B12" s="145">
        <v>207</v>
      </c>
      <c r="C12" s="145">
        <v>4</v>
      </c>
      <c r="D12" s="145">
        <v>1</v>
      </c>
      <c r="E12" s="145">
        <v>0</v>
      </c>
      <c r="F12" s="145">
        <v>0</v>
      </c>
      <c r="G12" s="145">
        <v>0</v>
      </c>
      <c r="H12" s="145">
        <v>3</v>
      </c>
      <c r="I12" s="145">
        <v>2</v>
      </c>
      <c r="J12" s="145">
        <v>0</v>
      </c>
      <c r="K12" s="145">
        <v>5</v>
      </c>
      <c r="L12" s="145">
        <v>0</v>
      </c>
      <c r="M12" s="145">
        <v>2</v>
      </c>
      <c r="N12" s="145">
        <v>6</v>
      </c>
      <c r="O12" s="145">
        <v>11</v>
      </c>
      <c r="P12" s="145">
        <v>0</v>
      </c>
    </row>
    <row r="13" spans="1:16" x14ac:dyDescent="0.25">
      <c r="A13" s="153" t="s">
        <v>343</v>
      </c>
      <c r="B13" s="144">
        <v>0</v>
      </c>
      <c r="C13" s="144">
        <v>0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</row>
    <row r="14" spans="1:16" x14ac:dyDescent="0.25">
      <c r="A14" s="153" t="s">
        <v>356</v>
      </c>
      <c r="B14" s="144">
        <v>207</v>
      </c>
      <c r="C14" s="144">
        <v>4</v>
      </c>
      <c r="D14" s="144">
        <v>1</v>
      </c>
      <c r="E14" s="144">
        <v>0</v>
      </c>
      <c r="F14" s="144">
        <v>0</v>
      </c>
      <c r="G14" s="144">
        <v>0</v>
      </c>
      <c r="H14" s="144">
        <v>3</v>
      </c>
      <c r="I14" s="144">
        <v>2</v>
      </c>
      <c r="J14" s="144">
        <v>0</v>
      </c>
      <c r="K14" s="144">
        <v>5</v>
      </c>
      <c r="L14" s="144">
        <v>0</v>
      </c>
      <c r="M14" s="144">
        <v>2</v>
      </c>
      <c r="N14" s="144">
        <v>6</v>
      </c>
      <c r="O14" s="144">
        <v>11</v>
      </c>
      <c r="P14" s="144">
        <v>0</v>
      </c>
    </row>
    <row r="15" spans="1:16" x14ac:dyDescent="0.25">
      <c r="A15" s="149" t="s">
        <v>334</v>
      </c>
      <c r="B15" s="140">
        <v>17354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0">
        <v>0</v>
      </c>
    </row>
    <row r="16" spans="1:16" x14ac:dyDescent="0.25">
      <c r="A16" s="154" t="s">
        <v>343</v>
      </c>
      <c r="B16" s="143">
        <v>6944</v>
      </c>
      <c r="C16" s="143">
        <v>0</v>
      </c>
      <c r="D16" s="143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3">
        <v>0</v>
      </c>
    </row>
    <row r="17" spans="1:16" x14ac:dyDescent="0.25">
      <c r="A17" s="154" t="s">
        <v>357</v>
      </c>
      <c r="B17" s="143">
        <v>2511</v>
      </c>
      <c r="C17" s="143">
        <v>0</v>
      </c>
      <c r="D17" s="143">
        <v>0</v>
      </c>
      <c r="E17" s="143">
        <v>0</v>
      </c>
      <c r="F17" s="143">
        <v>0</v>
      </c>
      <c r="G17" s="143">
        <v>0</v>
      </c>
      <c r="H17" s="143">
        <v>0</v>
      </c>
      <c r="I17" s="143">
        <v>0</v>
      </c>
      <c r="J17" s="143">
        <v>0</v>
      </c>
      <c r="K17" s="143">
        <v>0</v>
      </c>
      <c r="L17" s="143">
        <v>0</v>
      </c>
      <c r="M17" s="143">
        <v>0</v>
      </c>
      <c r="N17" s="143">
        <v>0</v>
      </c>
      <c r="O17" s="143">
        <v>0</v>
      </c>
      <c r="P17" s="143">
        <v>0</v>
      </c>
    </row>
    <row r="18" spans="1:16" x14ac:dyDescent="0.25">
      <c r="A18" s="155" t="s">
        <v>344</v>
      </c>
      <c r="B18" s="143">
        <v>7899</v>
      </c>
      <c r="C18" s="143">
        <v>0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3">
        <v>0</v>
      </c>
      <c r="K18" s="143">
        <v>0</v>
      </c>
      <c r="L18" s="143">
        <v>0</v>
      </c>
      <c r="M18" s="143">
        <v>0</v>
      </c>
      <c r="N18" s="143">
        <v>0</v>
      </c>
      <c r="O18" s="143">
        <v>0</v>
      </c>
      <c r="P18" s="143">
        <v>0</v>
      </c>
    </row>
    <row r="19" spans="1:16" ht="17.25" x14ac:dyDescent="0.25">
      <c r="A19" s="149" t="s">
        <v>358</v>
      </c>
      <c r="B19" s="140">
        <v>113254</v>
      </c>
      <c r="C19" s="140">
        <v>898</v>
      </c>
      <c r="D19" s="140">
        <v>2451</v>
      </c>
      <c r="E19" s="140">
        <v>373</v>
      </c>
      <c r="F19" s="140">
        <v>2867</v>
      </c>
      <c r="G19" s="140">
        <v>1280</v>
      </c>
      <c r="H19" s="140">
        <v>1029</v>
      </c>
      <c r="I19" s="140">
        <v>5264</v>
      </c>
      <c r="J19" s="140">
        <v>986</v>
      </c>
      <c r="K19" s="140">
        <v>2826</v>
      </c>
      <c r="L19" s="140">
        <v>1083</v>
      </c>
      <c r="M19" s="140">
        <v>454</v>
      </c>
      <c r="N19" s="140">
        <v>2273</v>
      </c>
      <c r="O19" s="140">
        <v>3669</v>
      </c>
      <c r="P19" s="140">
        <v>1066</v>
      </c>
    </row>
    <row r="20" spans="1:16" ht="30" x14ac:dyDescent="0.25">
      <c r="A20" s="155" t="s">
        <v>359</v>
      </c>
      <c r="B20" s="143">
        <v>83621</v>
      </c>
      <c r="C20" s="143">
        <v>898</v>
      </c>
      <c r="D20" s="143">
        <v>2451</v>
      </c>
      <c r="E20" s="143">
        <v>373</v>
      </c>
      <c r="F20" s="143">
        <v>2867</v>
      </c>
      <c r="G20" s="143">
        <v>1280</v>
      </c>
      <c r="H20" s="143">
        <v>1029</v>
      </c>
      <c r="I20" s="143">
        <v>5264</v>
      </c>
      <c r="J20" s="143">
        <v>986</v>
      </c>
      <c r="K20" s="143">
        <v>2826</v>
      </c>
      <c r="L20" s="143">
        <v>1083</v>
      </c>
      <c r="M20" s="143">
        <v>454</v>
      </c>
      <c r="N20" s="143">
        <v>2273</v>
      </c>
      <c r="O20" s="143">
        <v>3669</v>
      </c>
      <c r="P20" s="143">
        <v>1066</v>
      </c>
    </row>
    <row r="21" spans="1:16" x14ac:dyDescent="0.25">
      <c r="A21" s="154" t="s">
        <v>360</v>
      </c>
      <c r="B21" s="143">
        <v>19894</v>
      </c>
      <c r="C21" s="143">
        <v>0</v>
      </c>
      <c r="D21" s="143">
        <v>0</v>
      </c>
      <c r="E21" s="143">
        <v>0</v>
      </c>
      <c r="F21" s="143">
        <v>0</v>
      </c>
      <c r="G21" s="143">
        <v>0</v>
      </c>
      <c r="H21" s="143">
        <v>0</v>
      </c>
      <c r="I21" s="143">
        <v>0</v>
      </c>
      <c r="J21" s="143">
        <v>0</v>
      </c>
      <c r="K21" s="143">
        <v>0</v>
      </c>
      <c r="L21" s="143">
        <v>0</v>
      </c>
      <c r="M21" s="143">
        <v>0</v>
      </c>
      <c r="N21" s="143">
        <v>0</v>
      </c>
      <c r="O21" s="143">
        <v>0</v>
      </c>
      <c r="P21" s="143">
        <v>0</v>
      </c>
    </row>
    <row r="22" spans="1:16" x14ac:dyDescent="0.25">
      <c r="A22" s="154" t="s">
        <v>346</v>
      </c>
      <c r="B22" s="143">
        <v>5564</v>
      </c>
      <c r="C22" s="143">
        <v>0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3">
        <v>0</v>
      </c>
      <c r="K22" s="143">
        <v>0</v>
      </c>
      <c r="L22" s="143">
        <v>0</v>
      </c>
      <c r="M22" s="143">
        <v>0</v>
      </c>
      <c r="N22" s="143">
        <v>0</v>
      </c>
      <c r="O22" s="143">
        <v>0</v>
      </c>
      <c r="P22" s="143">
        <v>0</v>
      </c>
    </row>
    <row r="23" spans="1:16" x14ac:dyDescent="0.25">
      <c r="A23" s="154" t="s">
        <v>341</v>
      </c>
      <c r="B23" s="157">
        <v>4175</v>
      </c>
      <c r="C23" s="143">
        <v>0</v>
      </c>
      <c r="D23" s="143">
        <v>0</v>
      </c>
      <c r="E23" s="143">
        <v>0</v>
      </c>
      <c r="F23" s="143">
        <v>0</v>
      </c>
      <c r="G23" s="143">
        <v>0</v>
      </c>
      <c r="H23" s="143">
        <v>0</v>
      </c>
      <c r="I23" s="143">
        <v>0</v>
      </c>
      <c r="J23" s="143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3">
        <v>0</v>
      </c>
    </row>
    <row r="24" spans="1:16" x14ac:dyDescent="0.25">
      <c r="A24" s="149" t="s">
        <v>336</v>
      </c>
      <c r="B24" s="140">
        <v>355715</v>
      </c>
      <c r="C24" s="140">
        <v>3823</v>
      </c>
      <c r="D24" s="140">
        <v>13942</v>
      </c>
      <c r="E24" s="140">
        <v>14260</v>
      </c>
      <c r="F24" s="140">
        <v>6403</v>
      </c>
      <c r="G24" s="140">
        <v>5613</v>
      </c>
      <c r="H24" s="140">
        <v>5310</v>
      </c>
      <c r="I24" s="140">
        <v>1899</v>
      </c>
      <c r="J24" s="140">
        <v>4393</v>
      </c>
      <c r="K24" s="140">
        <v>3479</v>
      </c>
      <c r="L24" s="140">
        <v>3098</v>
      </c>
      <c r="M24" s="140">
        <v>7569</v>
      </c>
      <c r="N24" s="140">
        <v>3830</v>
      </c>
      <c r="O24" s="140">
        <v>3552</v>
      </c>
      <c r="P24" s="140">
        <v>10871</v>
      </c>
    </row>
    <row r="25" spans="1:16" ht="48" x14ac:dyDescent="0.25">
      <c r="A25" s="155" t="s">
        <v>361</v>
      </c>
      <c r="B25" s="143">
        <v>143988</v>
      </c>
      <c r="C25" s="143">
        <v>1537</v>
      </c>
      <c r="D25" s="143">
        <v>4649</v>
      </c>
      <c r="E25" s="143">
        <v>7992</v>
      </c>
      <c r="F25" s="143">
        <v>3976</v>
      </c>
      <c r="G25" s="143">
        <v>1910</v>
      </c>
      <c r="H25" s="143">
        <v>3408</v>
      </c>
      <c r="I25" s="143">
        <v>349</v>
      </c>
      <c r="J25" s="143">
        <v>1398</v>
      </c>
      <c r="K25" s="143">
        <v>1585</v>
      </c>
      <c r="L25" s="143">
        <v>1423</v>
      </c>
      <c r="M25" s="143">
        <v>4589</v>
      </c>
      <c r="N25" s="143">
        <v>1741</v>
      </c>
      <c r="O25" s="143">
        <v>1627</v>
      </c>
      <c r="P25" s="143">
        <v>3260</v>
      </c>
    </row>
    <row r="26" spans="1:16" x14ac:dyDescent="0.25">
      <c r="A26" s="154" t="s">
        <v>345</v>
      </c>
      <c r="B26" s="146">
        <v>191782</v>
      </c>
      <c r="C26" s="146">
        <v>2231</v>
      </c>
      <c r="D26" s="146">
        <v>9242</v>
      </c>
      <c r="E26" s="146">
        <v>6220</v>
      </c>
      <c r="F26" s="146">
        <v>2368</v>
      </c>
      <c r="G26" s="146">
        <v>3348</v>
      </c>
      <c r="H26" s="146">
        <v>1844</v>
      </c>
      <c r="I26" s="146">
        <v>1509</v>
      </c>
      <c r="J26" s="146">
        <v>2955</v>
      </c>
      <c r="K26" s="146">
        <v>1777</v>
      </c>
      <c r="L26" s="146">
        <v>1546</v>
      </c>
      <c r="M26" s="146">
        <v>2876</v>
      </c>
      <c r="N26" s="146">
        <v>2048</v>
      </c>
      <c r="O26" s="146">
        <v>1884</v>
      </c>
      <c r="P26" s="146">
        <v>7564</v>
      </c>
    </row>
    <row r="27" spans="1:16" x14ac:dyDescent="0.25">
      <c r="A27" s="154" t="s">
        <v>362</v>
      </c>
      <c r="B27" s="143">
        <v>6792</v>
      </c>
      <c r="C27" s="143">
        <v>10</v>
      </c>
      <c r="D27" s="143">
        <v>7</v>
      </c>
      <c r="E27" s="143">
        <v>3</v>
      </c>
      <c r="F27" s="143">
        <v>14</v>
      </c>
      <c r="G27" s="143">
        <v>5</v>
      </c>
      <c r="H27" s="143">
        <v>18</v>
      </c>
      <c r="I27" s="143">
        <v>1</v>
      </c>
      <c r="J27" s="143">
        <v>0</v>
      </c>
      <c r="K27" s="143">
        <v>77</v>
      </c>
      <c r="L27" s="143">
        <v>88</v>
      </c>
      <c r="M27" s="143">
        <v>64</v>
      </c>
      <c r="N27" s="143">
        <v>2</v>
      </c>
      <c r="O27" s="143">
        <v>2</v>
      </c>
      <c r="P27" s="143">
        <v>8</v>
      </c>
    </row>
    <row r="28" spans="1:16" x14ac:dyDescent="0.25">
      <c r="A28" s="154" t="s">
        <v>363</v>
      </c>
      <c r="B28" s="143">
        <v>3020</v>
      </c>
      <c r="C28" s="143">
        <v>0</v>
      </c>
      <c r="D28" s="143">
        <v>0</v>
      </c>
      <c r="E28" s="143">
        <v>0</v>
      </c>
      <c r="F28" s="143">
        <v>0</v>
      </c>
      <c r="G28" s="143">
        <v>0</v>
      </c>
      <c r="H28" s="143">
        <v>0</v>
      </c>
      <c r="I28" s="143">
        <v>0</v>
      </c>
      <c r="J28" s="143">
        <v>0</v>
      </c>
      <c r="K28" s="143">
        <v>0</v>
      </c>
      <c r="L28" s="143">
        <v>0</v>
      </c>
      <c r="M28" s="143">
        <v>0</v>
      </c>
      <c r="N28" s="143">
        <v>0</v>
      </c>
      <c r="O28" s="143">
        <v>0</v>
      </c>
      <c r="P28" s="143">
        <v>0</v>
      </c>
    </row>
    <row r="29" spans="1:16" x14ac:dyDescent="0.25">
      <c r="A29" s="154" t="s">
        <v>347</v>
      </c>
      <c r="B29" s="143">
        <v>4497</v>
      </c>
      <c r="C29" s="143">
        <v>45</v>
      </c>
      <c r="D29" s="143">
        <v>45</v>
      </c>
      <c r="E29" s="143">
        <v>45</v>
      </c>
      <c r="F29" s="143">
        <v>45</v>
      </c>
      <c r="G29" s="143">
        <v>40</v>
      </c>
      <c r="H29" s="143">
        <v>40</v>
      </c>
      <c r="I29" s="143">
        <v>40</v>
      </c>
      <c r="J29" s="143">
        <v>40</v>
      </c>
      <c r="K29" s="143">
        <v>40</v>
      </c>
      <c r="L29" s="143">
        <v>40</v>
      </c>
      <c r="M29" s="143">
        <v>40</v>
      </c>
      <c r="N29" s="143">
        <v>40</v>
      </c>
      <c r="O29" s="143">
        <v>40</v>
      </c>
      <c r="P29" s="143">
        <v>40</v>
      </c>
    </row>
    <row r="30" spans="1:16" x14ac:dyDescent="0.25">
      <c r="A30" s="156" t="s">
        <v>339</v>
      </c>
      <c r="B30" s="147">
        <v>5636</v>
      </c>
      <c r="C30" s="147">
        <v>0</v>
      </c>
      <c r="D30" s="147">
        <v>0</v>
      </c>
      <c r="E30" s="147">
        <v>0</v>
      </c>
      <c r="F30" s="147">
        <v>0</v>
      </c>
      <c r="G30" s="147">
        <v>310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47">
        <v>0</v>
      </c>
      <c r="N30" s="147">
        <v>0</v>
      </c>
      <c r="O30" s="147">
        <v>0</v>
      </c>
      <c r="P30" s="147">
        <v>0</v>
      </c>
    </row>
    <row r="32" spans="1:16" x14ac:dyDescent="0.25">
      <c r="A32" s="92" t="s">
        <v>365</v>
      </c>
    </row>
    <row r="33" spans="1:10" x14ac:dyDescent="0.25">
      <c r="A33" s="158" t="s">
        <v>364</v>
      </c>
      <c r="B33" t="s">
        <v>335</v>
      </c>
      <c r="C33" t="s">
        <v>335</v>
      </c>
      <c r="D33" s="143">
        <v>9137261.1999999993</v>
      </c>
      <c r="E33" s="143"/>
      <c r="F33" s="143"/>
      <c r="G33" s="143"/>
      <c r="H33" s="14"/>
      <c r="I33" s="14">
        <v>7284829</v>
      </c>
      <c r="J33" s="14"/>
    </row>
    <row r="34" spans="1:10" x14ac:dyDescent="0.25">
      <c r="A34" s="158" t="s">
        <v>369</v>
      </c>
      <c r="B34" t="s">
        <v>335</v>
      </c>
      <c r="C34" t="s">
        <v>335</v>
      </c>
      <c r="D34" s="143">
        <f>D35*D36*1000</f>
        <v>32282250</v>
      </c>
      <c r="E34" s="143"/>
      <c r="F34" s="143"/>
      <c r="G34" s="143"/>
      <c r="H34" s="14"/>
      <c r="I34" s="14"/>
      <c r="J34" s="14"/>
    </row>
    <row r="35" spans="1:10" x14ac:dyDescent="0.25">
      <c r="A35" s="158" t="s">
        <v>368</v>
      </c>
      <c r="B35" t="s">
        <v>335</v>
      </c>
      <c r="C35" t="s">
        <v>335</v>
      </c>
      <c r="D35" s="143">
        <v>537.5</v>
      </c>
      <c r="E35" s="143"/>
      <c r="F35" s="143"/>
      <c r="G35" s="143"/>
      <c r="H35" s="14"/>
      <c r="I35" s="14"/>
      <c r="J35" s="14"/>
    </row>
    <row r="36" spans="1:10" x14ac:dyDescent="0.25">
      <c r="A36" s="158" t="s">
        <v>367</v>
      </c>
      <c r="B36" t="s">
        <v>335</v>
      </c>
      <c r="C36" t="s">
        <v>335</v>
      </c>
      <c r="D36" s="143">
        <v>60.06</v>
      </c>
      <c r="E36" s="143"/>
      <c r="F36" s="143"/>
      <c r="G36" s="143"/>
      <c r="H36" s="14"/>
      <c r="I36" s="14"/>
      <c r="J36" s="14"/>
    </row>
    <row r="37" spans="1:10" x14ac:dyDescent="0.25">
      <c r="A37" s="158" t="s">
        <v>370</v>
      </c>
      <c r="B37" t="s">
        <v>335</v>
      </c>
      <c r="C37" t="s">
        <v>335</v>
      </c>
      <c r="D37" s="143">
        <f>SUM(D33:D34)/'ВВП+на душу населения'!C92/1000000</f>
        <v>1.7234526643874247E-3</v>
      </c>
      <c r="E37" s="143"/>
      <c r="F37" s="143"/>
      <c r="G37" s="143"/>
      <c r="H37" s="14"/>
      <c r="I37" s="14"/>
      <c r="J37" s="14"/>
    </row>
  </sheetData>
  <hyperlinks>
    <hyperlink ref="A1" r:id="rId1"/>
    <hyperlink ref="A3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pane xSplit="6" ySplit="4" topLeftCell="G8" activePane="bottomRight" state="frozen"/>
      <selection pane="topRight" activeCell="G1" sqref="G1"/>
      <selection pane="bottomLeft" activeCell="A5" sqref="A5"/>
      <selection pane="bottomRight" activeCell="H6" sqref="H6"/>
    </sheetView>
  </sheetViews>
  <sheetFormatPr defaultRowHeight="15" x14ac:dyDescent="0.25"/>
  <cols>
    <col min="1" max="1" width="10.42578125" customWidth="1"/>
    <col min="2" max="2" width="11.140625" bestFit="1" customWidth="1"/>
    <col min="3" max="3" width="10.5703125" bestFit="1" customWidth="1"/>
    <col min="4" max="4" width="15.7109375" bestFit="1" customWidth="1"/>
    <col min="5" max="5" width="13.42578125" bestFit="1" customWidth="1"/>
    <col min="6" max="6" width="11.28515625" bestFit="1" customWidth="1"/>
    <col min="7" max="7" width="11.85546875" customWidth="1"/>
  </cols>
  <sheetData>
    <row r="1" spans="1:9" ht="39" customHeight="1" x14ac:dyDescent="0.25">
      <c r="A1" s="176" t="s">
        <v>397</v>
      </c>
      <c r="B1" s="68" t="s">
        <v>61</v>
      </c>
      <c r="C1" s="201" t="s">
        <v>20</v>
      </c>
      <c r="D1" s="202"/>
      <c r="E1" s="69" t="s">
        <v>62</v>
      </c>
      <c r="F1" s="70" t="s">
        <v>63</v>
      </c>
      <c r="G1" s="204" t="s">
        <v>86</v>
      </c>
      <c r="H1" s="206" t="s">
        <v>399</v>
      </c>
      <c r="I1" s="207"/>
    </row>
    <row r="2" spans="1:9" ht="15" customHeight="1" x14ac:dyDescent="0.25">
      <c r="A2" s="203" t="s">
        <v>398</v>
      </c>
      <c r="B2" s="71"/>
      <c r="C2" s="72" t="s">
        <v>64</v>
      </c>
      <c r="D2" s="73" t="s">
        <v>65</v>
      </c>
      <c r="E2" s="74" t="s">
        <v>66</v>
      </c>
      <c r="F2" s="75" t="s">
        <v>67</v>
      </c>
      <c r="G2" s="205"/>
      <c r="H2" s="208"/>
      <c r="I2" s="207"/>
    </row>
    <row r="3" spans="1:9" ht="15" customHeight="1" x14ac:dyDescent="0.25">
      <c r="A3" s="203"/>
      <c r="B3" s="71"/>
      <c r="C3" s="76" t="s">
        <v>68</v>
      </c>
      <c r="D3" s="77" t="s">
        <v>69</v>
      </c>
      <c r="E3" s="74" t="s">
        <v>70</v>
      </c>
      <c r="F3" s="75" t="s">
        <v>71</v>
      </c>
      <c r="G3" s="205"/>
      <c r="H3" s="208"/>
      <c r="I3" s="207"/>
    </row>
    <row r="4" spans="1:9" ht="15" customHeight="1" x14ac:dyDescent="0.25">
      <c r="A4" s="203"/>
      <c r="B4" s="78"/>
      <c r="C4" s="79" t="s">
        <v>72</v>
      </c>
      <c r="D4" s="80" t="s">
        <v>73</v>
      </c>
      <c r="E4" s="81"/>
      <c r="F4" s="82"/>
      <c r="G4" s="205"/>
      <c r="H4" s="208"/>
      <c r="I4" s="207"/>
    </row>
    <row r="5" spans="1:9" ht="15.75" x14ac:dyDescent="0.25">
      <c r="A5" s="87">
        <v>2008</v>
      </c>
      <c r="B5" s="83"/>
      <c r="C5" s="83"/>
      <c r="D5" s="83"/>
      <c r="E5" s="83"/>
      <c r="F5" s="83"/>
    </row>
    <row r="6" spans="1:9" x14ac:dyDescent="0.25">
      <c r="A6" s="84" t="s">
        <v>74</v>
      </c>
      <c r="B6" s="85">
        <v>944.04781255353555</v>
      </c>
      <c r="C6" s="85">
        <v>442.81671124801545</v>
      </c>
      <c r="D6" s="85">
        <v>501.2311013055201</v>
      </c>
      <c r="E6" s="85">
        <v>812.34610254617871</v>
      </c>
      <c r="F6" s="85">
        <v>131.70171000735678</v>
      </c>
    </row>
    <row r="7" spans="1:9" x14ac:dyDescent="0.25">
      <c r="A7" s="84" t="s">
        <v>75</v>
      </c>
      <c r="B7" s="86">
        <v>964.33657393992473</v>
      </c>
      <c r="C7" s="86">
        <v>452.03551899144298</v>
      </c>
      <c r="D7" s="86">
        <v>512.30105494848169</v>
      </c>
      <c r="E7" s="86">
        <v>835.3156852306829</v>
      </c>
      <c r="F7" s="86">
        <v>129.02088870924177</v>
      </c>
    </row>
    <row r="8" spans="1:9" x14ac:dyDescent="0.25">
      <c r="A8" s="84" t="s">
        <v>76</v>
      </c>
      <c r="B8" s="86">
        <v>1049.3906121823795</v>
      </c>
      <c r="C8" s="86">
        <v>494.70265952602568</v>
      </c>
      <c r="D8" s="86">
        <v>554.68790000000001</v>
      </c>
      <c r="E8" s="86">
        <v>917.21120928542825</v>
      </c>
      <c r="F8" s="86">
        <v>132.17940289695113</v>
      </c>
    </row>
    <row r="9" spans="1:9" x14ac:dyDescent="0.25">
      <c r="A9" s="84" t="s">
        <v>77</v>
      </c>
      <c r="B9" s="86">
        <v>1076.8919492824216</v>
      </c>
      <c r="C9" s="86">
        <v>490.67562105510808</v>
      </c>
      <c r="D9" s="86">
        <v>586.21632822731351</v>
      </c>
      <c r="E9" s="86">
        <v>941.65499999999997</v>
      </c>
      <c r="F9" s="86">
        <v>135.23689744092295</v>
      </c>
    </row>
    <row r="10" spans="1:9" x14ac:dyDescent="0.25">
      <c r="A10" s="84" t="s">
        <v>78</v>
      </c>
      <c r="B10" s="86">
        <v>1115.8610000000001</v>
      </c>
      <c r="C10" s="86">
        <v>528.83349999999996</v>
      </c>
      <c r="D10" s="86">
        <v>587.02749944506468</v>
      </c>
      <c r="E10" s="86">
        <v>973.98695925065078</v>
      </c>
      <c r="F10" s="86">
        <v>141.87398805392576</v>
      </c>
    </row>
    <row r="11" spans="1:9" x14ac:dyDescent="0.25">
      <c r="A11" s="84" t="s">
        <v>79</v>
      </c>
      <c r="B11" s="86">
        <v>1138.991539226852</v>
      </c>
      <c r="C11" s="86">
        <v>533.13819999999998</v>
      </c>
      <c r="D11" s="86">
        <v>605.85326394933122</v>
      </c>
      <c r="E11" s="86">
        <v>992.61109999999996</v>
      </c>
      <c r="F11" s="86">
        <v>146.38036433966133</v>
      </c>
    </row>
    <row r="12" spans="1:9" x14ac:dyDescent="0.25">
      <c r="A12" s="84" t="s">
        <v>80</v>
      </c>
      <c r="B12" s="86">
        <v>1187.4713917120562</v>
      </c>
      <c r="C12" s="86">
        <v>549.4063530791808</v>
      </c>
      <c r="D12" s="86">
        <v>638.06503863287537</v>
      </c>
      <c r="E12" s="86">
        <v>1034.5161000000001</v>
      </c>
      <c r="F12" s="86">
        <v>152.95534287468294</v>
      </c>
    </row>
    <row r="13" spans="1:9" x14ac:dyDescent="0.25">
      <c r="A13" s="84" t="s">
        <v>81</v>
      </c>
      <c r="B13" s="86">
        <v>1231.2546</v>
      </c>
      <c r="C13" s="86">
        <v>565.11739999999998</v>
      </c>
      <c r="D13" s="86">
        <v>666.13720000000001</v>
      </c>
      <c r="E13" s="86">
        <v>1071.2253999999998</v>
      </c>
      <c r="F13" s="86">
        <v>160.02921842253886</v>
      </c>
    </row>
    <row r="14" spans="1:9" x14ac:dyDescent="0.25">
      <c r="A14" s="84" t="s">
        <v>82</v>
      </c>
      <c r="B14" s="86">
        <v>1245.4090252544815</v>
      </c>
      <c r="C14" s="86">
        <v>569.70597566128231</v>
      </c>
      <c r="D14" s="86">
        <v>675.70304959319913</v>
      </c>
      <c r="E14" s="86">
        <v>1079.3575357734492</v>
      </c>
      <c r="F14" s="86">
        <v>166.05148948103235</v>
      </c>
    </row>
    <row r="15" spans="1:9" x14ac:dyDescent="0.25">
      <c r="A15" s="84" t="s">
        <v>83</v>
      </c>
      <c r="B15" s="86">
        <v>1280.2985809999197</v>
      </c>
      <c r="C15" s="86">
        <v>587.82159999999999</v>
      </c>
      <c r="D15" s="86">
        <v>692.4770407724186</v>
      </c>
      <c r="E15" s="86">
        <v>1108.9250566245582</v>
      </c>
      <c r="F15" s="86">
        <v>171.37352437536131</v>
      </c>
    </row>
    <row r="16" spans="1:9" x14ac:dyDescent="0.25">
      <c r="A16" s="84" t="s">
        <v>84</v>
      </c>
      <c r="B16" s="86">
        <v>1247.0589072062508</v>
      </c>
      <c r="C16" s="86">
        <v>581.36109461371541</v>
      </c>
      <c r="D16" s="86">
        <v>665.69781259253534</v>
      </c>
      <c r="E16" s="86">
        <v>1075.2187921001614</v>
      </c>
      <c r="F16" s="86">
        <v>171.84011510608946</v>
      </c>
    </row>
    <row r="17" spans="1:6" x14ac:dyDescent="0.25">
      <c r="A17" s="84" t="s">
        <v>85</v>
      </c>
      <c r="B17" s="86">
        <v>1463.1712121406979</v>
      </c>
      <c r="C17" s="86">
        <v>700.03150000000005</v>
      </c>
      <c r="D17" s="86">
        <v>763.13966070369952</v>
      </c>
      <c r="E17" s="86">
        <v>1270.8811204419662</v>
      </c>
      <c r="F17" s="86">
        <v>192.29009169873166</v>
      </c>
    </row>
    <row r="18" spans="1:6" ht="15.75" x14ac:dyDescent="0.25">
      <c r="A18" s="87">
        <v>2009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</row>
    <row r="19" spans="1:6" x14ac:dyDescent="0.25">
      <c r="A19" s="84" t="s">
        <v>74</v>
      </c>
      <c r="B19" s="85">
        <v>1103.0881999999999</v>
      </c>
      <c r="C19" s="85">
        <v>531.9289</v>
      </c>
      <c r="D19" s="85">
        <v>571.15930000000003</v>
      </c>
      <c r="E19" s="85">
        <v>953.8608416412892</v>
      </c>
      <c r="F19" s="85">
        <v>149.22735835871077</v>
      </c>
    </row>
    <row r="20" spans="1:6" x14ac:dyDescent="0.25">
      <c r="A20" s="84" t="s">
        <v>75</v>
      </c>
      <c r="B20" s="86">
        <v>1073.0526</v>
      </c>
      <c r="C20" s="86">
        <v>520.28829999999994</v>
      </c>
      <c r="D20" s="86">
        <v>552.76430000000005</v>
      </c>
      <c r="E20" s="86">
        <v>931.50587547570206</v>
      </c>
      <c r="F20" s="86">
        <v>141.54672452429773</v>
      </c>
    </row>
    <row r="21" spans="1:6" x14ac:dyDescent="0.25">
      <c r="A21" s="84" t="s">
        <v>76</v>
      </c>
      <c r="B21" s="86">
        <v>1154.4541999999999</v>
      </c>
      <c r="C21" s="86">
        <v>565.96799999999996</v>
      </c>
      <c r="D21" s="86">
        <v>588.48619999999994</v>
      </c>
      <c r="E21" s="86">
        <v>1008.0776999999999</v>
      </c>
      <c r="F21" s="86">
        <v>146.37649999999999</v>
      </c>
    </row>
    <row r="22" spans="1:6" x14ac:dyDescent="0.25">
      <c r="A22" s="84" t="s">
        <v>77</v>
      </c>
      <c r="B22" s="86">
        <v>1151.3623</v>
      </c>
      <c r="C22" s="86">
        <v>569.10980000000006</v>
      </c>
      <c r="D22" s="86">
        <v>582.25250000000005</v>
      </c>
      <c r="E22" s="86">
        <v>1000.8673894898313</v>
      </c>
      <c r="F22" s="86">
        <v>150.49491051016849</v>
      </c>
    </row>
    <row r="23" spans="1:6" x14ac:dyDescent="0.25">
      <c r="A23" s="84" t="s">
        <v>78</v>
      </c>
      <c r="B23" s="86">
        <v>1175.163</v>
      </c>
      <c r="C23" s="86">
        <v>583.7029</v>
      </c>
      <c r="D23" s="86">
        <v>591.46010000000103</v>
      </c>
      <c r="E23" s="86">
        <v>1022.585210824286</v>
      </c>
      <c r="F23" s="86">
        <v>152.57778917571491</v>
      </c>
    </row>
    <row r="24" spans="1:6" x14ac:dyDescent="0.25">
      <c r="A24" s="84" t="s">
        <v>79</v>
      </c>
      <c r="B24" s="86">
        <v>1186.6536000000001</v>
      </c>
      <c r="C24" s="86">
        <v>583.73590000000002</v>
      </c>
      <c r="D24" s="86">
        <v>602.91769999999997</v>
      </c>
      <c r="E24" s="86">
        <v>1030.8951271664523</v>
      </c>
      <c r="F24" s="86">
        <v>155.75847283354739</v>
      </c>
    </row>
    <row r="25" spans="1:6" x14ac:dyDescent="0.25">
      <c r="A25" s="84" t="s">
        <v>80</v>
      </c>
      <c r="B25" s="86">
        <v>1218.7760000000001</v>
      </c>
      <c r="C25" s="86">
        <v>595.96319999999992</v>
      </c>
      <c r="D25" s="86">
        <v>622.81280000000004</v>
      </c>
      <c r="E25" s="86">
        <v>1059.2023000000002</v>
      </c>
      <c r="F25" s="86">
        <v>159.5737</v>
      </c>
    </row>
    <row r="26" spans="1:6" x14ac:dyDescent="0.25">
      <c r="A26" s="84" t="s">
        <v>81</v>
      </c>
      <c r="B26" s="86">
        <v>1236.4829</v>
      </c>
      <c r="C26" s="86">
        <v>596.19849999999997</v>
      </c>
      <c r="D26" s="86">
        <v>640.28440000000001</v>
      </c>
      <c r="E26" s="86">
        <v>1070.5208924194715</v>
      </c>
      <c r="F26" s="86">
        <v>165.96200758052885</v>
      </c>
    </row>
    <row r="27" spans="1:6" x14ac:dyDescent="0.25">
      <c r="A27" s="84" t="s">
        <v>82</v>
      </c>
      <c r="B27" s="86">
        <v>1232.7978999999998</v>
      </c>
      <c r="C27" s="86">
        <v>590.58169999999996</v>
      </c>
      <c r="D27" s="86">
        <v>642.21619999999996</v>
      </c>
      <c r="E27" s="86">
        <v>1062.3680511633943</v>
      </c>
      <c r="F27" s="86">
        <v>170.42984883660611</v>
      </c>
    </row>
    <row r="28" spans="1:6" x14ac:dyDescent="0.25">
      <c r="A28" s="84" t="s">
        <v>83</v>
      </c>
      <c r="B28" s="86">
        <v>1273.8401000000001</v>
      </c>
      <c r="C28" s="86">
        <v>608.22289999999998</v>
      </c>
      <c r="D28" s="86">
        <v>665.61719999999923</v>
      </c>
      <c r="E28" s="86">
        <v>1097.4667999532203</v>
      </c>
      <c r="F28" s="86">
        <v>176.37330004677935</v>
      </c>
    </row>
    <row r="29" spans="1:6" x14ac:dyDescent="0.25">
      <c r="A29" s="84" t="s">
        <v>84</v>
      </c>
      <c r="B29" s="86">
        <v>1265.1668</v>
      </c>
      <c r="C29" s="86">
        <v>605.87209999999868</v>
      </c>
      <c r="D29" s="86">
        <v>659.29469999999992</v>
      </c>
      <c r="E29" s="86">
        <v>1086.13396107988</v>
      </c>
      <c r="F29" s="86">
        <v>179.03283892011891</v>
      </c>
    </row>
    <row r="30" spans="1:6" x14ac:dyDescent="0.25">
      <c r="A30" s="84" t="s">
        <v>85</v>
      </c>
      <c r="B30" s="86">
        <v>1528.3154999999999</v>
      </c>
      <c r="C30" s="86">
        <v>745.50689999999997</v>
      </c>
      <c r="D30" s="86">
        <v>782.80859999999996</v>
      </c>
      <c r="E30" s="86">
        <v>1331.9649999999999</v>
      </c>
      <c r="F30" s="86">
        <v>196.35045010048302</v>
      </c>
    </row>
    <row r="31" spans="1:6" ht="15.75" x14ac:dyDescent="0.25">
      <c r="A31" s="87">
        <v>2010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</row>
    <row r="32" spans="1:6" x14ac:dyDescent="0.25">
      <c r="A32" s="84" t="s">
        <v>74</v>
      </c>
      <c r="B32" s="85">
        <v>1196.4114999999999</v>
      </c>
      <c r="C32" s="85">
        <v>583.56869999999992</v>
      </c>
      <c r="D32" s="85">
        <v>612.84280000000001</v>
      </c>
      <c r="E32" s="85">
        <v>1039.0086999999999</v>
      </c>
      <c r="F32" s="85">
        <v>157.40279999999998</v>
      </c>
    </row>
    <row r="33" spans="1:6" x14ac:dyDescent="0.25">
      <c r="A33" s="84" t="s">
        <v>75</v>
      </c>
      <c r="B33" s="86">
        <v>1166.6500000000001</v>
      </c>
      <c r="C33" s="86">
        <v>569.70290000000011</v>
      </c>
      <c r="D33" s="86">
        <v>596.94709999999986</v>
      </c>
      <c r="E33" s="86">
        <v>1014.0767</v>
      </c>
      <c r="F33" s="86">
        <v>152.57329999999999</v>
      </c>
    </row>
    <row r="34" spans="1:6" x14ac:dyDescent="0.25">
      <c r="A34" s="84" t="s">
        <v>76</v>
      </c>
      <c r="B34" s="86">
        <v>1270.9072000000001</v>
      </c>
      <c r="C34" s="86">
        <v>618.54019999999991</v>
      </c>
      <c r="D34" s="86">
        <v>652.36700000000019</v>
      </c>
      <c r="E34" s="86">
        <v>1114.9980000000003</v>
      </c>
      <c r="F34" s="86">
        <v>155.9092</v>
      </c>
    </row>
    <row r="35" spans="1:6" x14ac:dyDescent="0.25">
      <c r="A35" s="84" t="s">
        <v>77</v>
      </c>
      <c r="B35" s="86">
        <v>1283.2525999999996</v>
      </c>
      <c r="C35" s="86">
        <v>624.9251999999999</v>
      </c>
      <c r="D35" s="86">
        <v>658.32739999999967</v>
      </c>
      <c r="E35" s="86">
        <v>1127.0147999999995</v>
      </c>
      <c r="F35" s="86">
        <v>156.23779999999999</v>
      </c>
    </row>
    <row r="36" spans="1:6" x14ac:dyDescent="0.25">
      <c r="A36" s="84" t="s">
        <v>78</v>
      </c>
      <c r="B36" s="86">
        <v>1320.5546000000006</v>
      </c>
      <c r="C36" s="86">
        <v>645.3947999999998</v>
      </c>
      <c r="D36" s="86">
        <v>675.1598000000007</v>
      </c>
      <c r="E36" s="86">
        <v>1160.8267000000008</v>
      </c>
      <c r="F36" s="86">
        <v>159.72790000000001</v>
      </c>
    </row>
    <row r="37" spans="1:6" x14ac:dyDescent="0.25">
      <c r="A37" s="84" t="s">
        <v>79</v>
      </c>
      <c r="B37" s="86">
        <v>1339.8154999999999</v>
      </c>
      <c r="C37" s="86">
        <v>650.03150000000005</v>
      </c>
      <c r="D37" s="86">
        <v>689.78399999999999</v>
      </c>
      <c r="E37" s="86">
        <v>1177.8293000000001</v>
      </c>
      <c r="F37" s="86">
        <v>161.98620000000003</v>
      </c>
    </row>
    <row r="38" spans="1:6" x14ac:dyDescent="0.25">
      <c r="A38" s="84" t="s">
        <v>80</v>
      </c>
      <c r="B38" s="86">
        <v>1384.4984000000004</v>
      </c>
      <c r="C38" s="86">
        <v>673.91099999999994</v>
      </c>
      <c r="D38" s="86">
        <v>710.58740000000034</v>
      </c>
      <c r="E38" s="86">
        <v>1218.1640000000004</v>
      </c>
      <c r="F38" s="86">
        <v>166.33439999999999</v>
      </c>
    </row>
    <row r="39" spans="1:6" x14ac:dyDescent="0.25">
      <c r="A39" s="84" t="s">
        <v>81</v>
      </c>
      <c r="B39" s="86">
        <v>1418.4200999999996</v>
      </c>
      <c r="C39" s="86">
        <v>684.21600000000001</v>
      </c>
      <c r="D39" s="86">
        <v>734.20409999999958</v>
      </c>
      <c r="E39" s="86">
        <v>1244.1648999999998</v>
      </c>
      <c r="F39" s="86">
        <v>174.2552</v>
      </c>
    </row>
    <row r="40" spans="1:6" x14ac:dyDescent="0.25">
      <c r="A40" s="84" t="s">
        <v>82</v>
      </c>
      <c r="B40" s="86">
        <v>1412.9924000000003</v>
      </c>
      <c r="C40" s="86">
        <v>680.87800000000004</v>
      </c>
      <c r="D40" s="86">
        <v>732.11440000000039</v>
      </c>
      <c r="E40" s="86">
        <v>1234.0321000000004</v>
      </c>
      <c r="F40" s="86">
        <v>178.96029999999999</v>
      </c>
    </row>
    <row r="41" spans="1:6" x14ac:dyDescent="0.25">
      <c r="A41" s="84" t="s">
        <v>83</v>
      </c>
      <c r="B41" s="86">
        <v>1466.9555</v>
      </c>
      <c r="C41" s="86">
        <v>702.67170000000021</v>
      </c>
      <c r="D41" s="86">
        <v>764.28379999999981</v>
      </c>
      <c r="E41" s="86">
        <v>1281.2731999999999</v>
      </c>
      <c r="F41" s="86">
        <v>185.6823</v>
      </c>
    </row>
    <row r="42" spans="1:6" x14ac:dyDescent="0.25">
      <c r="A42" s="84" t="s">
        <v>84</v>
      </c>
      <c r="B42" s="86">
        <v>1475.3515</v>
      </c>
      <c r="C42" s="86">
        <v>705.27129999999977</v>
      </c>
      <c r="D42" s="86">
        <v>770.08020000000022</v>
      </c>
      <c r="E42" s="86">
        <v>1285.6085</v>
      </c>
      <c r="F42" s="86">
        <v>189.74299999999999</v>
      </c>
    </row>
    <row r="43" spans="1:6" x14ac:dyDescent="0.25">
      <c r="A43" s="84" t="s">
        <v>85</v>
      </c>
      <c r="B43" s="86">
        <v>1776.2376999999992</v>
      </c>
      <c r="C43" s="86">
        <v>863.05690000000038</v>
      </c>
      <c r="D43" s="86">
        <v>913.18079999999884</v>
      </c>
      <c r="E43" s="86">
        <v>1560.1568999999993</v>
      </c>
      <c r="F43" s="86">
        <v>216.08079999999998</v>
      </c>
    </row>
    <row r="44" spans="1:6" ht="15.75" x14ac:dyDescent="0.25">
      <c r="A44" s="87">
        <v>2011</v>
      </c>
      <c r="B44" s="83">
        <v>0</v>
      </c>
      <c r="C44" s="83">
        <v>0</v>
      </c>
      <c r="D44" s="83">
        <v>0</v>
      </c>
      <c r="E44" s="83">
        <v>0</v>
      </c>
      <c r="F44" s="83">
        <v>0</v>
      </c>
    </row>
    <row r="45" spans="1:6" x14ac:dyDescent="0.25">
      <c r="A45" s="84" t="s">
        <v>74</v>
      </c>
      <c r="B45" s="85">
        <v>1362.4443000000001</v>
      </c>
      <c r="C45" s="85">
        <v>666.82859999999994</v>
      </c>
      <c r="D45" s="85">
        <v>695.61570000000006</v>
      </c>
      <c r="E45" s="85">
        <v>1190.8711426157568</v>
      </c>
      <c r="F45" s="85">
        <v>171.57315738424327</v>
      </c>
    </row>
    <row r="46" spans="1:6" x14ac:dyDescent="0.25">
      <c r="A46" s="84" t="s">
        <v>75</v>
      </c>
      <c r="B46" s="86">
        <v>1355.6329000000001</v>
      </c>
      <c r="C46" s="86">
        <v>667.40520000000004</v>
      </c>
      <c r="D46" s="86">
        <v>688.22770000000003</v>
      </c>
      <c r="E46" s="86">
        <v>1187.973405490332</v>
      </c>
      <c r="F46" s="86">
        <v>167.65949450966812</v>
      </c>
    </row>
    <row r="47" spans="1:6" x14ac:dyDescent="0.25">
      <c r="A47" s="84" t="s">
        <v>76</v>
      </c>
      <c r="B47" s="86">
        <v>1466.7207999999998</v>
      </c>
      <c r="C47" s="86">
        <v>715.94169999999997</v>
      </c>
      <c r="D47" s="86">
        <v>750.77909999999986</v>
      </c>
      <c r="E47" s="86">
        <v>1297.1277445319204</v>
      </c>
      <c r="F47" s="86">
        <v>169.5930554680794</v>
      </c>
    </row>
    <row r="48" spans="1:6" x14ac:dyDescent="0.25">
      <c r="A48" s="84" t="s">
        <v>77</v>
      </c>
      <c r="B48" s="86">
        <v>1486.3792999999998</v>
      </c>
      <c r="C48" s="86">
        <v>721.30760000000009</v>
      </c>
      <c r="D48" s="86">
        <v>765.07169999999974</v>
      </c>
      <c r="E48" s="86">
        <v>1315.6510999999998</v>
      </c>
      <c r="F48" s="86">
        <v>170.72820000000002</v>
      </c>
    </row>
    <row r="49" spans="1:7" x14ac:dyDescent="0.25">
      <c r="A49" s="84" t="s">
        <v>78</v>
      </c>
      <c r="B49" s="86">
        <v>1533.7917999999997</v>
      </c>
      <c r="C49" s="86">
        <v>737.38810000000012</v>
      </c>
      <c r="D49" s="86">
        <v>796.40369999999973</v>
      </c>
      <c r="E49" s="86">
        <v>1361.9849066934376</v>
      </c>
      <c r="F49" s="86">
        <v>171.8068933065621</v>
      </c>
    </row>
    <row r="50" spans="1:7" x14ac:dyDescent="0.25">
      <c r="A50" s="84" t="s">
        <v>79</v>
      </c>
      <c r="B50" s="86">
        <v>1553.0533000000007</v>
      </c>
      <c r="C50" s="86">
        <v>741.56920000000014</v>
      </c>
      <c r="D50" s="86">
        <v>811.48410000000058</v>
      </c>
      <c r="E50" s="86">
        <v>1378.4426000000008</v>
      </c>
      <c r="F50" s="86">
        <v>174.61070000000001</v>
      </c>
    </row>
    <row r="51" spans="1:7" x14ac:dyDescent="0.25">
      <c r="A51" s="84" t="s">
        <v>80</v>
      </c>
      <c r="B51" s="86">
        <v>1600.8866999999993</v>
      </c>
      <c r="C51" s="86">
        <v>761.39929999999981</v>
      </c>
      <c r="D51" s="86">
        <v>839.48739999999941</v>
      </c>
      <c r="E51" s="86">
        <v>1422.1138287965246</v>
      </c>
      <c r="F51" s="86">
        <v>178.77287120347458</v>
      </c>
    </row>
    <row r="52" spans="1:7" x14ac:dyDescent="0.25">
      <c r="A52" s="84" t="s">
        <v>81</v>
      </c>
      <c r="B52" s="86">
        <v>1654.4349000000004</v>
      </c>
      <c r="C52" s="86">
        <v>771.39389999999946</v>
      </c>
      <c r="D52" s="86">
        <v>883.04100000000096</v>
      </c>
      <c r="E52" s="86">
        <v>1467.6639734293362</v>
      </c>
      <c r="F52" s="86">
        <v>186.77092657066422</v>
      </c>
    </row>
    <row r="53" spans="1:7" x14ac:dyDescent="0.25">
      <c r="A53" s="84" t="s">
        <v>82</v>
      </c>
      <c r="B53" s="86">
        <v>1645.1745999999996</v>
      </c>
      <c r="C53" s="86">
        <v>765.67949999999996</v>
      </c>
      <c r="D53" s="86">
        <v>879.49509999999964</v>
      </c>
      <c r="E53" s="86">
        <v>1454.2142999999996</v>
      </c>
      <c r="F53" s="86">
        <v>190.96029999999999</v>
      </c>
    </row>
    <row r="54" spans="1:7" x14ac:dyDescent="0.25">
      <c r="A54" s="84" t="s">
        <v>83</v>
      </c>
      <c r="B54" s="86">
        <v>1703.2954999999999</v>
      </c>
      <c r="C54" s="86">
        <v>793.32480000000078</v>
      </c>
      <c r="D54" s="86">
        <v>909.97069999999928</v>
      </c>
      <c r="E54" s="86">
        <v>1506.6614514050266</v>
      </c>
      <c r="F54" s="86">
        <v>196.63404859497351</v>
      </c>
    </row>
    <row r="55" spans="1:7" x14ac:dyDescent="0.25">
      <c r="A55" s="84" t="s">
        <v>84</v>
      </c>
      <c r="B55" s="86">
        <v>1696.0490999999997</v>
      </c>
      <c r="C55" s="86">
        <v>793.83109999999965</v>
      </c>
      <c r="D55" s="86">
        <v>902.21799999999996</v>
      </c>
      <c r="E55" s="86">
        <v>1496.0616823124542</v>
      </c>
      <c r="F55" s="86">
        <v>199.98741768754562</v>
      </c>
    </row>
    <row r="56" spans="1:7" x14ac:dyDescent="0.25">
      <c r="A56" s="84" t="s">
        <v>85</v>
      </c>
      <c r="B56" s="86">
        <v>2046.4733000000001</v>
      </c>
      <c r="C56" s="86">
        <v>968.25530000000072</v>
      </c>
      <c r="D56" s="86">
        <v>1078.2180000000001</v>
      </c>
      <c r="E56" s="86">
        <v>1819.6769999999999</v>
      </c>
      <c r="F56" s="86">
        <v>226.7963</v>
      </c>
    </row>
    <row r="57" spans="1:7" ht="15.75" x14ac:dyDescent="0.25">
      <c r="A57" s="87">
        <v>2012</v>
      </c>
      <c r="B57" s="83">
        <v>0</v>
      </c>
      <c r="C57" s="83">
        <v>0</v>
      </c>
      <c r="D57" s="83">
        <v>0</v>
      </c>
      <c r="E57" s="83">
        <v>0</v>
      </c>
      <c r="F57" s="83">
        <v>0</v>
      </c>
    </row>
    <row r="58" spans="1:7" ht="15.75" x14ac:dyDescent="0.25">
      <c r="A58" s="84" t="s">
        <v>74</v>
      </c>
      <c r="B58" s="85">
        <v>1524.5543</v>
      </c>
      <c r="C58" s="85">
        <v>721.99239999999998</v>
      </c>
      <c r="D58" s="85">
        <v>802.56190000000004</v>
      </c>
      <c r="E58" s="85">
        <v>1349.6850579549989</v>
      </c>
      <c r="F58" s="85">
        <v>174.86924204500119</v>
      </c>
      <c r="G58" s="90">
        <v>3004.3</v>
      </c>
    </row>
    <row r="59" spans="1:7" ht="15.75" x14ac:dyDescent="0.25">
      <c r="A59" s="84" t="s">
        <v>75</v>
      </c>
      <c r="B59" s="86">
        <v>1524.3791999999999</v>
      </c>
      <c r="C59" s="86">
        <v>718.27099999999984</v>
      </c>
      <c r="D59" s="86">
        <v>806.10820000000012</v>
      </c>
      <c r="E59" s="86">
        <v>1353.4154507427543</v>
      </c>
      <c r="F59" s="86">
        <v>170.96374925724561</v>
      </c>
      <c r="G59" s="91">
        <v>3275.2</v>
      </c>
    </row>
    <row r="60" spans="1:7" ht="15.75" x14ac:dyDescent="0.25">
      <c r="A60" s="84" t="s">
        <v>76</v>
      </c>
      <c r="B60" s="86">
        <v>1640.8260999999995</v>
      </c>
      <c r="C60" s="86">
        <v>770.25530000000026</v>
      </c>
      <c r="D60" s="86">
        <v>870.57079999999939</v>
      </c>
      <c r="E60" s="86">
        <v>1468.3532</v>
      </c>
      <c r="F60" s="86">
        <v>172.47289999999998</v>
      </c>
      <c r="G60" s="91">
        <v>3585</v>
      </c>
    </row>
    <row r="61" spans="1:7" ht="15.75" x14ac:dyDescent="0.25">
      <c r="A61" s="84" t="s">
        <v>77</v>
      </c>
      <c r="B61" s="86">
        <v>1650.105</v>
      </c>
      <c r="C61" s="86">
        <v>768.34339999999986</v>
      </c>
      <c r="D61" s="86">
        <v>881.76160000000004</v>
      </c>
      <c r="E61" s="86">
        <v>1476.5714283166826</v>
      </c>
      <c r="F61" s="86">
        <v>173.53357168331732</v>
      </c>
      <c r="G61" s="91">
        <v>3418.2</v>
      </c>
    </row>
    <row r="62" spans="1:7" ht="15.75" x14ac:dyDescent="0.25">
      <c r="A62" s="84" t="s">
        <v>78</v>
      </c>
      <c r="B62" s="86">
        <v>1712.8867000000002</v>
      </c>
      <c r="C62" s="86">
        <v>798.93889999999988</v>
      </c>
      <c r="D62" s="86">
        <v>913.94780000000026</v>
      </c>
      <c r="E62" s="86">
        <v>1535.6342000829554</v>
      </c>
      <c r="F62" s="86">
        <v>177.2524999170447</v>
      </c>
      <c r="G62" s="91">
        <v>3398.2</v>
      </c>
    </row>
    <row r="63" spans="1:7" ht="15.75" x14ac:dyDescent="0.25">
      <c r="A63" s="84" t="s">
        <v>79</v>
      </c>
      <c r="B63" s="86">
        <v>1749.204500000001</v>
      </c>
      <c r="C63" s="86">
        <v>813.77300000000002</v>
      </c>
      <c r="D63" s="86">
        <v>935.43150000000094</v>
      </c>
      <c r="E63" s="86">
        <v>1566.8527225569585</v>
      </c>
      <c r="F63" s="86">
        <v>182.35177744304238</v>
      </c>
      <c r="G63" s="91">
        <v>3463.8</v>
      </c>
    </row>
    <row r="64" spans="1:7" ht="15.75" x14ac:dyDescent="0.25">
      <c r="A64" s="84" t="s">
        <v>80</v>
      </c>
      <c r="B64" s="86">
        <v>1794.0810999999997</v>
      </c>
      <c r="C64" s="86">
        <v>831.89340000000038</v>
      </c>
      <c r="D64" s="86">
        <v>962.18769999999927</v>
      </c>
      <c r="E64" s="86">
        <v>1607.2889013893214</v>
      </c>
      <c r="F64" s="86">
        <v>186.7921986106783</v>
      </c>
      <c r="G64" s="91">
        <v>3561.2</v>
      </c>
    </row>
    <row r="65" spans="1:7" ht="15.75" x14ac:dyDescent="0.25">
      <c r="A65" s="84" t="s">
        <v>81</v>
      </c>
      <c r="B65" s="86">
        <v>1848.7214000000004</v>
      </c>
      <c r="C65" s="86">
        <v>849.73039999999946</v>
      </c>
      <c r="D65" s="86">
        <v>998.99100000000089</v>
      </c>
      <c r="E65" s="86">
        <v>1653.3157648118445</v>
      </c>
      <c r="F65" s="86">
        <v>195.40563518815571</v>
      </c>
      <c r="G65" s="91">
        <v>3663</v>
      </c>
    </row>
    <row r="66" spans="1:7" ht="15.75" x14ac:dyDescent="0.25">
      <c r="A66" s="84" t="s">
        <v>82</v>
      </c>
      <c r="B66" s="86">
        <v>1849.5848999999985</v>
      </c>
      <c r="C66" s="86">
        <v>848.24560000000054</v>
      </c>
      <c r="D66" s="86">
        <v>1001.3392999999979</v>
      </c>
      <c r="E66" s="86">
        <v>1653.3100319333207</v>
      </c>
      <c r="F66" s="86">
        <v>196.27486806667784</v>
      </c>
      <c r="G66" s="91">
        <v>3760.1</v>
      </c>
    </row>
    <row r="67" spans="1:7" ht="15.75" x14ac:dyDescent="0.25">
      <c r="A67" s="84" t="s">
        <v>83</v>
      </c>
      <c r="B67" s="86">
        <v>1904.4903000000008</v>
      </c>
      <c r="C67" s="86">
        <v>877.44179999999983</v>
      </c>
      <c r="D67" s="86">
        <v>1027.048500000001</v>
      </c>
      <c r="E67" s="86">
        <v>1704.6036936823764</v>
      </c>
      <c r="F67" s="86">
        <v>199.88660631762437</v>
      </c>
      <c r="G67" s="91">
        <v>3866.2</v>
      </c>
    </row>
    <row r="68" spans="1:7" ht="15.75" x14ac:dyDescent="0.25">
      <c r="A68" s="84" t="s">
        <v>84</v>
      </c>
      <c r="B68" s="86">
        <v>1900.2643999999984</v>
      </c>
      <c r="C68" s="86">
        <v>883.15710000000058</v>
      </c>
      <c r="D68" s="86">
        <v>1017.107299999998</v>
      </c>
      <c r="E68" s="86">
        <v>1697.1820606856249</v>
      </c>
      <c r="F68" s="86">
        <v>203.08233931437377</v>
      </c>
      <c r="G68" s="91">
        <v>3795.7</v>
      </c>
    </row>
    <row r="69" spans="1:7" ht="15.75" x14ac:dyDescent="0.25">
      <c r="A69" s="84" t="s">
        <v>85</v>
      </c>
      <c r="B69" s="86">
        <v>2295.4283000000009</v>
      </c>
      <c r="C69" s="86">
        <v>1079.3191999999992</v>
      </c>
      <c r="D69" s="86">
        <v>1216.1091000000015</v>
      </c>
      <c r="E69" s="86">
        <v>2060.0919153712948</v>
      </c>
      <c r="F69" s="86">
        <v>235.33638462870596</v>
      </c>
      <c r="G69" s="91">
        <v>4155.1000000000004</v>
      </c>
    </row>
    <row r="70" spans="1:7" ht="15.75" x14ac:dyDescent="0.25">
      <c r="A70" s="87">
        <v>2013</v>
      </c>
      <c r="B70" s="83">
        <v>0</v>
      </c>
      <c r="C70" s="83">
        <v>0</v>
      </c>
      <c r="D70" s="83">
        <v>0</v>
      </c>
      <c r="E70" s="83">
        <v>0</v>
      </c>
      <c r="F70" s="83">
        <v>0</v>
      </c>
    </row>
    <row r="71" spans="1:7" ht="15.75" x14ac:dyDescent="0.25">
      <c r="A71" s="84" t="s">
        <v>74</v>
      </c>
      <c r="B71" s="88">
        <v>1710.6691000000001</v>
      </c>
      <c r="C71" s="88">
        <v>809.79349999999999</v>
      </c>
      <c r="D71" s="88">
        <v>900.87560000000008</v>
      </c>
      <c r="E71" s="88">
        <v>1534.90398364154</v>
      </c>
      <c r="F71" s="89">
        <v>175.76511635846018</v>
      </c>
      <c r="G71" s="90">
        <v>3179.2</v>
      </c>
    </row>
    <row r="72" spans="1:7" ht="15.75" x14ac:dyDescent="0.25">
      <c r="A72" s="84" t="s">
        <v>75</v>
      </c>
      <c r="B72" s="88">
        <v>1690.3681000000001</v>
      </c>
      <c r="C72" s="88">
        <v>799.3623</v>
      </c>
      <c r="D72" s="88">
        <v>891.00580000000002</v>
      </c>
      <c r="E72" s="88">
        <v>1517.9907000000001</v>
      </c>
      <c r="F72" s="89">
        <v>172.37739999999999</v>
      </c>
      <c r="G72" s="91">
        <v>3359.8</v>
      </c>
    </row>
    <row r="73" spans="1:7" ht="15.75" x14ac:dyDescent="0.25">
      <c r="A73" s="84" t="s">
        <v>76</v>
      </c>
      <c r="B73" s="88">
        <v>1840.2633999999994</v>
      </c>
      <c r="C73" s="88">
        <v>872.42859999999985</v>
      </c>
      <c r="D73" s="88">
        <v>967.83479999999963</v>
      </c>
      <c r="E73" s="88">
        <v>1665.5448330158249</v>
      </c>
      <c r="F73" s="89">
        <v>174.71856698417454</v>
      </c>
      <c r="G73" s="91">
        <v>3770.7</v>
      </c>
    </row>
    <row r="74" spans="1:7" ht="15.75" x14ac:dyDescent="0.25">
      <c r="A74" s="84" t="s">
        <v>77</v>
      </c>
      <c r="B74" s="88">
        <v>1850.3504000000003</v>
      </c>
      <c r="C74" s="88">
        <v>866.95880000000022</v>
      </c>
      <c r="D74" s="88">
        <v>983.39160000000004</v>
      </c>
      <c r="E74" s="88">
        <v>1677.7786003194524</v>
      </c>
      <c r="F74" s="89">
        <v>172.571799680548</v>
      </c>
      <c r="G74" s="91">
        <v>3723</v>
      </c>
    </row>
    <row r="75" spans="1:7" ht="15.75" x14ac:dyDescent="0.25">
      <c r="A75" s="84" t="s">
        <v>78</v>
      </c>
      <c r="B75" s="88">
        <v>1902.2866999999992</v>
      </c>
      <c r="C75" s="88">
        <v>907.99320000000023</v>
      </c>
      <c r="D75" s="88">
        <v>994.29349999999909</v>
      </c>
      <c r="E75" s="88">
        <v>1727.4195334883198</v>
      </c>
      <c r="F75" s="89">
        <v>174.8671665116795</v>
      </c>
      <c r="G75" s="91">
        <v>3519.4</v>
      </c>
    </row>
    <row r="76" spans="1:7" ht="15.75" x14ac:dyDescent="0.25">
      <c r="A76" s="84" t="s">
        <v>79</v>
      </c>
      <c r="B76" s="88">
        <v>1940.1568000000007</v>
      </c>
      <c r="C76" s="88">
        <v>916.06759999999963</v>
      </c>
      <c r="D76" s="88">
        <v>1024.089200000001</v>
      </c>
      <c r="E76" s="88">
        <v>1761.695790034973</v>
      </c>
      <c r="F76" s="89">
        <v>178.46100996502767</v>
      </c>
      <c r="G76" s="91">
        <v>3647.1</v>
      </c>
    </row>
    <row r="77" spans="1:7" ht="15.75" x14ac:dyDescent="0.25">
      <c r="A77" s="84" t="s">
        <v>80</v>
      </c>
      <c r="B77" s="88">
        <v>1991.2209000000005</v>
      </c>
      <c r="C77" s="88">
        <v>934.27629999999976</v>
      </c>
      <c r="D77" s="88">
        <v>1056.9446000000005</v>
      </c>
      <c r="E77" s="88">
        <v>1811.5225771614957</v>
      </c>
      <c r="F77" s="89">
        <v>179.69832283850448</v>
      </c>
      <c r="G77" s="91">
        <v>3725.4</v>
      </c>
    </row>
    <row r="78" spans="1:7" ht="15.75" x14ac:dyDescent="0.25">
      <c r="A78" s="84" t="s">
        <v>81</v>
      </c>
      <c r="B78" s="88">
        <v>2041.0585999999996</v>
      </c>
      <c r="C78" s="88">
        <v>948.327</v>
      </c>
      <c r="D78" s="88">
        <v>1092.7315999999996</v>
      </c>
      <c r="E78" s="88">
        <v>1853.6165350499614</v>
      </c>
      <c r="F78" s="89">
        <v>187.44206495003826</v>
      </c>
      <c r="G78" s="91">
        <v>3757.5</v>
      </c>
    </row>
    <row r="79" spans="1:7" ht="15.75" x14ac:dyDescent="0.25">
      <c r="A79" s="84" t="s">
        <v>82</v>
      </c>
      <c r="B79" s="88">
        <v>2019.7421999999992</v>
      </c>
      <c r="C79" s="88">
        <v>935.68399999999997</v>
      </c>
      <c r="D79" s="88">
        <v>1084.0581999999984</v>
      </c>
      <c r="E79" s="88">
        <v>1829.7381916379436</v>
      </c>
      <c r="F79" s="89">
        <v>190.00400836205566</v>
      </c>
      <c r="G79" s="91">
        <v>3927.3</v>
      </c>
    </row>
    <row r="80" spans="1:7" ht="15.75" x14ac:dyDescent="0.25">
      <c r="A80" s="84" t="s">
        <v>83</v>
      </c>
      <c r="B80" s="88">
        <v>2083.1476999999991</v>
      </c>
      <c r="C80" s="88">
        <v>973.43960000000061</v>
      </c>
      <c r="D80" s="88">
        <v>1109.7080999999987</v>
      </c>
      <c r="E80" s="88">
        <v>1886.7288104590718</v>
      </c>
      <c r="F80" s="89">
        <v>196.41888954092755</v>
      </c>
      <c r="G80" s="91">
        <v>3973.5</v>
      </c>
    </row>
    <row r="81" spans="1:7" ht="15.75" x14ac:dyDescent="0.25">
      <c r="A81" s="84" t="s">
        <v>84</v>
      </c>
      <c r="B81" s="88">
        <v>2099.4499999999998</v>
      </c>
      <c r="C81" s="88">
        <v>989.01940000000036</v>
      </c>
      <c r="D81" s="88">
        <v>1110.4305999999997</v>
      </c>
      <c r="E81" s="88">
        <v>1898.8537983796375</v>
      </c>
      <c r="F81" s="89">
        <v>200.59620162036256</v>
      </c>
      <c r="G81" s="91">
        <v>4029.9</v>
      </c>
    </row>
    <row r="82" spans="1:7" ht="15.75" x14ac:dyDescent="0.25">
      <c r="A82" s="84" t="s">
        <v>85</v>
      </c>
      <c r="B82" s="88">
        <v>2517.1996000000013</v>
      </c>
      <c r="C82" s="88">
        <v>1189.6585999999995</v>
      </c>
      <c r="D82" s="88">
        <v>1327.5410000000018</v>
      </c>
      <c r="E82" s="88">
        <v>2288.0359931668841</v>
      </c>
      <c r="F82" s="89">
        <v>229.16360683311774</v>
      </c>
      <c r="G82" s="91">
        <v>4508.6000000000004</v>
      </c>
    </row>
    <row r="83" spans="1:7" ht="15.75" x14ac:dyDescent="0.25">
      <c r="A83" s="87">
        <v>2014</v>
      </c>
      <c r="B83" s="83">
        <v>0</v>
      </c>
      <c r="C83" s="83">
        <v>0</v>
      </c>
      <c r="D83" s="83">
        <v>0</v>
      </c>
      <c r="E83" s="83">
        <v>0</v>
      </c>
      <c r="F83" s="83">
        <v>0</v>
      </c>
    </row>
    <row r="84" spans="1:7" ht="15.75" x14ac:dyDescent="0.25">
      <c r="A84" s="84" t="s">
        <v>74</v>
      </c>
      <c r="B84" s="88">
        <v>1867.1218999999999</v>
      </c>
      <c r="C84" s="88">
        <v>882.66099999999994</v>
      </c>
      <c r="D84" s="88">
        <v>984.46090000000004</v>
      </c>
      <c r="E84" s="88">
        <v>1693.2353637311573</v>
      </c>
      <c r="F84" s="89">
        <v>173.88653626884263</v>
      </c>
      <c r="G84" s="90">
        <v>3530.7</v>
      </c>
    </row>
    <row r="85" spans="1:7" ht="15.75" x14ac:dyDescent="0.25">
      <c r="A85" s="84" t="s">
        <v>75</v>
      </c>
      <c r="B85" s="88">
        <v>1871.3196</v>
      </c>
      <c r="C85" s="88">
        <v>884.50390000000004</v>
      </c>
      <c r="D85" s="88">
        <v>986.81569999999999</v>
      </c>
      <c r="E85" s="88">
        <v>1699.7223521454769</v>
      </c>
      <c r="F85" s="89">
        <v>171.59724785452306</v>
      </c>
      <c r="G85" s="91">
        <v>3799.3</v>
      </c>
    </row>
    <row r="86" spans="1:7" ht="15.75" x14ac:dyDescent="0.25">
      <c r="A86" s="84" t="s">
        <v>76</v>
      </c>
      <c r="B86" s="88">
        <v>2054.5126999999998</v>
      </c>
      <c r="C86" s="88">
        <v>962.35209999999995</v>
      </c>
      <c r="D86" s="88">
        <v>1092.1606000000002</v>
      </c>
      <c r="E86" s="88">
        <v>1878.6700278287231</v>
      </c>
      <c r="F86" s="89">
        <v>175.84267217127717</v>
      </c>
      <c r="G86" s="91">
        <v>4211.6000000000004</v>
      </c>
    </row>
    <row r="87" spans="1:7" ht="15.75" x14ac:dyDescent="0.25">
      <c r="A87" s="84" t="s">
        <v>77</v>
      </c>
      <c r="B87" s="88">
        <v>2042.8589999999999</v>
      </c>
      <c r="C87" s="88">
        <v>963.58249999999998</v>
      </c>
      <c r="D87" s="88">
        <v>1079.2764999999999</v>
      </c>
      <c r="E87" s="88">
        <v>1868.8006434222689</v>
      </c>
      <c r="F87" s="89">
        <v>174.05835657773122</v>
      </c>
      <c r="G87" s="91">
        <v>4214.5</v>
      </c>
    </row>
    <row r="88" spans="1:7" ht="15.75" x14ac:dyDescent="0.25">
      <c r="A88" s="84" t="s">
        <v>78</v>
      </c>
      <c r="B88" s="88">
        <v>2095.0427</v>
      </c>
      <c r="C88" s="88">
        <v>999.42459999999994</v>
      </c>
      <c r="D88" s="88">
        <v>1095.6181000000001</v>
      </c>
      <c r="E88" s="88">
        <v>1919.0569562126327</v>
      </c>
      <c r="F88" s="89">
        <v>175.98574378736726</v>
      </c>
      <c r="G88" s="91">
        <v>4051.1</v>
      </c>
    </row>
    <row r="89" spans="1:7" ht="15.75" x14ac:dyDescent="0.25">
      <c r="A89" s="84" t="s">
        <v>79</v>
      </c>
      <c r="B89" s="88">
        <v>2118.8483999999999</v>
      </c>
      <c r="C89" s="88">
        <v>1003.2771</v>
      </c>
      <c r="D89" s="88">
        <v>1115.5713000000001</v>
      </c>
      <c r="E89" s="88">
        <v>1939.5230415306439</v>
      </c>
      <c r="F89" s="89">
        <v>179.32535846935656</v>
      </c>
      <c r="G89" s="91">
        <v>4113.5</v>
      </c>
    </row>
    <row r="90" spans="1:7" ht="15.75" x14ac:dyDescent="0.25">
      <c r="A90" s="84" t="s">
        <v>80</v>
      </c>
      <c r="B90" s="88">
        <v>2192.2150999999999</v>
      </c>
      <c r="C90" s="88">
        <v>1034.0079000000001</v>
      </c>
      <c r="D90" s="88">
        <v>1158.2072000000001</v>
      </c>
      <c r="E90" s="88">
        <v>2009.3414182466652</v>
      </c>
      <c r="F90" s="89">
        <v>182.87368175333435</v>
      </c>
      <c r="G90" s="91">
        <v>4245.6000000000004</v>
      </c>
    </row>
    <row r="91" spans="1:7" ht="15.75" x14ac:dyDescent="0.25">
      <c r="A91" s="84" t="s">
        <v>81</v>
      </c>
      <c r="B91" s="88">
        <v>2263.7583</v>
      </c>
      <c r="C91" s="88">
        <v>1061.836</v>
      </c>
      <c r="D91" s="88">
        <v>1201.9223</v>
      </c>
      <c r="E91" s="88">
        <v>2070.2504954505357</v>
      </c>
      <c r="F91" s="89">
        <v>193.50780454946332</v>
      </c>
      <c r="G91" s="91">
        <v>4175.6000000000004</v>
      </c>
    </row>
    <row r="92" spans="1:7" ht="15.75" x14ac:dyDescent="0.25">
      <c r="A92" s="84" t="s">
        <v>82</v>
      </c>
      <c r="B92" s="88">
        <v>2241.2678999999998</v>
      </c>
      <c r="C92" s="88">
        <v>1044.2755</v>
      </c>
      <c r="D92" s="88">
        <v>1196.9923999999999</v>
      </c>
      <c r="E92" s="88">
        <v>2042.1930693972945</v>
      </c>
      <c r="F92" s="89">
        <v>199.07483060270781</v>
      </c>
      <c r="G92" s="91">
        <v>4416.7</v>
      </c>
    </row>
    <row r="93" spans="1:7" ht="15.75" x14ac:dyDescent="0.25">
      <c r="A93" s="84" t="s">
        <v>83</v>
      </c>
      <c r="B93" s="88">
        <v>2310.8735999999999</v>
      </c>
      <c r="C93" s="88">
        <v>1084.6128999999999</v>
      </c>
      <c r="D93" s="88">
        <v>1226.2607</v>
      </c>
      <c r="E93" s="88">
        <v>2104.0588703981489</v>
      </c>
      <c r="F93" s="89">
        <v>206.81472960184863</v>
      </c>
      <c r="G93" s="91">
        <v>4589.8999999999996</v>
      </c>
    </row>
    <row r="94" spans="1:7" ht="15.75" x14ac:dyDescent="0.25">
      <c r="A94" s="84" t="s">
        <v>84</v>
      </c>
      <c r="B94" s="88">
        <v>2343.6136000000001</v>
      </c>
      <c r="C94" s="88">
        <v>1097.9211</v>
      </c>
      <c r="D94" s="88">
        <v>1245.6925000000001</v>
      </c>
      <c r="E94" s="88">
        <v>2126.9411174142447</v>
      </c>
      <c r="F94" s="89">
        <v>216.6724825857568</v>
      </c>
      <c r="G94" s="91">
        <v>4588.8999999999996</v>
      </c>
    </row>
    <row r="95" spans="1:7" ht="15.75" x14ac:dyDescent="0.25">
      <c r="A95" s="84" t="s">
        <v>85</v>
      </c>
      <c r="B95" s="88">
        <v>2954.8045000000002</v>
      </c>
      <c r="C95" s="88">
        <v>1362.3508999999999</v>
      </c>
      <c r="D95" s="88">
        <v>1592.4536000000001</v>
      </c>
      <c r="E95" s="88">
        <v>2705.4556833222091</v>
      </c>
      <c r="F95" s="89">
        <v>249.34881667779129</v>
      </c>
      <c r="G95" s="91">
        <v>5406.5</v>
      </c>
    </row>
    <row r="96" spans="1:7" ht="15.75" x14ac:dyDescent="0.25">
      <c r="A96" s="87">
        <v>2015</v>
      </c>
      <c r="B96" s="83">
        <v>0</v>
      </c>
      <c r="C96" s="83">
        <v>0</v>
      </c>
      <c r="D96" s="83">
        <v>0</v>
      </c>
      <c r="E96" s="83">
        <v>0</v>
      </c>
      <c r="F96" s="83">
        <v>0</v>
      </c>
    </row>
    <row r="97" spans="1:7" ht="15.75" x14ac:dyDescent="0.25">
      <c r="A97" s="84" t="s">
        <v>74</v>
      </c>
      <c r="B97" s="88">
        <v>2049.3446000000004</v>
      </c>
      <c r="C97" s="88">
        <v>1001.0151</v>
      </c>
      <c r="D97" s="88">
        <v>1048.3295000000003</v>
      </c>
      <c r="E97" s="88">
        <v>1878.9955181386922</v>
      </c>
      <c r="F97" s="89">
        <v>170.34908186130806</v>
      </c>
      <c r="G97" s="90">
        <v>3897.3</v>
      </c>
    </row>
    <row r="98" spans="1:7" ht="15.75" x14ac:dyDescent="0.25">
      <c r="A98" s="84" t="s">
        <v>75</v>
      </c>
      <c r="B98" s="88">
        <v>2023.3718999999992</v>
      </c>
      <c r="C98" s="88">
        <v>999.65859999999998</v>
      </c>
      <c r="D98" s="88">
        <v>1023.7132999999992</v>
      </c>
      <c r="E98" s="88">
        <v>1854.5600053103326</v>
      </c>
      <c r="F98" s="89">
        <v>168.81189468966664</v>
      </c>
      <c r="G98" s="91">
        <v>4136.3999999999996</v>
      </c>
    </row>
    <row r="99" spans="1:7" ht="15.75" x14ac:dyDescent="0.25">
      <c r="A99" s="84" t="s">
        <v>76</v>
      </c>
      <c r="B99" s="88">
        <v>2195.472099999999</v>
      </c>
      <c r="C99" s="88">
        <v>1086.5212000000008</v>
      </c>
      <c r="D99" s="88">
        <v>1108.9508999999982</v>
      </c>
      <c r="E99" s="88">
        <v>2019.0239101118771</v>
      </c>
      <c r="F99" s="89">
        <v>176.4481898881219</v>
      </c>
      <c r="G99" s="91">
        <v>4731.5</v>
      </c>
    </row>
    <row r="100" spans="1:7" ht="15.75" x14ac:dyDescent="0.25">
      <c r="A100" s="84" t="s">
        <v>77</v>
      </c>
      <c r="B100" s="88">
        <v>2157.7549000000013</v>
      </c>
      <c r="C100" s="88">
        <v>1064.9241999999992</v>
      </c>
      <c r="D100" s="88">
        <v>1092.830700000002</v>
      </c>
      <c r="E100" s="88">
        <v>1984.8851137757138</v>
      </c>
      <c r="F100" s="89">
        <v>172.86978622428754</v>
      </c>
      <c r="G100" s="91">
        <v>4587.8999999999996</v>
      </c>
    </row>
    <row r="101" spans="1:7" ht="15.75" x14ac:dyDescent="0.25">
      <c r="A101" s="84" t="s">
        <v>78</v>
      </c>
      <c r="B101" s="88">
        <v>2212.570200000001</v>
      </c>
      <c r="C101" s="88">
        <v>1092.5902999999994</v>
      </c>
      <c r="D101" s="88">
        <v>1119.9799000000019</v>
      </c>
      <c r="E101" s="88">
        <v>2037.9312913117858</v>
      </c>
      <c r="F101" s="89">
        <v>174.63890868821525</v>
      </c>
      <c r="G101" s="91">
        <v>4306.5</v>
      </c>
    </row>
    <row r="102" spans="1:7" ht="15.75" x14ac:dyDescent="0.25">
      <c r="A102" s="84" t="s">
        <v>79</v>
      </c>
      <c r="B102" s="88">
        <v>2222.2758999999987</v>
      </c>
      <c r="C102" s="88">
        <v>1082.3842000000011</v>
      </c>
      <c r="D102" s="88">
        <v>1139.8916999999974</v>
      </c>
      <c r="E102" s="88">
        <v>2049.6784866840871</v>
      </c>
      <c r="F102" s="89">
        <v>172.59741331591144</v>
      </c>
      <c r="G102" s="91">
        <v>4647.8999999999996</v>
      </c>
    </row>
    <row r="103" spans="1:7" ht="15.75" x14ac:dyDescent="0.25">
      <c r="A103" s="84" t="s">
        <v>80</v>
      </c>
      <c r="B103" s="88">
        <v>2300.0921999999991</v>
      </c>
      <c r="C103" s="88">
        <v>1115.5927999999999</v>
      </c>
      <c r="D103" s="88">
        <v>1184.4993999999995</v>
      </c>
      <c r="E103" s="88">
        <v>2119.5520022436817</v>
      </c>
      <c r="F103" s="89">
        <v>180.54019775631758</v>
      </c>
      <c r="G103" s="91">
        <v>4801.7</v>
      </c>
    </row>
    <row r="104" spans="1:7" ht="15.75" x14ac:dyDescent="0.25">
      <c r="A104" s="84" t="s">
        <v>81</v>
      </c>
      <c r="B104" s="88">
        <v>2375.6240999999995</v>
      </c>
      <c r="C104" s="88">
        <v>1131.5431999999992</v>
      </c>
      <c r="D104" s="88">
        <v>1244.0809000000004</v>
      </c>
      <c r="E104" s="88">
        <v>2189.5459010001305</v>
      </c>
      <c r="F104" s="89">
        <v>186.07819899986899</v>
      </c>
      <c r="G104" s="91">
        <v>4801.6000000000004</v>
      </c>
    </row>
    <row r="105" spans="1:7" ht="15.75" x14ac:dyDescent="0.25">
      <c r="A105" s="84" t="s">
        <v>82</v>
      </c>
      <c r="B105" s="88">
        <v>2321.7694000000024</v>
      </c>
      <c r="C105" s="88">
        <v>1113.3431999999993</v>
      </c>
      <c r="D105" s="88">
        <v>1208.4262000000031</v>
      </c>
      <c r="E105" s="88">
        <v>2134.8876544404047</v>
      </c>
      <c r="F105" s="89">
        <v>186.8817455595975</v>
      </c>
      <c r="G105" s="91">
        <v>5042.8999999999996</v>
      </c>
    </row>
    <row r="106" spans="1:7" ht="15.75" x14ac:dyDescent="0.25">
      <c r="A106" s="84" t="s">
        <v>83</v>
      </c>
      <c r="B106" s="88">
        <v>2384.5236000000014</v>
      </c>
      <c r="C106" s="88">
        <v>1151.9155000000019</v>
      </c>
      <c r="D106" s="88">
        <v>1232.6080999999997</v>
      </c>
      <c r="E106" s="88">
        <v>2200.57167592617</v>
      </c>
      <c r="F106" s="89">
        <v>183.95192407383172</v>
      </c>
      <c r="G106" s="91">
        <v>5078.6000000000004</v>
      </c>
    </row>
    <row r="107" spans="1:7" ht="15.75" x14ac:dyDescent="0.25">
      <c r="A107" s="84" t="s">
        <v>84</v>
      </c>
      <c r="B107" s="88">
        <v>2386.4738000000007</v>
      </c>
      <c r="C107" s="88">
        <v>1158.0468000000008</v>
      </c>
      <c r="D107" s="88">
        <v>1228.4269999999999</v>
      </c>
      <c r="E107" s="88">
        <v>2202.1735546675732</v>
      </c>
      <c r="F107" s="89">
        <v>184.30024533242772</v>
      </c>
      <c r="G107" s="91">
        <v>4867.3999999999996</v>
      </c>
    </row>
    <row r="108" spans="1:7" ht="15.75" x14ac:dyDescent="0.25">
      <c r="A108" s="84" t="s">
        <v>85</v>
      </c>
      <c r="B108" s="88">
        <v>2897.5205000000001</v>
      </c>
      <c r="C108" s="88">
        <v>1414.7289000000003</v>
      </c>
      <c r="D108" s="88">
        <v>1482.7915999999996</v>
      </c>
      <c r="E108" s="88">
        <v>2686.3840863895543</v>
      </c>
      <c r="F108" s="89">
        <v>211.13641361044569</v>
      </c>
      <c r="G108" s="91">
        <v>5832.8</v>
      </c>
    </row>
    <row r="109" spans="1:7" ht="15.75" x14ac:dyDescent="0.25">
      <c r="A109" s="87">
        <v>2016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</row>
    <row r="110" spans="1:7" ht="15.75" x14ac:dyDescent="0.25">
      <c r="A110" s="84" t="s">
        <v>74</v>
      </c>
      <c r="B110" s="88">
        <v>2129.4652000000001</v>
      </c>
      <c r="C110" s="88">
        <v>1047.6396</v>
      </c>
      <c r="D110" s="88">
        <v>1081.8256000000001</v>
      </c>
      <c r="E110" s="88">
        <v>1975.2480137335274</v>
      </c>
      <c r="F110" s="89">
        <v>154.21718626647288</v>
      </c>
      <c r="G110" s="90">
        <v>4067.2</v>
      </c>
    </row>
    <row r="111" spans="1:7" ht="15.75" x14ac:dyDescent="0.25">
      <c r="A111" s="84" t="s">
        <v>75</v>
      </c>
      <c r="B111" s="88">
        <v>2119.0245</v>
      </c>
      <c r="C111" s="88">
        <v>1045.8903</v>
      </c>
      <c r="D111" s="88">
        <v>1073.1342000000002</v>
      </c>
      <c r="E111" s="88">
        <v>1967.5417243719492</v>
      </c>
      <c r="F111" s="89">
        <v>151.48277562805077</v>
      </c>
      <c r="G111" s="91">
        <v>4616.8999999999996</v>
      </c>
    </row>
    <row r="112" spans="1:7" ht="15.75" x14ac:dyDescent="0.25">
      <c r="A112" s="84" t="s">
        <v>76</v>
      </c>
      <c r="B112" s="88">
        <v>2247.8008999999993</v>
      </c>
      <c r="C112" s="88">
        <v>1105.4791</v>
      </c>
      <c r="D112" s="88">
        <v>1142.3217999999993</v>
      </c>
      <c r="E112" s="88">
        <v>2090.3044574005767</v>
      </c>
      <c r="F112" s="89">
        <v>157.49644259942295</v>
      </c>
      <c r="G112" s="91">
        <v>5169.3</v>
      </c>
    </row>
    <row r="113" spans="1:7" ht="15.75" x14ac:dyDescent="0.25">
      <c r="A113" s="84" t="s">
        <v>77</v>
      </c>
      <c r="B113" s="88">
        <v>2222.5884000000005</v>
      </c>
      <c r="C113" s="88">
        <v>1087.5275999999997</v>
      </c>
      <c r="D113" s="88">
        <v>1135.0608000000007</v>
      </c>
      <c r="E113" s="88">
        <v>2066.5451121780129</v>
      </c>
      <c r="F113" s="89">
        <v>156.04328782198763</v>
      </c>
      <c r="G113" s="91">
        <v>4955.5</v>
      </c>
    </row>
    <row r="114" spans="1:7" ht="15.75" x14ac:dyDescent="0.25">
      <c r="A114" s="84" t="s">
        <v>78</v>
      </c>
      <c r="B114" s="88">
        <v>2258.1481999999992</v>
      </c>
      <c r="C114" s="88">
        <v>1105.6295</v>
      </c>
      <c r="D114" s="88">
        <v>1152.5186999999992</v>
      </c>
      <c r="E114" s="88">
        <v>2101.1486870208328</v>
      </c>
      <c r="F114" s="89">
        <v>156.99951297916647</v>
      </c>
      <c r="G114" s="91">
        <v>4741.3</v>
      </c>
    </row>
    <row r="115" spans="1:7" ht="15.75" x14ac:dyDescent="0.25">
      <c r="A115" s="84" t="s">
        <v>79</v>
      </c>
      <c r="B115" s="88">
        <v>2283.3382000000011</v>
      </c>
      <c r="C115" s="88">
        <v>1108.1014000000005</v>
      </c>
      <c r="D115" s="88">
        <v>1175.2368000000008</v>
      </c>
      <c r="E115" s="88">
        <v>2125.2506926594092</v>
      </c>
      <c r="F115" s="89">
        <v>158.08750734059197</v>
      </c>
      <c r="G115" s="91">
        <v>5071</v>
      </c>
    </row>
    <row r="116" spans="1:7" ht="15.75" x14ac:dyDescent="0.25">
      <c r="A116" s="84" t="s">
        <v>80</v>
      </c>
      <c r="B116" s="88">
        <v>2381.1810999999998</v>
      </c>
      <c r="C116" s="88">
        <v>1152.4872999999998</v>
      </c>
      <c r="D116" s="88">
        <v>1228.6937999999998</v>
      </c>
      <c r="E116" s="88">
        <v>2213.6321644938976</v>
      </c>
      <c r="F116" s="89">
        <v>167.54893550610217</v>
      </c>
      <c r="G116" s="91">
        <v>5014.8999999999996</v>
      </c>
    </row>
    <row r="117" spans="1:7" ht="15.75" x14ac:dyDescent="0.25">
      <c r="A117" s="84" t="s">
        <v>81</v>
      </c>
      <c r="B117" s="88">
        <v>2458.3691000000017</v>
      </c>
      <c r="C117" s="88">
        <v>1169.3132999999998</v>
      </c>
      <c r="D117" s="88">
        <v>1289.0558000000017</v>
      </c>
      <c r="E117" s="88">
        <v>2281.3956716356397</v>
      </c>
      <c r="F117" s="89">
        <v>176.97342836436141</v>
      </c>
      <c r="G117" s="91">
        <v>5236</v>
      </c>
    </row>
    <row r="118" spans="1:7" ht="15.75" x14ac:dyDescent="0.25">
      <c r="A118" s="84" t="s">
        <v>82</v>
      </c>
      <c r="B118" s="88">
        <v>2418.4778999999985</v>
      </c>
      <c r="C118" s="88">
        <v>1154.443</v>
      </c>
      <c r="D118" s="88">
        <v>1264.0348999999985</v>
      </c>
      <c r="E118" s="88">
        <v>2243.8581491339114</v>
      </c>
      <c r="F118" s="89">
        <v>174.61975086608737</v>
      </c>
      <c r="G118" s="91">
        <v>5365.5</v>
      </c>
    </row>
    <row r="119" spans="1:7" ht="15.75" x14ac:dyDescent="0.25">
      <c r="A119" s="84" t="s">
        <v>83</v>
      </c>
      <c r="B119" s="88">
        <v>2443.7826999999993</v>
      </c>
      <c r="C119" s="88">
        <v>1176.5005999999996</v>
      </c>
      <c r="D119" s="88">
        <v>1267.2820999999997</v>
      </c>
      <c r="E119" s="88">
        <v>2270.4810404769946</v>
      </c>
      <c r="F119" s="89">
        <v>173.30165952300467</v>
      </c>
      <c r="G119" s="91">
        <v>5362.9</v>
      </c>
    </row>
    <row r="120" spans="1:7" ht="15.75" x14ac:dyDescent="0.25">
      <c r="A120" s="84" t="s">
        <v>84</v>
      </c>
      <c r="B120" s="88">
        <v>2435.5348000000008</v>
      </c>
      <c r="C120" s="88">
        <v>1183.5088000000007</v>
      </c>
      <c r="D120" s="88">
        <v>1252.0260000000001</v>
      </c>
      <c r="E120" s="88">
        <v>2259.4202672669544</v>
      </c>
      <c r="F120" s="89">
        <v>176.11453273304645</v>
      </c>
      <c r="G120" s="91">
        <v>5570.5</v>
      </c>
    </row>
    <row r="121" spans="1:7" ht="15.75" x14ac:dyDescent="0.25">
      <c r="A121" s="84" t="s">
        <v>85</v>
      </c>
      <c r="B121" s="88">
        <v>2919.6106999999993</v>
      </c>
      <c r="C121" s="88">
        <v>1415.2796999999994</v>
      </c>
      <c r="D121" s="88">
        <v>1504.3309999999999</v>
      </c>
      <c r="E121" s="88">
        <v>2715.2621196282939</v>
      </c>
      <c r="F121" s="89">
        <v>204.34858037170534</v>
      </c>
      <c r="G121" s="91">
        <v>6180.3</v>
      </c>
    </row>
    <row r="122" spans="1:7" ht="15.75" x14ac:dyDescent="0.25">
      <c r="A122" s="87">
        <v>2017</v>
      </c>
      <c r="B122" s="83"/>
      <c r="C122" s="83"/>
      <c r="D122" s="83"/>
      <c r="E122" s="83"/>
      <c r="F122" s="83"/>
    </row>
    <row r="123" spans="1:7" x14ac:dyDescent="0.25">
      <c r="A123" s="84" t="s">
        <v>74</v>
      </c>
      <c r="B123" s="88">
        <v>2214.9211</v>
      </c>
      <c r="C123" s="88">
        <v>1080.7648000000002</v>
      </c>
      <c r="D123" s="88">
        <v>1134.1563000000001</v>
      </c>
      <c r="E123" s="88">
        <v>2069.6878701447713</v>
      </c>
      <c r="F123" s="89">
        <v>145.23322985522881</v>
      </c>
      <c r="G123">
        <v>4935.8999999999996</v>
      </c>
    </row>
    <row r="124" spans="1:7" x14ac:dyDescent="0.25">
      <c r="A124" s="84" t="s">
        <v>75</v>
      </c>
      <c r="B124" s="88">
        <v>2176.5661</v>
      </c>
      <c r="C124" s="88">
        <v>1063.8769000000002</v>
      </c>
      <c r="D124" s="88">
        <v>1112.6892</v>
      </c>
      <c r="E124" s="88">
        <v>2035.11880481139</v>
      </c>
      <c r="F124" s="89">
        <v>141.44729518861013</v>
      </c>
      <c r="G124">
        <v>5220.2</v>
      </c>
    </row>
    <row r="125" spans="1:7" x14ac:dyDescent="0.25">
      <c r="A125" s="84" t="s">
        <v>76</v>
      </c>
      <c r="B125" s="88">
        <v>2361.2387999999996</v>
      </c>
      <c r="C125" s="88">
        <v>1151.9588999999999</v>
      </c>
      <c r="D125" s="88">
        <v>1209.2799</v>
      </c>
      <c r="E125" s="88">
        <v>2216.067570712491</v>
      </c>
      <c r="F125" s="89">
        <v>145.17122928750899</v>
      </c>
      <c r="G125">
        <v>5964.02</v>
      </c>
    </row>
    <row r="126" spans="1:7" x14ac:dyDescent="0.25">
      <c r="A126" s="84" t="s">
        <v>77</v>
      </c>
      <c r="B126" s="88">
        <v>2336.7778000000008</v>
      </c>
      <c r="C126" s="88">
        <v>1140.7348000000002</v>
      </c>
      <c r="D126" s="88">
        <v>1196.0430000000006</v>
      </c>
      <c r="E126" s="88">
        <v>2190.0822567548257</v>
      </c>
      <c r="F126" s="89">
        <v>146.69554324517486</v>
      </c>
      <c r="G126">
        <v>5540.7</v>
      </c>
    </row>
    <row r="127" spans="1:7" x14ac:dyDescent="0.25">
      <c r="A127" s="84" t="s">
        <v>78</v>
      </c>
      <c r="B127" s="88">
        <v>2386.2863999999986</v>
      </c>
      <c r="C127" s="88">
        <v>1163.8220999999996</v>
      </c>
      <c r="D127" s="88">
        <v>1222.464299999999</v>
      </c>
      <c r="E127" s="88">
        <v>2237.306835840759</v>
      </c>
      <c r="F127" s="89">
        <v>148.97956415923952</v>
      </c>
      <c r="G127">
        <v>5505.8</v>
      </c>
    </row>
    <row r="128" spans="1:7" x14ac:dyDescent="0.25">
      <c r="A128" s="84" t="s">
        <v>79</v>
      </c>
      <c r="B128" s="88">
        <v>2421.3242000000009</v>
      </c>
      <c r="C128" s="88">
        <v>1165.5602999999999</v>
      </c>
      <c r="D128" s="88">
        <v>1255.7639000000013</v>
      </c>
      <c r="E128" s="88">
        <v>2267.7940941728757</v>
      </c>
      <c r="F128" s="89">
        <v>153.53010582712514</v>
      </c>
      <c r="G128">
        <v>5814.2</v>
      </c>
    </row>
    <row r="129" spans="1:7" x14ac:dyDescent="0.25">
      <c r="A129" s="84" t="s">
        <v>80</v>
      </c>
      <c r="B129" s="88">
        <v>2509.8835999999997</v>
      </c>
      <c r="C129" s="88">
        <v>1213.1759000000004</v>
      </c>
      <c r="D129" s="88">
        <v>1296.7076999999992</v>
      </c>
      <c r="E129" s="88">
        <v>2349.7947341163613</v>
      </c>
      <c r="F129" s="89">
        <v>160.08886588363828</v>
      </c>
      <c r="G129">
        <v>5639.4</v>
      </c>
    </row>
    <row r="130" spans="1:7" x14ac:dyDescent="0.25">
      <c r="A130" s="84" t="s">
        <v>81</v>
      </c>
      <c r="B130" s="88">
        <v>2585.5488999999984</v>
      </c>
      <c r="C130" s="88">
        <v>1234.7077999999999</v>
      </c>
      <c r="D130" s="88">
        <v>1350.8410999999987</v>
      </c>
      <c r="E130" s="88">
        <v>2413.0320203169276</v>
      </c>
      <c r="F130" s="89">
        <v>172.51687968307104</v>
      </c>
      <c r="G130">
        <v>6010.4</v>
      </c>
    </row>
    <row r="131" spans="1:7" x14ac:dyDescent="0.25">
      <c r="A131" s="84" t="s">
        <v>82</v>
      </c>
      <c r="B131" s="88">
        <v>2569.8823000000007</v>
      </c>
      <c r="C131" s="88">
        <v>1235.3704000000005</v>
      </c>
      <c r="D131" s="88">
        <v>1334.5119000000004</v>
      </c>
      <c r="E131" s="88">
        <v>2393.0902811708193</v>
      </c>
      <c r="F131" s="89">
        <v>176.79201882918133</v>
      </c>
      <c r="G131">
        <v>6100.5</v>
      </c>
    </row>
    <row r="132" spans="1:7" x14ac:dyDescent="0.25">
      <c r="A132" s="84" t="s">
        <v>83</v>
      </c>
      <c r="B132" s="88">
        <v>2593.9939000000022</v>
      </c>
      <c r="C132" s="88">
        <v>1250.96</v>
      </c>
      <c r="D132" s="88">
        <v>1343.0339000000022</v>
      </c>
      <c r="E132" s="88">
        <v>2418.8230960157771</v>
      </c>
      <c r="F132" s="89">
        <v>175.17080398422527</v>
      </c>
      <c r="G132">
        <v>6273.8</v>
      </c>
    </row>
    <row r="133" spans="1:7" x14ac:dyDescent="0.25">
      <c r="A133" s="84" t="s">
        <v>84</v>
      </c>
      <c r="B133" s="88">
        <v>2571.1846999999993</v>
      </c>
      <c r="C133" s="88">
        <v>1241.419799999999</v>
      </c>
      <c r="D133" s="88">
        <v>1329.7649000000004</v>
      </c>
      <c r="E133" s="88">
        <v>2399.3199262880589</v>
      </c>
      <c r="F133" s="89">
        <v>171.86477371194027</v>
      </c>
      <c r="G133">
        <v>6440.8</v>
      </c>
    </row>
    <row r="134" spans="1:7" x14ac:dyDescent="0.25">
      <c r="A134" s="84" t="s">
        <v>85</v>
      </c>
      <c r="B134" s="88">
        <v>3085.7265999999977</v>
      </c>
      <c r="C134" s="88">
        <v>1493.4312000000011</v>
      </c>
      <c r="D134" s="88">
        <v>1592.2953999999966</v>
      </c>
      <c r="E134" s="88">
        <v>2887.7679873549419</v>
      </c>
      <c r="F134" s="89">
        <v>197.95861264505632</v>
      </c>
      <c r="G134">
        <v>7049.3</v>
      </c>
    </row>
    <row r="135" spans="1:7" ht="15.75" x14ac:dyDescent="0.25">
      <c r="A135" s="87">
        <v>2018</v>
      </c>
      <c r="B135" s="83"/>
      <c r="C135" s="83"/>
      <c r="D135" s="83"/>
      <c r="E135" s="83"/>
      <c r="F135" s="83"/>
    </row>
  </sheetData>
  <mergeCells count="4">
    <mergeCell ref="C1:D1"/>
    <mergeCell ref="A2:A4"/>
    <mergeCell ref="G1:G4"/>
    <mergeCell ref="H1:I4"/>
  </mergeCells>
  <hyperlinks>
    <hyperlink ref="A1" r:id="rId1"/>
    <hyperlink ref="H1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workbookViewId="0">
      <pane ySplit="1" topLeftCell="A2" activePane="bottomLeft" state="frozen"/>
      <selection pane="bottomLeft" activeCell="K22" sqref="K22"/>
    </sheetView>
  </sheetViews>
  <sheetFormatPr defaultRowHeight="15" x14ac:dyDescent="0.25"/>
  <cols>
    <col min="1" max="1" width="12.7109375" bestFit="1" customWidth="1"/>
    <col min="2" max="2" width="12" customWidth="1"/>
    <col min="3" max="3" width="14" customWidth="1"/>
    <col min="4" max="4" width="13.42578125" customWidth="1"/>
    <col min="7" max="7" width="12.7109375" bestFit="1" customWidth="1"/>
    <col min="8" max="8" width="11.28515625" customWidth="1"/>
    <col min="9" max="9" width="12.5703125" customWidth="1"/>
    <col min="10" max="10" width="10.5703125" customWidth="1"/>
    <col min="13" max="13" width="12.7109375" bestFit="1" customWidth="1"/>
    <col min="15" max="15" width="11.5703125" customWidth="1"/>
    <col min="16" max="16" width="12.28515625" customWidth="1"/>
  </cols>
  <sheetData>
    <row r="1" spans="1:17" s="6" customFormat="1" ht="39" thickBot="1" x14ac:dyDescent="0.3">
      <c r="A1" s="135" t="s">
        <v>130</v>
      </c>
      <c r="B1" s="136" t="s">
        <v>131</v>
      </c>
      <c r="C1" s="136" t="s">
        <v>132</v>
      </c>
      <c r="D1" s="136" t="s">
        <v>322</v>
      </c>
      <c r="E1" s="93" t="s">
        <v>332</v>
      </c>
      <c r="G1" s="135" t="s">
        <v>323</v>
      </c>
      <c r="H1" s="136" t="s">
        <v>324</v>
      </c>
      <c r="I1" s="136" t="s">
        <v>325</v>
      </c>
      <c r="J1" s="136" t="s">
        <v>326</v>
      </c>
      <c r="K1" s="93" t="s">
        <v>331</v>
      </c>
      <c r="M1" s="135" t="s">
        <v>323</v>
      </c>
      <c r="N1" s="136" t="s">
        <v>329</v>
      </c>
      <c r="O1" s="136" t="s">
        <v>327</v>
      </c>
      <c r="P1" s="136" t="s">
        <v>328</v>
      </c>
      <c r="Q1" s="93" t="s">
        <v>330</v>
      </c>
    </row>
    <row r="2" spans="1:17" ht="15.75" customHeight="1" thickBot="1" x14ac:dyDescent="0.3">
      <c r="A2" s="132">
        <v>43070</v>
      </c>
      <c r="B2" s="133" t="s">
        <v>133</v>
      </c>
      <c r="C2" s="133" t="s">
        <v>134</v>
      </c>
      <c r="D2" s="134" t="s">
        <v>135</v>
      </c>
      <c r="G2" s="132">
        <v>43070</v>
      </c>
      <c r="H2" s="133">
        <v>431636</v>
      </c>
      <c r="I2" s="133">
        <v>355518</v>
      </c>
      <c r="J2" s="134">
        <v>76118</v>
      </c>
      <c r="M2" s="132">
        <v>43040</v>
      </c>
      <c r="N2" s="133">
        <v>39668.300000000003</v>
      </c>
      <c r="O2" s="133">
        <v>8071.5</v>
      </c>
      <c r="P2" s="134">
        <v>31596.728278499999</v>
      </c>
    </row>
    <row r="3" spans="1:17" ht="15.75" thickBot="1" x14ac:dyDescent="0.3">
      <c r="A3" s="132">
        <v>43040</v>
      </c>
      <c r="B3" s="133" t="s">
        <v>136</v>
      </c>
      <c r="C3" s="133" t="s">
        <v>137</v>
      </c>
      <c r="D3" s="134" t="s">
        <v>138</v>
      </c>
      <c r="G3" s="132">
        <v>43040</v>
      </c>
      <c r="H3" s="133">
        <v>424857</v>
      </c>
      <c r="I3" s="133">
        <v>351152</v>
      </c>
      <c r="J3" s="134">
        <v>73705</v>
      </c>
      <c r="M3" s="132">
        <v>43009</v>
      </c>
      <c r="N3" s="133">
        <v>39571</v>
      </c>
      <c r="O3" s="133">
        <v>8089.5</v>
      </c>
      <c r="P3" s="134">
        <v>31481.4613202</v>
      </c>
    </row>
    <row r="4" spans="1:17" ht="15.75" thickBot="1" x14ac:dyDescent="0.3">
      <c r="A4" s="132">
        <v>43009</v>
      </c>
      <c r="B4" s="133" t="s">
        <v>139</v>
      </c>
      <c r="C4" s="133" t="s">
        <v>140</v>
      </c>
      <c r="D4" s="134" t="s">
        <v>141</v>
      </c>
      <c r="G4" s="132">
        <v>43009</v>
      </c>
      <c r="H4" s="133">
        <v>424766</v>
      </c>
      <c r="I4" s="133">
        <v>351163</v>
      </c>
      <c r="J4" s="134">
        <v>73603</v>
      </c>
      <c r="M4" s="132">
        <v>42979</v>
      </c>
      <c r="N4" s="133">
        <v>39419.300000000003</v>
      </c>
      <c r="O4" s="133">
        <v>8066.8</v>
      </c>
      <c r="P4" s="134">
        <v>31352.542117699999</v>
      </c>
    </row>
    <row r="5" spans="1:17" ht="15.75" thickBot="1" x14ac:dyDescent="0.3">
      <c r="A5" s="132">
        <v>42979</v>
      </c>
      <c r="B5" s="133" t="s">
        <v>142</v>
      </c>
      <c r="C5" s="133" t="s">
        <v>143</v>
      </c>
      <c r="D5" s="134" t="s">
        <v>144</v>
      </c>
      <c r="G5" s="132">
        <v>42979</v>
      </c>
      <c r="H5" s="133">
        <v>423978</v>
      </c>
      <c r="I5" s="133">
        <v>350478</v>
      </c>
      <c r="J5" s="134">
        <v>73500</v>
      </c>
      <c r="M5" s="132">
        <v>42948</v>
      </c>
      <c r="N5" s="133">
        <v>39275.9</v>
      </c>
      <c r="O5" s="133">
        <v>8034.2</v>
      </c>
      <c r="P5" s="134">
        <v>31241.722731900001</v>
      </c>
    </row>
    <row r="6" spans="1:17" ht="15.75" thickBot="1" x14ac:dyDescent="0.3">
      <c r="A6" s="132">
        <v>42948</v>
      </c>
      <c r="B6" s="133" t="s">
        <v>145</v>
      </c>
      <c r="C6" s="133" t="s">
        <v>146</v>
      </c>
      <c r="D6" s="134" t="s">
        <v>144</v>
      </c>
      <c r="G6" s="132">
        <v>42948</v>
      </c>
      <c r="H6" s="133">
        <v>418447</v>
      </c>
      <c r="I6" s="133">
        <v>348410</v>
      </c>
      <c r="J6" s="134">
        <v>70037</v>
      </c>
      <c r="M6" s="132">
        <v>42917</v>
      </c>
      <c r="N6" s="133">
        <v>39623.1</v>
      </c>
      <c r="O6" s="133">
        <v>7946.9</v>
      </c>
      <c r="P6" s="134">
        <v>31676.190516999999</v>
      </c>
    </row>
    <row r="7" spans="1:17" ht="15.75" thickBot="1" x14ac:dyDescent="0.3">
      <c r="A7" s="132">
        <v>42917</v>
      </c>
      <c r="B7" s="133" t="s">
        <v>147</v>
      </c>
      <c r="C7" s="133" t="s">
        <v>148</v>
      </c>
      <c r="D7" s="134" t="s">
        <v>144</v>
      </c>
      <c r="G7" s="132">
        <v>42917</v>
      </c>
      <c r="H7" s="133">
        <v>412239</v>
      </c>
      <c r="I7" s="133">
        <v>343469</v>
      </c>
      <c r="J7" s="134">
        <v>68770</v>
      </c>
      <c r="M7" s="132">
        <v>42887</v>
      </c>
      <c r="N7" s="133">
        <v>39222.9</v>
      </c>
      <c r="O7" s="133">
        <v>7813.3</v>
      </c>
      <c r="P7" s="134">
        <v>31409.5111301</v>
      </c>
    </row>
    <row r="8" spans="1:17" ht="15.75" thickBot="1" x14ac:dyDescent="0.3">
      <c r="A8" s="132">
        <v>42887</v>
      </c>
      <c r="B8" s="133" t="s">
        <v>149</v>
      </c>
      <c r="C8" s="133" t="s">
        <v>150</v>
      </c>
      <c r="D8" s="134" t="s">
        <v>151</v>
      </c>
      <c r="G8" s="132">
        <v>42887</v>
      </c>
      <c r="H8" s="133">
        <v>405721</v>
      </c>
      <c r="I8" s="133">
        <v>336426</v>
      </c>
      <c r="J8" s="134">
        <v>69295</v>
      </c>
      <c r="M8" s="132">
        <v>42856</v>
      </c>
      <c r="N8" s="133">
        <v>38663.800000000003</v>
      </c>
      <c r="O8" s="133">
        <v>7775.3</v>
      </c>
      <c r="P8" s="134">
        <v>30888.488079899998</v>
      </c>
    </row>
    <row r="9" spans="1:17" ht="15.75" thickBot="1" x14ac:dyDescent="0.3">
      <c r="A9" s="132">
        <v>42856</v>
      </c>
      <c r="B9" s="133" t="s">
        <v>152</v>
      </c>
      <c r="C9" s="133" t="s">
        <v>153</v>
      </c>
      <c r="D9" s="134" t="s">
        <v>151</v>
      </c>
      <c r="G9" s="132">
        <v>42856</v>
      </c>
      <c r="H9" s="133">
        <v>400998</v>
      </c>
      <c r="I9" s="133">
        <v>332345</v>
      </c>
      <c r="J9" s="134">
        <v>68653</v>
      </c>
      <c r="M9" s="132">
        <v>42826</v>
      </c>
      <c r="N9" s="133">
        <v>38555.199999999997</v>
      </c>
      <c r="O9" s="133">
        <v>7610.3</v>
      </c>
      <c r="P9" s="134">
        <v>30944.856875599999</v>
      </c>
    </row>
    <row r="10" spans="1:17" ht="15.75" thickBot="1" x14ac:dyDescent="0.3">
      <c r="A10" s="132">
        <v>42826</v>
      </c>
      <c r="B10" s="133" t="s">
        <v>154</v>
      </c>
      <c r="C10" s="133" t="s">
        <v>155</v>
      </c>
      <c r="D10" s="134" t="s">
        <v>151</v>
      </c>
      <c r="G10" s="132">
        <v>42826</v>
      </c>
      <c r="H10" s="133">
        <v>397907</v>
      </c>
      <c r="I10" s="133">
        <v>330337</v>
      </c>
      <c r="J10" s="134">
        <v>67570</v>
      </c>
      <c r="M10" s="132">
        <v>42795</v>
      </c>
      <c r="N10" s="133">
        <v>38475.199999999997</v>
      </c>
      <c r="O10" s="133">
        <v>7587.4</v>
      </c>
      <c r="P10" s="134">
        <v>30887.8441451</v>
      </c>
    </row>
    <row r="11" spans="1:17" ht="15.75" thickBot="1" x14ac:dyDescent="0.3">
      <c r="A11" s="132">
        <v>42795</v>
      </c>
      <c r="B11" s="133" t="s">
        <v>156</v>
      </c>
      <c r="C11" s="133" t="s">
        <v>157</v>
      </c>
      <c r="D11" s="134" t="s">
        <v>141</v>
      </c>
      <c r="G11" s="132">
        <v>42795</v>
      </c>
      <c r="H11" s="133">
        <v>397334</v>
      </c>
      <c r="I11" s="133">
        <v>330472</v>
      </c>
      <c r="J11" s="134">
        <v>66863</v>
      </c>
      <c r="M11" s="132">
        <v>42767</v>
      </c>
      <c r="N11" s="133">
        <v>38016.800000000003</v>
      </c>
      <c r="O11" s="133">
        <v>7543.7</v>
      </c>
      <c r="P11" s="134">
        <v>30473.145461299999</v>
      </c>
    </row>
    <row r="12" spans="1:17" ht="15.75" thickBot="1" x14ac:dyDescent="0.3">
      <c r="A12" s="132">
        <v>42767</v>
      </c>
      <c r="B12" s="133" t="s">
        <v>158</v>
      </c>
      <c r="C12" s="133" t="s">
        <v>159</v>
      </c>
      <c r="D12" s="134" t="s">
        <v>160</v>
      </c>
      <c r="G12" s="132">
        <v>42767</v>
      </c>
      <c r="H12" s="133">
        <v>390585</v>
      </c>
      <c r="I12" s="133">
        <v>327650</v>
      </c>
      <c r="J12" s="134">
        <v>62936</v>
      </c>
      <c r="M12" s="132">
        <v>42736</v>
      </c>
      <c r="N12" s="133">
        <v>38418</v>
      </c>
      <c r="O12" s="133">
        <v>7714.8</v>
      </c>
      <c r="P12" s="134">
        <v>30703.1968332</v>
      </c>
    </row>
    <row r="13" spans="1:17" ht="15.75" thickBot="1" x14ac:dyDescent="0.3">
      <c r="A13" s="132">
        <v>42736</v>
      </c>
      <c r="B13" s="133" t="s">
        <v>161</v>
      </c>
      <c r="C13" s="133" t="s">
        <v>162</v>
      </c>
      <c r="D13" s="134" t="s">
        <v>160</v>
      </c>
      <c r="G13" s="132">
        <v>42736</v>
      </c>
      <c r="H13" s="133">
        <v>377741</v>
      </c>
      <c r="I13" s="133">
        <v>317548</v>
      </c>
      <c r="J13" s="134">
        <v>60194</v>
      </c>
      <c r="M13" s="132">
        <v>42705</v>
      </c>
      <c r="N13" s="133">
        <v>36433</v>
      </c>
      <c r="O13" s="133">
        <v>7317.2</v>
      </c>
      <c r="P13" s="134">
        <v>29115.738450699999</v>
      </c>
    </row>
    <row r="14" spans="1:17" ht="15.75" thickBot="1" x14ac:dyDescent="0.3">
      <c r="A14" s="132">
        <v>42705</v>
      </c>
      <c r="B14" s="133" t="s">
        <v>163</v>
      </c>
      <c r="C14" s="133" t="s">
        <v>164</v>
      </c>
      <c r="D14" s="134" t="s">
        <v>165</v>
      </c>
      <c r="G14" s="132">
        <v>42705</v>
      </c>
      <c r="H14" s="133">
        <v>385288</v>
      </c>
      <c r="I14" s="133">
        <v>323631</v>
      </c>
      <c r="J14" s="134">
        <v>61657</v>
      </c>
      <c r="M14" s="132">
        <v>42675</v>
      </c>
      <c r="N14" s="133">
        <v>36051</v>
      </c>
      <c r="O14" s="133">
        <v>7339.1</v>
      </c>
      <c r="P14" s="134">
        <v>28711.894664899999</v>
      </c>
    </row>
    <row r="15" spans="1:17" ht="15.75" thickBot="1" x14ac:dyDescent="0.3">
      <c r="A15" s="132">
        <v>42675</v>
      </c>
      <c r="B15" s="133" t="s">
        <v>166</v>
      </c>
      <c r="C15" s="133" t="s">
        <v>167</v>
      </c>
      <c r="D15" s="134" t="s">
        <v>168</v>
      </c>
      <c r="G15" s="132">
        <v>42675</v>
      </c>
      <c r="H15" s="133">
        <v>390741</v>
      </c>
      <c r="I15" s="133">
        <v>326310</v>
      </c>
      <c r="J15" s="134">
        <v>64431</v>
      </c>
      <c r="M15" s="132">
        <v>42644</v>
      </c>
      <c r="N15" s="133">
        <v>36148.800000000003</v>
      </c>
      <c r="O15" s="133">
        <v>7412.2</v>
      </c>
      <c r="P15" s="134">
        <v>28736.553489599999</v>
      </c>
    </row>
    <row r="16" spans="1:17" ht="15.75" thickBot="1" x14ac:dyDescent="0.3">
      <c r="A16" s="132">
        <v>42644</v>
      </c>
      <c r="B16" s="133" t="s">
        <v>169</v>
      </c>
      <c r="C16" s="133" t="s">
        <v>170</v>
      </c>
      <c r="D16" s="134" t="s">
        <v>165</v>
      </c>
      <c r="G16" s="132">
        <v>42644</v>
      </c>
      <c r="H16" s="133">
        <v>397743</v>
      </c>
      <c r="I16" s="133">
        <v>332232</v>
      </c>
      <c r="J16" s="134">
        <v>65512</v>
      </c>
      <c r="M16" s="132">
        <v>42614</v>
      </c>
      <c r="N16" s="133">
        <v>36169.599999999999</v>
      </c>
      <c r="O16" s="133">
        <v>7438.5</v>
      </c>
      <c r="P16" s="134">
        <v>28731.098396599999</v>
      </c>
    </row>
    <row r="17" spans="1:16" ht="15.75" thickBot="1" x14ac:dyDescent="0.3">
      <c r="A17" s="132">
        <v>42614</v>
      </c>
      <c r="B17" s="133" t="s">
        <v>171</v>
      </c>
      <c r="C17" s="133" t="s">
        <v>172</v>
      </c>
      <c r="D17" s="134" t="s">
        <v>173</v>
      </c>
      <c r="G17" s="132">
        <v>42614</v>
      </c>
      <c r="H17" s="133">
        <v>395198</v>
      </c>
      <c r="I17" s="133">
        <v>330488</v>
      </c>
      <c r="J17" s="134">
        <v>64710</v>
      </c>
      <c r="M17" s="132">
        <v>42583</v>
      </c>
      <c r="N17" s="133">
        <v>36031.699999999997</v>
      </c>
      <c r="O17" s="133">
        <v>7462.4</v>
      </c>
      <c r="P17" s="134">
        <v>28569.275973200001</v>
      </c>
    </row>
    <row r="18" spans="1:16" ht="15.75" thickBot="1" x14ac:dyDescent="0.3">
      <c r="A18" s="132">
        <v>42583</v>
      </c>
      <c r="B18" s="133" t="s">
        <v>174</v>
      </c>
      <c r="C18" s="133" t="s">
        <v>175</v>
      </c>
      <c r="D18" s="134" t="s">
        <v>176</v>
      </c>
      <c r="G18" s="132">
        <v>42583</v>
      </c>
      <c r="H18" s="133">
        <v>393912</v>
      </c>
      <c r="I18" s="133">
        <v>329392</v>
      </c>
      <c r="J18" s="134">
        <v>64520</v>
      </c>
      <c r="M18" s="132">
        <v>42552</v>
      </c>
      <c r="N18" s="133">
        <v>35856.9</v>
      </c>
      <c r="O18" s="133">
        <v>7372.7</v>
      </c>
      <c r="P18" s="134">
        <v>28484.188106400001</v>
      </c>
    </row>
    <row r="19" spans="1:16" ht="15.75" thickBot="1" x14ac:dyDescent="0.3">
      <c r="A19" s="132">
        <v>42552</v>
      </c>
      <c r="B19" s="133" t="s">
        <v>177</v>
      </c>
      <c r="C19" s="133" t="s">
        <v>178</v>
      </c>
      <c r="D19" s="134" t="s">
        <v>165</v>
      </c>
      <c r="G19" s="132">
        <v>42552</v>
      </c>
      <c r="H19" s="133">
        <v>392756</v>
      </c>
      <c r="I19" s="133">
        <v>329259</v>
      </c>
      <c r="J19" s="134">
        <v>63497</v>
      </c>
      <c r="M19" s="132">
        <v>42522</v>
      </c>
      <c r="N19" s="133">
        <v>35642.9</v>
      </c>
      <c r="O19" s="133">
        <v>7296.8</v>
      </c>
      <c r="P19" s="134">
        <v>28346.169045099999</v>
      </c>
    </row>
    <row r="20" spans="1:16" ht="15.75" thickBot="1" x14ac:dyDescent="0.3">
      <c r="A20" s="132">
        <v>42522</v>
      </c>
      <c r="B20" s="133" t="s">
        <v>179</v>
      </c>
      <c r="C20" s="133" t="s">
        <v>180</v>
      </c>
      <c r="D20" s="134" t="s">
        <v>176</v>
      </c>
      <c r="G20" s="132">
        <v>42522</v>
      </c>
      <c r="H20" s="133">
        <v>387716</v>
      </c>
      <c r="I20" s="133">
        <v>329786</v>
      </c>
      <c r="J20" s="134">
        <v>57930</v>
      </c>
      <c r="M20" s="132">
        <v>42491</v>
      </c>
      <c r="N20" s="133">
        <v>35105.5</v>
      </c>
      <c r="O20" s="133">
        <v>7301.5</v>
      </c>
      <c r="P20" s="134">
        <v>27803.981403999998</v>
      </c>
    </row>
    <row r="21" spans="1:16" ht="15.75" thickBot="1" x14ac:dyDescent="0.3">
      <c r="A21" s="132">
        <v>42491</v>
      </c>
      <c r="B21" s="133" t="s">
        <v>181</v>
      </c>
      <c r="C21" s="133" t="s">
        <v>182</v>
      </c>
      <c r="D21" s="134" t="s">
        <v>173</v>
      </c>
      <c r="G21" s="132">
        <v>42491</v>
      </c>
      <c r="H21" s="133">
        <v>391521</v>
      </c>
      <c r="I21" s="133">
        <v>331015</v>
      </c>
      <c r="J21" s="134">
        <v>60506</v>
      </c>
      <c r="M21" s="132">
        <v>42461</v>
      </c>
      <c r="N21" s="133">
        <v>34689.4</v>
      </c>
      <c r="O21" s="133">
        <v>7142.9</v>
      </c>
      <c r="P21" s="134">
        <v>27546.556130100002</v>
      </c>
    </row>
    <row r="22" spans="1:16" ht="15.75" thickBot="1" x14ac:dyDescent="0.3">
      <c r="A22" s="132">
        <v>42461</v>
      </c>
      <c r="B22" s="133" t="s">
        <v>183</v>
      </c>
      <c r="C22" s="133" t="s">
        <v>184</v>
      </c>
      <c r="D22" s="134" t="s">
        <v>185</v>
      </c>
      <c r="G22" s="132">
        <v>42461</v>
      </c>
      <c r="H22" s="133">
        <v>387008</v>
      </c>
      <c r="I22" s="133">
        <v>328871</v>
      </c>
      <c r="J22" s="134">
        <v>58137</v>
      </c>
      <c r="M22" s="132">
        <v>42430</v>
      </c>
      <c r="N22" s="133">
        <v>34309.599999999999</v>
      </c>
      <c r="O22" s="133">
        <v>7149.8</v>
      </c>
      <c r="P22" s="134">
        <v>27159.854200500002</v>
      </c>
    </row>
    <row r="23" spans="1:16" ht="15.75" thickBot="1" x14ac:dyDescent="0.3">
      <c r="A23" s="132">
        <v>42430</v>
      </c>
      <c r="B23" s="133" t="s">
        <v>186</v>
      </c>
      <c r="C23" s="133" t="s">
        <v>187</v>
      </c>
      <c r="D23" s="134" t="s">
        <v>188</v>
      </c>
      <c r="G23" s="132">
        <v>42430</v>
      </c>
      <c r="H23" s="133">
        <v>380544</v>
      </c>
      <c r="I23" s="133">
        <v>323275</v>
      </c>
      <c r="J23" s="134">
        <v>57269</v>
      </c>
      <c r="M23" s="132">
        <v>42401</v>
      </c>
      <c r="N23" s="133">
        <v>33966.5</v>
      </c>
      <c r="O23" s="133">
        <v>7055.1</v>
      </c>
      <c r="P23" s="134">
        <v>26911.313165600001</v>
      </c>
    </row>
    <row r="24" spans="1:16" ht="15.75" thickBot="1" x14ac:dyDescent="0.3">
      <c r="A24" s="132">
        <v>42401</v>
      </c>
      <c r="B24" s="133" t="s">
        <v>189</v>
      </c>
      <c r="C24" s="133" t="s">
        <v>190</v>
      </c>
      <c r="D24" s="134" t="s">
        <v>188</v>
      </c>
      <c r="G24" s="132">
        <v>42401</v>
      </c>
      <c r="H24" s="133">
        <v>371559</v>
      </c>
      <c r="I24" s="133">
        <v>320180</v>
      </c>
      <c r="J24" s="134">
        <v>51379</v>
      </c>
      <c r="M24" s="132">
        <v>42370</v>
      </c>
      <c r="N24" s="133">
        <v>35179.699999999997</v>
      </c>
      <c r="O24" s="133">
        <v>7239.1</v>
      </c>
      <c r="P24" s="134">
        <v>27940.5689103</v>
      </c>
    </row>
    <row r="25" spans="1:16" ht="15.75" thickBot="1" x14ac:dyDescent="0.3">
      <c r="A25" s="132">
        <v>42370</v>
      </c>
      <c r="B25" s="133" t="s">
        <v>191</v>
      </c>
      <c r="C25" s="133" t="s">
        <v>192</v>
      </c>
      <c r="D25" s="134" t="s">
        <v>193</v>
      </c>
      <c r="G25" s="132">
        <v>42370</v>
      </c>
      <c r="H25" s="133">
        <v>368399</v>
      </c>
      <c r="I25" s="133">
        <v>319836</v>
      </c>
      <c r="J25" s="134">
        <v>48563</v>
      </c>
      <c r="M25" s="132">
        <v>42339</v>
      </c>
      <c r="N25" s="133">
        <v>32754.2</v>
      </c>
      <c r="O25" s="133">
        <v>6786.6</v>
      </c>
      <c r="P25" s="134">
        <v>25967.5</v>
      </c>
    </row>
    <row r="26" spans="1:16" ht="15.75" thickBot="1" x14ac:dyDescent="0.3">
      <c r="A26" s="132">
        <v>42339</v>
      </c>
      <c r="B26" s="133" t="s">
        <v>194</v>
      </c>
      <c r="C26" s="133" t="s">
        <v>195</v>
      </c>
      <c r="D26" s="134" t="s">
        <v>185</v>
      </c>
      <c r="G26" s="132">
        <v>42339</v>
      </c>
      <c r="H26" s="133">
        <v>364708</v>
      </c>
      <c r="I26" s="133">
        <v>317028</v>
      </c>
      <c r="J26" s="134">
        <v>47680</v>
      </c>
      <c r="M26" s="132">
        <v>42309</v>
      </c>
      <c r="N26" s="133">
        <v>32170.2</v>
      </c>
      <c r="O26" s="133">
        <v>6786.9</v>
      </c>
      <c r="P26" s="134">
        <v>25383.3</v>
      </c>
    </row>
    <row r="27" spans="1:16" ht="15.75" thickBot="1" x14ac:dyDescent="0.3">
      <c r="A27" s="132">
        <v>42309</v>
      </c>
      <c r="B27" s="133" t="s">
        <v>196</v>
      </c>
      <c r="C27" s="133" t="s">
        <v>197</v>
      </c>
      <c r="D27" s="134" t="s">
        <v>185</v>
      </c>
      <c r="G27" s="132">
        <v>42309</v>
      </c>
      <c r="H27" s="133">
        <v>369640</v>
      </c>
      <c r="I27" s="133">
        <v>319061</v>
      </c>
      <c r="J27" s="134">
        <v>50578</v>
      </c>
      <c r="M27" s="132">
        <v>42278</v>
      </c>
      <c r="N27" s="133">
        <v>32074.400000000001</v>
      </c>
      <c r="O27" s="133">
        <v>6744.9</v>
      </c>
      <c r="P27" s="134">
        <v>25329.599999999999</v>
      </c>
    </row>
    <row r="28" spans="1:16" ht="15.75" thickBot="1" x14ac:dyDescent="0.3">
      <c r="A28" s="132">
        <v>42278</v>
      </c>
      <c r="B28" s="133" t="s">
        <v>198</v>
      </c>
      <c r="C28" s="133" t="s">
        <v>199</v>
      </c>
      <c r="D28" s="134" t="s">
        <v>200</v>
      </c>
      <c r="G28" s="132">
        <v>42278</v>
      </c>
      <c r="H28" s="133">
        <v>371267</v>
      </c>
      <c r="I28" s="133">
        <v>322375</v>
      </c>
      <c r="J28" s="134">
        <v>48892</v>
      </c>
      <c r="M28" s="132">
        <v>42248</v>
      </c>
      <c r="N28" s="133">
        <v>32383.599999999999</v>
      </c>
      <c r="O28" s="133">
        <v>6785.7</v>
      </c>
      <c r="P28" s="134">
        <v>25597.9</v>
      </c>
    </row>
    <row r="29" spans="1:16" ht="15.75" thickBot="1" x14ac:dyDescent="0.3">
      <c r="A29" s="132">
        <v>42248</v>
      </c>
      <c r="B29" s="133" t="s">
        <v>201</v>
      </c>
      <c r="C29" s="133" t="s">
        <v>202</v>
      </c>
      <c r="D29" s="134" t="s">
        <v>200</v>
      </c>
      <c r="G29" s="132">
        <v>42248</v>
      </c>
      <c r="H29" s="133">
        <v>366343</v>
      </c>
      <c r="I29" s="133">
        <v>318661</v>
      </c>
      <c r="J29" s="134">
        <v>47683</v>
      </c>
      <c r="M29" s="132">
        <v>42217</v>
      </c>
      <c r="N29" s="133">
        <v>32094.2</v>
      </c>
      <c r="O29" s="133">
        <v>6759.5</v>
      </c>
      <c r="P29" s="134">
        <v>25334.7</v>
      </c>
    </row>
    <row r="30" spans="1:16" ht="15.75" thickBot="1" x14ac:dyDescent="0.3">
      <c r="A30" s="132">
        <v>42217</v>
      </c>
      <c r="B30" s="133" t="s">
        <v>203</v>
      </c>
      <c r="C30" s="133" t="s">
        <v>204</v>
      </c>
      <c r="D30" s="134" t="s">
        <v>168</v>
      </c>
      <c r="G30" s="132">
        <v>42217</v>
      </c>
      <c r="H30" s="133">
        <v>357626</v>
      </c>
      <c r="I30" s="133">
        <v>312663</v>
      </c>
      <c r="J30" s="134">
        <v>44963</v>
      </c>
      <c r="M30" s="132">
        <v>42186</v>
      </c>
      <c r="N30" s="133">
        <v>31958</v>
      </c>
      <c r="O30" s="133">
        <v>6659.5</v>
      </c>
      <c r="P30" s="134">
        <v>25298.6</v>
      </c>
    </row>
    <row r="31" spans="1:16" ht="15.75" thickBot="1" x14ac:dyDescent="0.3">
      <c r="A31" s="132">
        <v>42186</v>
      </c>
      <c r="B31" s="134" t="s">
        <v>205</v>
      </c>
      <c r="C31" s="134" t="s">
        <v>206</v>
      </c>
      <c r="D31" s="134" t="s">
        <v>207</v>
      </c>
      <c r="G31" s="132">
        <v>42186</v>
      </c>
      <c r="H31" s="133">
        <v>361571</v>
      </c>
      <c r="I31" s="133">
        <v>313342</v>
      </c>
      <c r="J31" s="134">
        <v>48229</v>
      </c>
      <c r="M31" s="132">
        <v>42156</v>
      </c>
      <c r="N31" s="133">
        <v>31842.1</v>
      </c>
      <c r="O31" s="133">
        <v>6576.6</v>
      </c>
      <c r="P31" s="134">
        <v>25265.4</v>
      </c>
    </row>
    <row r="32" spans="1:16" ht="15.75" thickBot="1" x14ac:dyDescent="0.3">
      <c r="A32" s="132">
        <v>42156</v>
      </c>
      <c r="B32" s="134" t="s">
        <v>208</v>
      </c>
      <c r="C32" s="134" t="s">
        <v>209</v>
      </c>
      <c r="D32" s="134" t="s">
        <v>144</v>
      </c>
      <c r="G32" s="132">
        <v>42156</v>
      </c>
      <c r="H32" s="133">
        <v>356770</v>
      </c>
      <c r="I32" s="133">
        <v>308895</v>
      </c>
      <c r="J32" s="134">
        <v>47875</v>
      </c>
      <c r="M32" s="132">
        <v>42125</v>
      </c>
      <c r="N32" s="133">
        <v>31718.6</v>
      </c>
      <c r="O32" s="133">
        <v>6619.6</v>
      </c>
      <c r="P32" s="134">
        <v>25099</v>
      </c>
    </row>
    <row r="33" spans="1:16" ht="15.75" thickBot="1" x14ac:dyDescent="0.3">
      <c r="A33" s="132">
        <v>42125</v>
      </c>
      <c r="B33" s="134" t="s">
        <v>210</v>
      </c>
      <c r="C33" s="134" t="s">
        <v>211</v>
      </c>
      <c r="D33" s="134" t="s">
        <v>160</v>
      </c>
      <c r="G33" s="132">
        <v>42125</v>
      </c>
      <c r="H33" s="133">
        <v>356005</v>
      </c>
      <c r="I33" s="133">
        <v>307718</v>
      </c>
      <c r="J33" s="134">
        <v>48287</v>
      </c>
      <c r="M33" s="132">
        <v>42095</v>
      </c>
      <c r="N33" s="133">
        <v>31028.799999999999</v>
      </c>
      <c r="O33" s="133">
        <v>6540.8</v>
      </c>
      <c r="P33" s="134">
        <v>24488</v>
      </c>
    </row>
    <row r="34" spans="1:16" ht="15.75" thickBot="1" x14ac:dyDescent="0.3">
      <c r="A34" s="132">
        <v>42095</v>
      </c>
      <c r="B34" s="134" t="s">
        <v>212</v>
      </c>
      <c r="C34" s="134" t="s">
        <v>213</v>
      </c>
      <c r="D34" s="134" t="s">
        <v>214</v>
      </c>
      <c r="G34" s="132">
        <v>42095</v>
      </c>
      <c r="H34" s="133">
        <v>356365</v>
      </c>
      <c r="I34" s="133">
        <v>309093</v>
      </c>
      <c r="J34" s="134">
        <v>47272</v>
      </c>
      <c r="M34" s="132">
        <v>42064</v>
      </c>
      <c r="N34" s="133">
        <v>31225</v>
      </c>
      <c r="O34" s="133">
        <v>6671.9</v>
      </c>
      <c r="P34" s="134">
        <v>24553.1</v>
      </c>
    </row>
    <row r="35" spans="1:16" ht="15.75" thickBot="1" x14ac:dyDescent="0.3">
      <c r="A35" s="132">
        <v>42064</v>
      </c>
      <c r="B35" s="134" t="s">
        <v>215</v>
      </c>
      <c r="C35" s="134" t="s">
        <v>216</v>
      </c>
      <c r="D35" s="134" t="s">
        <v>173</v>
      </c>
      <c r="G35" s="132">
        <v>42064</v>
      </c>
      <c r="H35" s="133">
        <v>360221</v>
      </c>
      <c r="I35" s="133">
        <v>313431</v>
      </c>
      <c r="J35" s="134">
        <v>46790</v>
      </c>
      <c r="M35" s="132">
        <v>42036</v>
      </c>
      <c r="N35" s="133">
        <v>31033.8</v>
      </c>
      <c r="O35" s="133">
        <v>6700.3</v>
      </c>
      <c r="P35" s="134">
        <v>24333.5</v>
      </c>
    </row>
    <row r="36" spans="1:16" ht="15.75" thickBot="1" x14ac:dyDescent="0.3">
      <c r="A36" s="132">
        <v>42036</v>
      </c>
      <c r="B36" s="134" t="s">
        <v>217</v>
      </c>
      <c r="C36" s="134" t="s">
        <v>218</v>
      </c>
      <c r="D36" s="134" t="s">
        <v>193</v>
      </c>
      <c r="G36" s="132">
        <v>42036</v>
      </c>
      <c r="H36" s="133">
        <v>376208</v>
      </c>
      <c r="I36" s="133">
        <v>327147</v>
      </c>
      <c r="J36" s="134">
        <v>49061</v>
      </c>
      <c r="M36" s="132">
        <v>42005</v>
      </c>
      <c r="N36" s="133">
        <v>31615.7</v>
      </c>
      <c r="O36" s="133">
        <v>7171.5</v>
      </c>
      <c r="P36" s="134">
        <v>24444.3</v>
      </c>
    </row>
    <row r="37" spans="1:16" ht="15.75" thickBot="1" x14ac:dyDescent="0.3">
      <c r="A37" s="132">
        <v>42005</v>
      </c>
      <c r="B37" s="134" t="s">
        <v>219</v>
      </c>
      <c r="C37" s="134" t="s">
        <v>220</v>
      </c>
      <c r="D37" s="134" t="s">
        <v>168</v>
      </c>
      <c r="G37" s="132">
        <v>42005</v>
      </c>
      <c r="H37" s="133">
        <v>385460</v>
      </c>
      <c r="I37" s="133">
        <v>339371</v>
      </c>
      <c r="J37" s="134">
        <v>46089</v>
      </c>
      <c r="M37" s="132">
        <v>41974</v>
      </c>
      <c r="N37" s="133">
        <v>30141.9</v>
      </c>
      <c r="O37" s="133">
        <v>6920</v>
      </c>
      <c r="P37" s="134">
        <v>23221.9</v>
      </c>
    </row>
    <row r="38" spans="1:16" ht="15.75" thickBot="1" x14ac:dyDescent="0.3">
      <c r="A38" s="132">
        <v>41974</v>
      </c>
      <c r="B38" s="134" t="s">
        <v>221</v>
      </c>
      <c r="C38" s="134" t="s">
        <v>222</v>
      </c>
      <c r="D38" s="134" t="s">
        <v>207</v>
      </c>
      <c r="G38" s="132">
        <v>41974</v>
      </c>
      <c r="H38" s="133">
        <v>418880</v>
      </c>
      <c r="I38" s="133">
        <v>373658</v>
      </c>
      <c r="J38" s="134">
        <v>45222</v>
      </c>
      <c r="M38" s="132">
        <v>41944</v>
      </c>
      <c r="N38" s="133">
        <v>29831.200000000001</v>
      </c>
      <c r="O38" s="133">
        <v>6907.6</v>
      </c>
      <c r="P38" s="134">
        <v>22923.599999999999</v>
      </c>
    </row>
    <row r="39" spans="1:16" ht="15.75" thickBot="1" x14ac:dyDescent="0.3">
      <c r="A39" s="132">
        <v>41944</v>
      </c>
      <c r="B39" s="134" t="s">
        <v>223</v>
      </c>
      <c r="C39" s="134" t="s">
        <v>224</v>
      </c>
      <c r="D39" s="134" t="s">
        <v>151</v>
      </c>
      <c r="G39" s="132">
        <v>41944</v>
      </c>
      <c r="H39" s="133">
        <v>428590</v>
      </c>
      <c r="I39" s="133">
        <v>383283</v>
      </c>
      <c r="J39" s="134">
        <v>45307</v>
      </c>
      <c r="M39" s="132">
        <v>41913</v>
      </c>
      <c r="N39" s="133">
        <v>30297.599999999999</v>
      </c>
      <c r="O39" s="133">
        <v>6959.3</v>
      </c>
      <c r="P39" s="134">
        <v>23338.3</v>
      </c>
    </row>
    <row r="40" spans="1:16" ht="15.75" thickBot="1" x14ac:dyDescent="0.3">
      <c r="A40" s="132">
        <v>41913</v>
      </c>
      <c r="B40" s="134" t="s">
        <v>225</v>
      </c>
      <c r="C40" s="134" t="s">
        <v>226</v>
      </c>
      <c r="D40" s="134" t="s">
        <v>227</v>
      </c>
      <c r="G40" s="132">
        <v>41913</v>
      </c>
      <c r="H40" s="133">
        <v>454240</v>
      </c>
      <c r="I40" s="133">
        <v>409224</v>
      </c>
      <c r="J40" s="134">
        <v>45016</v>
      </c>
      <c r="M40" s="132">
        <v>41883</v>
      </c>
      <c r="N40" s="133">
        <v>30338.7</v>
      </c>
      <c r="O40" s="133">
        <v>6964.1</v>
      </c>
      <c r="P40" s="134">
        <v>23374.6</v>
      </c>
    </row>
    <row r="41" spans="1:16" ht="15.75" thickBot="1" x14ac:dyDescent="0.3">
      <c r="A41" s="132">
        <v>41883</v>
      </c>
      <c r="B41" s="134" t="s">
        <v>228</v>
      </c>
      <c r="C41" s="134" t="s">
        <v>229</v>
      </c>
      <c r="D41" s="134" t="s">
        <v>230</v>
      </c>
      <c r="G41" s="132">
        <v>41883</v>
      </c>
      <c r="H41" s="133">
        <v>465228</v>
      </c>
      <c r="I41" s="133">
        <v>419239</v>
      </c>
      <c r="J41" s="134">
        <v>45990</v>
      </c>
      <c r="M41" s="132">
        <v>41852</v>
      </c>
      <c r="N41" s="133">
        <v>30178.3</v>
      </c>
      <c r="O41" s="133">
        <v>6871.2</v>
      </c>
      <c r="P41" s="134">
        <v>23307.1</v>
      </c>
    </row>
    <row r="42" spans="1:16" ht="15.75" thickBot="1" x14ac:dyDescent="0.3">
      <c r="A42" s="132">
        <v>41852</v>
      </c>
      <c r="B42" s="134" t="s">
        <v>231</v>
      </c>
      <c r="C42" s="134" t="s">
        <v>232</v>
      </c>
      <c r="D42" s="134" t="s">
        <v>233</v>
      </c>
      <c r="G42" s="132">
        <v>41852</v>
      </c>
      <c r="H42" s="133">
        <v>468762</v>
      </c>
      <c r="I42" s="133">
        <v>422654</v>
      </c>
      <c r="J42" s="134">
        <v>46109</v>
      </c>
      <c r="M42" s="132">
        <v>41821</v>
      </c>
      <c r="N42" s="133">
        <v>30073.1</v>
      </c>
      <c r="O42" s="133">
        <v>6763.5</v>
      </c>
      <c r="P42" s="134">
        <v>23309.599999999999</v>
      </c>
    </row>
    <row r="43" spans="1:16" ht="15.75" thickBot="1" x14ac:dyDescent="0.3">
      <c r="A43" s="132">
        <v>41821</v>
      </c>
      <c r="B43" s="134" t="s">
        <v>234</v>
      </c>
      <c r="C43" s="134" t="s">
        <v>235</v>
      </c>
      <c r="D43" s="134" t="s">
        <v>236</v>
      </c>
      <c r="G43" s="132">
        <v>41821</v>
      </c>
      <c r="H43" s="133">
        <v>478250</v>
      </c>
      <c r="I43" s="133">
        <v>431958</v>
      </c>
      <c r="J43" s="134">
        <v>46292</v>
      </c>
      <c r="M43" s="132">
        <v>41791</v>
      </c>
      <c r="N43" s="133">
        <v>29890.799999999999</v>
      </c>
      <c r="O43" s="133">
        <v>6763.1</v>
      </c>
      <c r="P43" s="134">
        <v>23127.7</v>
      </c>
    </row>
    <row r="44" spans="1:16" ht="15.75" thickBot="1" x14ac:dyDescent="0.3">
      <c r="A44" s="132">
        <v>41791</v>
      </c>
      <c r="B44" s="134" t="s">
        <v>237</v>
      </c>
      <c r="C44" s="134" t="s">
        <v>238</v>
      </c>
      <c r="D44" s="134" t="s">
        <v>239</v>
      </c>
      <c r="G44" s="132">
        <v>41791</v>
      </c>
      <c r="H44" s="133">
        <v>467227</v>
      </c>
      <c r="I44" s="133">
        <v>423768</v>
      </c>
      <c r="J44" s="134">
        <v>43459</v>
      </c>
      <c r="M44" s="132">
        <v>41760</v>
      </c>
      <c r="N44" s="133">
        <v>29879</v>
      </c>
      <c r="O44" s="133">
        <v>6776.8</v>
      </c>
      <c r="P44" s="134">
        <v>23102.3</v>
      </c>
    </row>
    <row r="45" spans="1:16" ht="15.75" thickBot="1" x14ac:dyDescent="0.3">
      <c r="A45" s="132">
        <v>41760</v>
      </c>
      <c r="B45" s="134" t="s">
        <v>240</v>
      </c>
      <c r="C45" s="134" t="s">
        <v>241</v>
      </c>
      <c r="D45" s="134" t="s">
        <v>233</v>
      </c>
      <c r="G45" s="132">
        <v>41760</v>
      </c>
      <c r="H45" s="133">
        <v>472278</v>
      </c>
      <c r="I45" s="133">
        <v>427975</v>
      </c>
      <c r="J45" s="134">
        <v>44303</v>
      </c>
      <c r="M45" s="132">
        <v>41730</v>
      </c>
      <c r="N45" s="133">
        <v>29519.3</v>
      </c>
      <c r="O45" s="133">
        <v>6608.2</v>
      </c>
      <c r="P45" s="134">
        <v>22911.199999999997</v>
      </c>
    </row>
    <row r="46" spans="1:16" ht="15.75" thickBot="1" x14ac:dyDescent="0.3">
      <c r="A46" s="132">
        <v>41730</v>
      </c>
      <c r="B46" s="134" t="s">
        <v>242</v>
      </c>
      <c r="C46" s="134" t="s">
        <v>243</v>
      </c>
      <c r="D46" s="134" t="s">
        <v>233</v>
      </c>
      <c r="G46" s="132">
        <v>41730</v>
      </c>
      <c r="H46" s="133">
        <v>486131</v>
      </c>
      <c r="I46" s="133">
        <v>442776</v>
      </c>
      <c r="J46" s="134">
        <v>43355</v>
      </c>
      <c r="M46" s="132">
        <v>41699</v>
      </c>
      <c r="N46" s="133">
        <v>30169</v>
      </c>
      <c r="O46" s="133">
        <v>6699.9</v>
      </c>
      <c r="P46" s="134">
        <v>23469</v>
      </c>
    </row>
    <row r="47" spans="1:16" ht="15.75" thickBot="1" x14ac:dyDescent="0.3">
      <c r="A47" s="132">
        <v>41699</v>
      </c>
      <c r="B47" s="134" t="s">
        <v>244</v>
      </c>
      <c r="C47" s="134" t="s">
        <v>245</v>
      </c>
      <c r="D47" s="134" t="s">
        <v>230</v>
      </c>
      <c r="G47" s="132">
        <v>41699</v>
      </c>
      <c r="H47" s="133">
        <v>493326</v>
      </c>
      <c r="I47" s="133">
        <v>448738</v>
      </c>
      <c r="J47" s="134">
        <v>44588</v>
      </c>
      <c r="M47" s="132">
        <v>41671</v>
      </c>
      <c r="N47" s="133">
        <v>29861.200000000001</v>
      </c>
      <c r="O47" s="133">
        <v>6663.1</v>
      </c>
      <c r="P47" s="134">
        <v>23198</v>
      </c>
    </row>
    <row r="48" spans="1:16" ht="15.75" thickBot="1" x14ac:dyDescent="0.3">
      <c r="A48" s="132">
        <v>41671</v>
      </c>
      <c r="B48" s="134" t="s">
        <v>246</v>
      </c>
      <c r="C48" s="134" t="s">
        <v>247</v>
      </c>
      <c r="D48" s="134" t="s">
        <v>230</v>
      </c>
      <c r="G48" s="132">
        <v>41671</v>
      </c>
      <c r="H48" s="133">
        <v>498926</v>
      </c>
      <c r="I48" s="133">
        <v>457211</v>
      </c>
      <c r="J48" s="134">
        <v>41715</v>
      </c>
      <c r="M48" s="132">
        <v>41640</v>
      </c>
      <c r="N48" s="133">
        <v>31155.599999999999</v>
      </c>
      <c r="O48" s="133">
        <v>6985.6</v>
      </c>
      <c r="P48" s="134">
        <v>24170</v>
      </c>
    </row>
    <row r="49" spans="1:16" ht="15.75" thickBot="1" x14ac:dyDescent="0.3">
      <c r="A49" s="132">
        <v>41640</v>
      </c>
      <c r="B49" s="134" t="s">
        <v>248</v>
      </c>
      <c r="C49" s="134" t="s">
        <v>249</v>
      </c>
      <c r="D49" s="134" t="s">
        <v>230</v>
      </c>
      <c r="G49" s="132">
        <v>41640</v>
      </c>
      <c r="H49" s="133">
        <v>509595</v>
      </c>
      <c r="I49" s="133">
        <v>469605</v>
      </c>
      <c r="J49" s="134">
        <v>39990</v>
      </c>
      <c r="M49" s="132">
        <v>41609</v>
      </c>
      <c r="N49" s="133">
        <v>28873.3</v>
      </c>
      <c r="O49" s="133">
        <v>6564.1</v>
      </c>
      <c r="P49" s="134">
        <v>22309.200000000001</v>
      </c>
    </row>
    <row r="50" spans="1:16" ht="15.75" thickBot="1" x14ac:dyDescent="0.3">
      <c r="A50" s="132">
        <v>41609</v>
      </c>
      <c r="B50" s="134" t="s">
        <v>250</v>
      </c>
      <c r="C50" s="134" t="s">
        <v>251</v>
      </c>
      <c r="D50" s="134" t="s">
        <v>230</v>
      </c>
      <c r="G50" s="132">
        <v>41609</v>
      </c>
      <c r="H50" s="133">
        <v>515590</v>
      </c>
      <c r="I50" s="133">
        <v>474950</v>
      </c>
      <c r="J50" s="134">
        <v>40640</v>
      </c>
      <c r="M50" s="132">
        <v>41579</v>
      </c>
      <c r="N50" s="133">
        <v>28276.400000000001</v>
      </c>
      <c r="O50" s="133">
        <v>6419</v>
      </c>
      <c r="P50" s="134">
        <v>21857.4</v>
      </c>
    </row>
    <row r="51" spans="1:16" ht="15.75" thickBot="1" x14ac:dyDescent="0.3">
      <c r="A51" s="132">
        <v>41579</v>
      </c>
      <c r="B51" s="134" t="s">
        <v>252</v>
      </c>
      <c r="C51" s="134" t="s">
        <v>253</v>
      </c>
      <c r="D51" s="134" t="s">
        <v>233</v>
      </c>
      <c r="G51" s="132">
        <v>41579</v>
      </c>
      <c r="H51" s="133">
        <v>524284</v>
      </c>
      <c r="I51" s="133">
        <v>480238</v>
      </c>
      <c r="J51" s="134">
        <v>44045</v>
      </c>
      <c r="M51" s="132">
        <v>41548</v>
      </c>
      <c r="N51" s="133">
        <v>28352.6</v>
      </c>
      <c r="O51" s="133">
        <v>6414.4</v>
      </c>
      <c r="P51" s="134">
        <v>21938.1</v>
      </c>
    </row>
    <row r="52" spans="1:16" ht="15.75" thickBot="1" x14ac:dyDescent="0.3">
      <c r="A52" s="132">
        <v>41548</v>
      </c>
      <c r="B52" s="134" t="s">
        <v>254</v>
      </c>
      <c r="C52" s="134" t="s">
        <v>255</v>
      </c>
      <c r="D52" s="134" t="s">
        <v>233</v>
      </c>
      <c r="G52" s="132">
        <v>41548</v>
      </c>
      <c r="H52" s="133">
        <v>522580</v>
      </c>
      <c r="I52" s="133">
        <v>479451</v>
      </c>
      <c r="J52" s="134">
        <v>43129</v>
      </c>
      <c r="M52" s="132">
        <v>41518</v>
      </c>
      <c r="N52" s="133">
        <v>28499.9</v>
      </c>
      <c r="O52" s="133">
        <v>6509.8</v>
      </c>
      <c r="P52" s="134">
        <v>21990.2</v>
      </c>
    </row>
    <row r="53" spans="1:16" ht="15.75" thickBot="1" x14ac:dyDescent="0.3">
      <c r="A53" s="132">
        <v>41518</v>
      </c>
      <c r="B53" s="134" t="s">
        <v>256</v>
      </c>
      <c r="C53" s="134" t="s">
        <v>257</v>
      </c>
      <c r="D53" s="134" t="s">
        <v>233</v>
      </c>
      <c r="G53" s="132">
        <v>41518</v>
      </c>
      <c r="H53" s="133">
        <v>509674</v>
      </c>
      <c r="I53" s="133">
        <v>464202</v>
      </c>
      <c r="J53" s="134">
        <v>45472</v>
      </c>
      <c r="M53" s="132">
        <v>41487</v>
      </c>
      <c r="N53" s="133">
        <v>28443.9</v>
      </c>
      <c r="O53" s="133">
        <v>6480.1</v>
      </c>
      <c r="P53" s="134">
        <v>21963.8</v>
      </c>
    </row>
    <row r="54" spans="1:16" ht="15.75" thickBot="1" x14ac:dyDescent="0.3">
      <c r="A54" s="132">
        <v>41487</v>
      </c>
      <c r="B54" s="134" t="s">
        <v>258</v>
      </c>
      <c r="C54" s="134" t="s">
        <v>259</v>
      </c>
      <c r="D54" s="134" t="s">
        <v>233</v>
      </c>
      <c r="G54" s="132">
        <v>41487</v>
      </c>
      <c r="H54" s="133">
        <v>512834</v>
      </c>
      <c r="I54" s="133">
        <v>470205</v>
      </c>
      <c r="J54" s="134">
        <v>42630</v>
      </c>
      <c r="M54" s="132">
        <v>41456</v>
      </c>
      <c r="N54" s="133">
        <v>28212.3</v>
      </c>
      <c r="O54" s="133">
        <v>6470.3</v>
      </c>
      <c r="P54" s="134">
        <v>21741.9</v>
      </c>
    </row>
    <row r="55" spans="1:16" ht="15.75" thickBot="1" x14ac:dyDescent="0.3">
      <c r="A55" s="132">
        <v>41456</v>
      </c>
      <c r="B55" s="134" t="s">
        <v>260</v>
      </c>
      <c r="C55" s="134" t="s">
        <v>261</v>
      </c>
      <c r="D55" s="134" t="s">
        <v>233</v>
      </c>
      <c r="G55" s="132">
        <v>41456</v>
      </c>
      <c r="H55" s="133">
        <v>513772</v>
      </c>
      <c r="I55" s="133">
        <v>475224</v>
      </c>
      <c r="J55" s="134">
        <v>38547</v>
      </c>
      <c r="M55" s="132">
        <v>41426</v>
      </c>
      <c r="N55" s="133">
        <v>27593.4</v>
      </c>
      <c r="O55" s="133">
        <v>6348.8</v>
      </c>
      <c r="P55" s="134">
        <v>21244.7</v>
      </c>
    </row>
    <row r="56" spans="1:16" ht="15.75" thickBot="1" x14ac:dyDescent="0.3">
      <c r="A56" s="132">
        <v>41426</v>
      </c>
      <c r="B56" s="134" t="s">
        <v>262</v>
      </c>
      <c r="C56" s="134" t="s">
        <v>263</v>
      </c>
      <c r="D56" s="134" t="s">
        <v>236</v>
      </c>
      <c r="G56" s="132">
        <v>41426</v>
      </c>
      <c r="H56" s="133">
        <v>518431</v>
      </c>
      <c r="I56" s="133">
        <v>473393</v>
      </c>
      <c r="J56" s="134">
        <v>45039</v>
      </c>
      <c r="M56" s="132">
        <v>41395</v>
      </c>
      <c r="N56" s="133">
        <v>27377.1</v>
      </c>
      <c r="O56" s="133">
        <v>6353.5</v>
      </c>
      <c r="P56" s="134">
        <v>21023.599999999999</v>
      </c>
    </row>
    <row r="57" spans="1:16" ht="15.75" thickBot="1" x14ac:dyDescent="0.3">
      <c r="A57" s="132">
        <v>41395</v>
      </c>
      <c r="B57" s="134" t="s">
        <v>264</v>
      </c>
      <c r="C57" s="134" t="s">
        <v>265</v>
      </c>
      <c r="D57" s="134" t="s">
        <v>236</v>
      </c>
      <c r="G57" s="132">
        <v>41395</v>
      </c>
      <c r="H57" s="133">
        <v>533218</v>
      </c>
      <c r="I57" s="133">
        <v>486350</v>
      </c>
      <c r="J57" s="134">
        <v>46868</v>
      </c>
      <c r="M57" s="132">
        <v>41365</v>
      </c>
      <c r="N57" s="133">
        <v>27198.6</v>
      </c>
      <c r="O57" s="133">
        <v>6181.4</v>
      </c>
      <c r="P57" s="134">
        <v>21017.300000000003</v>
      </c>
    </row>
    <row r="58" spans="1:16" ht="15.75" thickBot="1" x14ac:dyDescent="0.3">
      <c r="A58" s="132">
        <v>41365</v>
      </c>
      <c r="B58" s="134" t="s">
        <v>266</v>
      </c>
      <c r="C58" s="134" t="s">
        <v>267</v>
      </c>
      <c r="D58" s="134" t="s">
        <v>236</v>
      </c>
      <c r="G58" s="132">
        <v>41365</v>
      </c>
      <c r="H58" s="133">
        <v>527708</v>
      </c>
      <c r="I58" s="133">
        <v>477267</v>
      </c>
      <c r="J58" s="134">
        <v>50441</v>
      </c>
      <c r="M58" s="132">
        <v>41334</v>
      </c>
      <c r="N58" s="133">
        <v>26768.400000000001</v>
      </c>
      <c r="O58" s="133">
        <v>6140.9</v>
      </c>
      <c r="P58" s="134">
        <v>20627.400000000001</v>
      </c>
    </row>
    <row r="59" spans="1:16" ht="15.75" thickBot="1" x14ac:dyDescent="0.3">
      <c r="A59" s="132">
        <v>41334</v>
      </c>
      <c r="B59" s="134" t="s">
        <v>268</v>
      </c>
      <c r="C59" s="134" t="s">
        <v>269</v>
      </c>
      <c r="D59" s="134" t="s">
        <v>236</v>
      </c>
      <c r="G59" s="132">
        <v>41334</v>
      </c>
      <c r="H59" s="133">
        <v>526172</v>
      </c>
      <c r="I59" s="133">
        <v>475650</v>
      </c>
      <c r="J59" s="134">
        <v>50522</v>
      </c>
      <c r="M59" s="132">
        <v>41306</v>
      </c>
      <c r="N59" s="133">
        <v>26348.7</v>
      </c>
      <c r="O59" s="133">
        <v>6078.9</v>
      </c>
      <c r="P59" s="134">
        <v>20269.800000000003</v>
      </c>
    </row>
    <row r="60" spans="1:16" ht="15.75" thickBot="1" x14ac:dyDescent="0.3">
      <c r="A60" s="132">
        <v>41306</v>
      </c>
      <c r="B60" s="134" t="s">
        <v>270</v>
      </c>
      <c r="C60" s="134" t="s">
        <v>271</v>
      </c>
      <c r="D60" s="134" t="s">
        <v>236</v>
      </c>
      <c r="G60" s="132">
        <v>41306</v>
      </c>
      <c r="H60" s="133">
        <v>532155</v>
      </c>
      <c r="I60" s="133">
        <v>480195</v>
      </c>
      <c r="J60" s="134">
        <v>51960</v>
      </c>
      <c r="M60" s="132">
        <v>41275</v>
      </c>
      <c r="N60" s="133">
        <v>27164.6</v>
      </c>
      <c r="O60" s="133">
        <v>6430.1</v>
      </c>
      <c r="P60" s="134">
        <v>20734.599999999999</v>
      </c>
    </row>
    <row r="61" spans="1:16" ht="15.75" thickBot="1" x14ac:dyDescent="0.3">
      <c r="A61" s="132">
        <v>41275</v>
      </c>
      <c r="B61" s="134" t="s">
        <v>272</v>
      </c>
      <c r="C61" s="134" t="s">
        <v>273</v>
      </c>
      <c r="D61" s="134" t="s">
        <v>233</v>
      </c>
      <c r="G61" s="132">
        <v>41275</v>
      </c>
      <c r="H61" s="133">
        <v>537618</v>
      </c>
      <c r="I61" s="133">
        <v>486578</v>
      </c>
      <c r="J61" s="134">
        <v>51039</v>
      </c>
      <c r="M61" s="132">
        <v>41244</v>
      </c>
      <c r="N61" s="133">
        <v>24741</v>
      </c>
      <c r="O61" s="133">
        <v>5975.4</v>
      </c>
      <c r="P61" s="134">
        <v>18765.599999999999</v>
      </c>
    </row>
    <row r="62" spans="1:16" ht="15.75" thickBot="1" x14ac:dyDescent="0.3">
      <c r="A62" s="132">
        <v>41244</v>
      </c>
      <c r="B62" s="134" t="s">
        <v>274</v>
      </c>
      <c r="C62" s="134" t="s">
        <v>275</v>
      </c>
      <c r="D62" s="134" t="s">
        <v>230</v>
      </c>
      <c r="G62" s="132">
        <v>41244</v>
      </c>
      <c r="H62" s="133">
        <v>528236</v>
      </c>
      <c r="I62" s="133">
        <v>476241</v>
      </c>
      <c r="J62" s="134">
        <v>51995</v>
      </c>
      <c r="M62" s="132">
        <v>41214</v>
      </c>
      <c r="N62" s="133">
        <v>24444.799999999999</v>
      </c>
      <c r="O62" s="133">
        <v>5931.3</v>
      </c>
      <c r="P62" s="134">
        <v>18513.599999999999</v>
      </c>
    </row>
    <row r="63" spans="1:16" ht="15.75" thickBot="1" x14ac:dyDescent="0.3">
      <c r="A63" s="132">
        <v>41214</v>
      </c>
      <c r="B63" s="134" t="s">
        <v>276</v>
      </c>
      <c r="C63" s="134" t="s">
        <v>277</v>
      </c>
      <c r="D63" s="134" t="s">
        <v>230</v>
      </c>
      <c r="G63" s="132">
        <v>41214</v>
      </c>
      <c r="H63" s="133">
        <v>526766</v>
      </c>
      <c r="I63" s="133">
        <v>475260</v>
      </c>
      <c r="J63" s="134">
        <v>51505</v>
      </c>
      <c r="M63" s="132">
        <v>41183</v>
      </c>
      <c r="N63" s="133">
        <v>24437.8</v>
      </c>
      <c r="O63" s="133">
        <v>5969.2</v>
      </c>
      <c r="P63" s="134">
        <v>18468.5</v>
      </c>
    </row>
    <row r="64" spans="1:16" ht="15.75" thickBot="1" x14ac:dyDescent="0.3">
      <c r="A64" s="132">
        <v>41183</v>
      </c>
      <c r="B64" s="134" t="s">
        <v>268</v>
      </c>
      <c r="C64" s="134" t="s">
        <v>278</v>
      </c>
      <c r="D64" s="134" t="s">
        <v>230</v>
      </c>
      <c r="G64" s="132">
        <v>41183</v>
      </c>
      <c r="H64" s="133">
        <v>529893</v>
      </c>
      <c r="I64" s="133">
        <v>476380</v>
      </c>
      <c r="J64" s="134">
        <v>53512</v>
      </c>
      <c r="M64" s="132">
        <v>41153</v>
      </c>
      <c r="N64" s="133">
        <v>24284.2</v>
      </c>
      <c r="O64" s="133">
        <v>5980</v>
      </c>
      <c r="P64" s="134">
        <v>18304.2</v>
      </c>
    </row>
    <row r="65" spans="1:16" ht="15.75" thickBot="1" x14ac:dyDescent="0.3">
      <c r="A65" s="132">
        <v>41153</v>
      </c>
      <c r="B65" s="134" t="s">
        <v>279</v>
      </c>
      <c r="C65" s="134" t="s">
        <v>280</v>
      </c>
      <c r="D65" s="134" t="s">
        <v>227</v>
      </c>
      <c r="G65" s="132">
        <v>41153</v>
      </c>
      <c r="H65" s="133">
        <v>514593</v>
      </c>
      <c r="I65" s="133">
        <v>464857</v>
      </c>
      <c r="J65" s="134">
        <v>49736</v>
      </c>
      <c r="M65" s="132">
        <v>41122</v>
      </c>
      <c r="N65" s="133">
        <v>24306.3</v>
      </c>
      <c r="O65" s="133">
        <v>5976.3</v>
      </c>
      <c r="P65" s="134">
        <v>18330</v>
      </c>
    </row>
    <row r="66" spans="1:16" ht="15.75" thickBot="1" x14ac:dyDescent="0.3">
      <c r="A66" s="132">
        <v>41122</v>
      </c>
      <c r="B66" s="134" t="s">
        <v>281</v>
      </c>
      <c r="C66" s="134" t="s">
        <v>282</v>
      </c>
      <c r="D66" s="134" t="s">
        <v>230</v>
      </c>
      <c r="G66" s="132">
        <v>41122</v>
      </c>
      <c r="H66" s="133">
        <v>510543</v>
      </c>
      <c r="I66" s="133">
        <v>461865</v>
      </c>
      <c r="J66" s="134">
        <v>48678</v>
      </c>
      <c r="M66" s="132">
        <v>41091</v>
      </c>
      <c r="N66" s="133">
        <v>24461</v>
      </c>
      <c r="O66" s="133">
        <v>6003.9</v>
      </c>
      <c r="P66" s="134">
        <v>18457.2</v>
      </c>
    </row>
    <row r="67" spans="1:16" ht="15.75" thickBot="1" x14ac:dyDescent="0.3">
      <c r="A67" s="132">
        <v>41091</v>
      </c>
      <c r="B67" s="134" t="s">
        <v>283</v>
      </c>
      <c r="C67" s="134" t="s">
        <v>284</v>
      </c>
      <c r="D67" s="134" t="s">
        <v>227</v>
      </c>
      <c r="G67" s="132">
        <v>41091</v>
      </c>
      <c r="H67" s="133">
        <v>514317</v>
      </c>
      <c r="I67" s="133">
        <v>467992</v>
      </c>
      <c r="J67" s="134">
        <v>46325</v>
      </c>
      <c r="M67" s="132">
        <v>41061</v>
      </c>
      <c r="N67" s="133">
        <v>24036.3</v>
      </c>
      <c r="O67" s="133">
        <v>5856.4</v>
      </c>
      <c r="P67" s="134">
        <v>18179.900000000001</v>
      </c>
    </row>
    <row r="68" spans="1:16" ht="15.75" thickBot="1" x14ac:dyDescent="0.3">
      <c r="A68" s="132">
        <v>41061</v>
      </c>
      <c r="B68" s="134" t="s">
        <v>285</v>
      </c>
      <c r="C68" s="134" t="s">
        <v>286</v>
      </c>
      <c r="D68" s="134" t="s">
        <v>227</v>
      </c>
      <c r="G68" s="132">
        <v>41061</v>
      </c>
      <c r="H68" s="133">
        <v>510432</v>
      </c>
      <c r="I68" s="133">
        <v>465128</v>
      </c>
      <c r="J68" s="134">
        <v>45304</v>
      </c>
      <c r="M68" s="132">
        <v>41030</v>
      </c>
      <c r="N68" s="133">
        <v>23923.8</v>
      </c>
      <c r="O68" s="133">
        <v>5831.5</v>
      </c>
      <c r="P68" s="134">
        <v>18092.3</v>
      </c>
    </row>
    <row r="69" spans="1:16" ht="15.75" thickBot="1" x14ac:dyDescent="0.3">
      <c r="A69" s="132">
        <v>41030</v>
      </c>
      <c r="B69" s="134" t="s">
        <v>270</v>
      </c>
      <c r="C69" s="134" t="s">
        <v>287</v>
      </c>
      <c r="D69" s="134" t="s">
        <v>239</v>
      </c>
      <c r="G69" s="132">
        <v>41030</v>
      </c>
      <c r="H69" s="133">
        <v>524370</v>
      </c>
      <c r="I69" s="133">
        <v>476458</v>
      </c>
      <c r="J69" s="134">
        <v>47912</v>
      </c>
      <c r="M69" s="132">
        <v>41000</v>
      </c>
      <c r="N69" s="133">
        <v>23747.8</v>
      </c>
      <c r="O69" s="133">
        <v>5704.3</v>
      </c>
      <c r="P69" s="134">
        <v>18043.400000000001</v>
      </c>
    </row>
    <row r="70" spans="1:16" ht="15.75" thickBot="1" x14ac:dyDescent="0.3">
      <c r="A70" s="132">
        <v>41000</v>
      </c>
      <c r="B70" s="134" t="s">
        <v>288</v>
      </c>
      <c r="C70" s="134" t="s">
        <v>289</v>
      </c>
      <c r="D70" s="134" t="s">
        <v>233</v>
      </c>
      <c r="G70" s="132">
        <v>41000</v>
      </c>
      <c r="H70" s="133">
        <v>513491</v>
      </c>
      <c r="I70" s="133">
        <v>465664</v>
      </c>
      <c r="J70" s="134">
        <v>47827</v>
      </c>
      <c r="M70" s="132">
        <v>40969</v>
      </c>
      <c r="N70" s="133">
        <v>23542.5</v>
      </c>
      <c r="O70" s="133">
        <v>5713</v>
      </c>
      <c r="P70" s="134">
        <v>17829.5</v>
      </c>
    </row>
    <row r="71" spans="1:16" ht="15.75" thickBot="1" x14ac:dyDescent="0.3">
      <c r="A71" s="132">
        <v>40969</v>
      </c>
      <c r="B71" s="134" t="s">
        <v>290</v>
      </c>
      <c r="C71" s="134" t="s">
        <v>291</v>
      </c>
      <c r="D71" s="134" t="s">
        <v>239</v>
      </c>
      <c r="G71" s="132">
        <v>40969</v>
      </c>
      <c r="H71" s="133">
        <v>513978</v>
      </c>
      <c r="I71" s="133">
        <v>463810</v>
      </c>
      <c r="J71" s="134">
        <v>50168</v>
      </c>
      <c r="M71" s="132">
        <v>40940</v>
      </c>
      <c r="N71" s="133">
        <v>23349.1</v>
      </c>
      <c r="O71" s="133">
        <v>5670.7</v>
      </c>
      <c r="P71" s="134">
        <v>17678.400000000001</v>
      </c>
    </row>
    <row r="72" spans="1:16" ht="15.75" thickBot="1" x14ac:dyDescent="0.3">
      <c r="A72" s="132">
        <v>40940</v>
      </c>
      <c r="B72" s="134" t="s">
        <v>292</v>
      </c>
      <c r="C72" s="134" t="s">
        <v>293</v>
      </c>
      <c r="D72" s="134" t="s">
        <v>233</v>
      </c>
      <c r="G72" s="132">
        <v>40940</v>
      </c>
      <c r="H72" s="133">
        <v>505391</v>
      </c>
      <c r="I72" s="133">
        <v>456550</v>
      </c>
      <c r="J72" s="134">
        <v>48841</v>
      </c>
      <c r="M72" s="132">
        <v>40909</v>
      </c>
      <c r="N72" s="133">
        <v>24204.799999999999</v>
      </c>
      <c r="O72" s="133">
        <v>5938.6</v>
      </c>
      <c r="P72" s="134">
        <v>18266.2</v>
      </c>
    </row>
    <row r="73" spans="1:16" ht="15.75" thickBot="1" x14ac:dyDescent="0.3">
      <c r="A73" s="132">
        <v>40909</v>
      </c>
      <c r="B73" s="134" t="s">
        <v>294</v>
      </c>
      <c r="C73" s="134" t="s">
        <v>295</v>
      </c>
      <c r="D73" s="134" t="s">
        <v>141</v>
      </c>
      <c r="G73" s="132">
        <v>40909</v>
      </c>
      <c r="H73" s="133">
        <v>498649</v>
      </c>
      <c r="I73" s="133">
        <v>453952</v>
      </c>
      <c r="J73" s="134">
        <v>44697</v>
      </c>
      <c r="M73" s="132">
        <v>40878</v>
      </c>
      <c r="N73" s="133">
        <v>21920</v>
      </c>
      <c r="O73" s="133">
        <v>5475.2</v>
      </c>
      <c r="P73" s="134">
        <v>16444.8</v>
      </c>
    </row>
    <row r="74" spans="1:16" ht="15.75" thickBot="1" x14ac:dyDescent="0.3">
      <c r="A74" s="132">
        <v>40878</v>
      </c>
      <c r="B74" s="134" t="s">
        <v>296</v>
      </c>
      <c r="C74" s="134" t="s">
        <v>297</v>
      </c>
      <c r="D74" s="134" t="s">
        <v>141</v>
      </c>
      <c r="G74" s="132">
        <v>40878</v>
      </c>
      <c r="H74" s="133">
        <v>510910</v>
      </c>
      <c r="I74" s="133">
        <v>462686</v>
      </c>
      <c r="J74" s="134">
        <v>48224</v>
      </c>
      <c r="M74" s="132">
        <v>40848</v>
      </c>
      <c r="N74" s="133">
        <v>21366.7</v>
      </c>
      <c r="O74" s="133">
        <v>5420.1</v>
      </c>
      <c r="P74" s="134">
        <v>15946.5</v>
      </c>
    </row>
    <row r="75" spans="1:16" ht="15.75" thickBot="1" x14ac:dyDescent="0.3">
      <c r="A75" s="132">
        <v>40848</v>
      </c>
      <c r="B75" s="134" t="s">
        <v>298</v>
      </c>
      <c r="C75" s="134" t="s">
        <v>299</v>
      </c>
      <c r="D75" s="134" t="s">
        <v>151</v>
      </c>
      <c r="G75" s="132">
        <v>40848</v>
      </c>
      <c r="H75" s="133">
        <v>525557</v>
      </c>
      <c r="I75" s="133">
        <v>476967</v>
      </c>
      <c r="J75" s="134">
        <v>48589</v>
      </c>
      <c r="M75" s="132">
        <v>40817</v>
      </c>
      <c r="N75" s="133">
        <v>21480.400000000001</v>
      </c>
      <c r="O75" s="133">
        <v>5420.4</v>
      </c>
      <c r="P75" s="134">
        <v>16060.099999999999</v>
      </c>
    </row>
    <row r="76" spans="1:16" ht="15.75" thickBot="1" x14ac:dyDescent="0.3">
      <c r="A76" s="132">
        <v>40817</v>
      </c>
      <c r="B76" s="134" t="s">
        <v>300</v>
      </c>
      <c r="C76" s="134" t="s">
        <v>301</v>
      </c>
      <c r="D76" s="134" t="s">
        <v>160</v>
      </c>
      <c r="G76" s="132">
        <v>40817</v>
      </c>
      <c r="H76" s="133">
        <v>516848</v>
      </c>
      <c r="I76" s="133">
        <v>472496</v>
      </c>
      <c r="J76" s="134">
        <v>44352</v>
      </c>
      <c r="M76" s="132">
        <v>40787</v>
      </c>
      <c r="N76" s="133">
        <v>21061.9</v>
      </c>
      <c r="O76" s="133">
        <v>5343</v>
      </c>
      <c r="P76" s="134">
        <v>15718.9</v>
      </c>
    </row>
    <row r="77" spans="1:16" ht="15.75" thickBot="1" x14ac:dyDescent="0.3">
      <c r="A77" s="132">
        <v>40787</v>
      </c>
      <c r="B77" s="134" t="s">
        <v>302</v>
      </c>
      <c r="C77" s="134" t="s">
        <v>303</v>
      </c>
      <c r="D77" s="134" t="s">
        <v>138</v>
      </c>
      <c r="G77" s="132">
        <v>40787</v>
      </c>
      <c r="H77" s="133">
        <v>545012</v>
      </c>
      <c r="I77" s="133">
        <v>496366</v>
      </c>
      <c r="J77" s="134">
        <v>48645</v>
      </c>
      <c r="M77" s="132">
        <v>40756</v>
      </c>
      <c r="N77" s="133">
        <v>20828.099999999999</v>
      </c>
      <c r="O77" s="133">
        <v>5306.6</v>
      </c>
      <c r="P77" s="134">
        <v>15521.5</v>
      </c>
    </row>
    <row r="78" spans="1:16" ht="15.75" thickBot="1" x14ac:dyDescent="0.3">
      <c r="A78" s="132">
        <v>40756</v>
      </c>
      <c r="B78" s="134" t="s">
        <v>304</v>
      </c>
      <c r="C78" s="134" t="s">
        <v>305</v>
      </c>
      <c r="D78" s="134" t="s">
        <v>306</v>
      </c>
      <c r="G78" s="132">
        <v>40756</v>
      </c>
      <c r="H78" s="133">
        <v>533905</v>
      </c>
      <c r="I78" s="133">
        <v>490264</v>
      </c>
      <c r="J78" s="134">
        <v>43640</v>
      </c>
      <c r="M78" s="132">
        <v>40725</v>
      </c>
      <c r="N78" s="133">
        <v>20721.900000000001</v>
      </c>
      <c r="O78" s="133">
        <v>5192.2</v>
      </c>
      <c r="P78" s="134">
        <v>15529.7</v>
      </c>
    </row>
    <row r="79" spans="1:16" ht="15.75" thickBot="1" x14ac:dyDescent="0.3">
      <c r="A79" s="132">
        <v>40725</v>
      </c>
      <c r="B79" s="134" t="s">
        <v>307</v>
      </c>
      <c r="C79" s="134" t="s">
        <v>308</v>
      </c>
      <c r="D79" s="134" t="s">
        <v>306</v>
      </c>
      <c r="G79" s="132">
        <v>40725</v>
      </c>
      <c r="H79" s="133">
        <v>524527</v>
      </c>
      <c r="I79" s="133">
        <v>484015</v>
      </c>
      <c r="J79" s="134">
        <v>40512</v>
      </c>
      <c r="M79" s="132">
        <v>40695</v>
      </c>
      <c r="N79" s="133">
        <v>20160.900000000001</v>
      </c>
      <c r="O79" s="133">
        <v>5079.8</v>
      </c>
      <c r="P79" s="134">
        <v>15081.1</v>
      </c>
    </row>
    <row r="80" spans="1:16" ht="15.75" thickBot="1" x14ac:dyDescent="0.3">
      <c r="A80" s="132">
        <v>40695</v>
      </c>
      <c r="B80" s="134" t="s">
        <v>309</v>
      </c>
      <c r="C80" s="134" t="s">
        <v>310</v>
      </c>
      <c r="D80" s="134" t="s">
        <v>306</v>
      </c>
      <c r="G80" s="132">
        <v>40695</v>
      </c>
      <c r="H80" s="133">
        <v>521092</v>
      </c>
      <c r="I80" s="133">
        <v>480141</v>
      </c>
      <c r="J80" s="134">
        <v>40950</v>
      </c>
      <c r="M80" s="132">
        <v>40664</v>
      </c>
      <c r="N80" s="133">
        <v>20020.8</v>
      </c>
      <c r="O80" s="133">
        <v>5071.3</v>
      </c>
      <c r="P80" s="134">
        <v>14949.5</v>
      </c>
    </row>
    <row r="81" spans="1:16" ht="15.75" thickBot="1" x14ac:dyDescent="0.3">
      <c r="A81" s="132">
        <v>40664</v>
      </c>
      <c r="B81" s="134" t="s">
        <v>311</v>
      </c>
      <c r="C81" s="134" t="s">
        <v>312</v>
      </c>
      <c r="D81" s="134" t="s">
        <v>306</v>
      </c>
      <c r="G81" s="132">
        <v>40664</v>
      </c>
      <c r="H81" s="133">
        <v>523950</v>
      </c>
      <c r="I81" s="133">
        <v>483229</v>
      </c>
      <c r="J81" s="134">
        <v>40720</v>
      </c>
      <c r="M81" s="132">
        <v>40634</v>
      </c>
      <c r="N81" s="133">
        <v>19788.7</v>
      </c>
      <c r="O81" s="133">
        <v>4918.2</v>
      </c>
      <c r="P81" s="134">
        <v>14870.5</v>
      </c>
    </row>
    <row r="82" spans="1:16" ht="15.75" thickBot="1" x14ac:dyDescent="0.3">
      <c r="A82" s="132">
        <v>40634</v>
      </c>
      <c r="B82" s="134" t="s">
        <v>313</v>
      </c>
      <c r="C82" s="134" t="s">
        <v>314</v>
      </c>
      <c r="D82" s="134" t="s">
        <v>306</v>
      </c>
      <c r="G82" s="132">
        <v>40634</v>
      </c>
      <c r="H82" s="133">
        <v>502460</v>
      </c>
      <c r="I82" s="133">
        <v>465455</v>
      </c>
      <c r="J82" s="134">
        <v>37005</v>
      </c>
      <c r="M82" s="132">
        <v>40603</v>
      </c>
      <c r="N82" s="133">
        <v>19536.7</v>
      </c>
      <c r="O82" s="133">
        <v>4898</v>
      </c>
      <c r="P82" s="134">
        <v>14638.7</v>
      </c>
    </row>
    <row r="83" spans="1:16" ht="15.75" thickBot="1" x14ac:dyDescent="0.3">
      <c r="A83" s="132">
        <v>40603</v>
      </c>
      <c r="B83" s="134" t="s">
        <v>315</v>
      </c>
      <c r="C83" s="134" t="s">
        <v>316</v>
      </c>
      <c r="D83" s="134" t="s">
        <v>138</v>
      </c>
      <c r="G83" s="132">
        <v>40603</v>
      </c>
      <c r="H83" s="133">
        <v>493835</v>
      </c>
      <c r="I83" s="133">
        <v>458045</v>
      </c>
      <c r="J83" s="134">
        <v>35790</v>
      </c>
      <c r="M83" s="132">
        <v>40575</v>
      </c>
      <c r="N83" s="133">
        <v>19307.7</v>
      </c>
      <c r="O83" s="133">
        <v>4830.7</v>
      </c>
      <c r="P83" s="134">
        <v>14477</v>
      </c>
    </row>
    <row r="84" spans="1:16" ht="15.75" thickBot="1" x14ac:dyDescent="0.3">
      <c r="A84" s="132">
        <v>40575</v>
      </c>
      <c r="B84" s="134" t="s">
        <v>317</v>
      </c>
      <c r="C84" s="134" t="s">
        <v>318</v>
      </c>
      <c r="D84" s="134" t="s">
        <v>138</v>
      </c>
      <c r="G84" s="132">
        <v>40575</v>
      </c>
      <c r="H84" s="133">
        <v>484158</v>
      </c>
      <c r="I84" s="133">
        <v>450766</v>
      </c>
      <c r="J84" s="134">
        <v>33393</v>
      </c>
      <c r="M84" s="132">
        <v>40544</v>
      </c>
      <c r="N84" s="133">
        <v>20011.900000000001</v>
      </c>
      <c r="O84" s="133">
        <v>5062.7</v>
      </c>
      <c r="P84" s="134">
        <v>14949.1</v>
      </c>
    </row>
    <row r="85" spans="1:16" ht="15.75" thickBot="1" x14ac:dyDescent="0.3">
      <c r="A85" s="132">
        <v>40544</v>
      </c>
      <c r="B85" s="134" t="s">
        <v>319</v>
      </c>
      <c r="C85" s="134" t="s">
        <v>320</v>
      </c>
      <c r="D85" s="134" t="s">
        <v>321</v>
      </c>
      <c r="G85" s="132">
        <v>40544</v>
      </c>
      <c r="H85" s="133">
        <v>479379</v>
      </c>
      <c r="I85" s="133">
        <v>443591</v>
      </c>
      <c r="J85" s="134">
        <v>35788</v>
      </c>
      <c r="M85" s="132">
        <v>40513</v>
      </c>
      <c r="N85" s="133">
        <v>18264.900000000001</v>
      </c>
      <c r="O85" s="133">
        <v>4621.5</v>
      </c>
      <c r="P85" s="134">
        <v>13643.5</v>
      </c>
    </row>
    <row r="86" spans="1:16" ht="15.75" thickBot="1" x14ac:dyDescent="0.3">
      <c r="G86" s="132">
        <v>40513</v>
      </c>
      <c r="H86" s="133">
        <v>483063</v>
      </c>
      <c r="I86" s="133">
        <v>448778</v>
      </c>
      <c r="J86" s="134">
        <v>34285</v>
      </c>
      <c r="M86" s="132">
        <v>40483</v>
      </c>
      <c r="N86" s="133">
        <v>17848.3</v>
      </c>
      <c r="O86" s="133">
        <v>4590</v>
      </c>
      <c r="P86" s="134">
        <v>13258.3</v>
      </c>
    </row>
    <row r="87" spans="1:16" ht="15.75" thickBot="1" x14ac:dyDescent="0.3">
      <c r="G87" s="132">
        <v>40483</v>
      </c>
      <c r="H87" s="133">
        <v>497082</v>
      </c>
      <c r="I87" s="133">
        <v>463767</v>
      </c>
      <c r="J87" s="134">
        <v>33315</v>
      </c>
      <c r="M87" s="132">
        <v>40452</v>
      </c>
      <c r="N87" s="133">
        <v>17690.2</v>
      </c>
      <c r="O87" s="133">
        <v>4524.5</v>
      </c>
      <c r="P87" s="134">
        <v>13165.7</v>
      </c>
    </row>
    <row r="88" spans="1:16" ht="15.75" thickBot="1" x14ac:dyDescent="0.3">
      <c r="G88" s="132">
        <v>40452</v>
      </c>
      <c r="H88" s="133">
        <v>490099</v>
      </c>
      <c r="I88" s="133">
        <v>458319</v>
      </c>
      <c r="J88" s="134">
        <v>31780</v>
      </c>
      <c r="M88" s="132">
        <v>40422</v>
      </c>
      <c r="N88" s="133">
        <v>17437.7</v>
      </c>
      <c r="O88" s="133">
        <v>4477.8</v>
      </c>
      <c r="P88" s="134">
        <v>12959.8</v>
      </c>
    </row>
    <row r="89" spans="1:16" ht="15.75" thickBot="1" x14ac:dyDescent="0.3">
      <c r="G89" s="132">
        <v>40422</v>
      </c>
      <c r="H89" s="133">
        <v>476266</v>
      </c>
      <c r="I89" s="133">
        <v>447071</v>
      </c>
      <c r="J89" s="134">
        <v>29195</v>
      </c>
      <c r="M89" s="132">
        <v>40391</v>
      </c>
      <c r="N89" s="133">
        <v>17063.3</v>
      </c>
      <c r="O89" s="133">
        <v>4467.3</v>
      </c>
      <c r="P89" s="134">
        <v>12596</v>
      </c>
    </row>
    <row r="90" spans="1:16" ht="15.75" thickBot="1" x14ac:dyDescent="0.3">
      <c r="G90" s="132">
        <v>40391</v>
      </c>
      <c r="H90" s="133">
        <v>475307</v>
      </c>
      <c r="I90" s="133">
        <v>448043</v>
      </c>
      <c r="J90" s="134">
        <v>27264</v>
      </c>
      <c r="M90" s="132">
        <v>40360</v>
      </c>
      <c r="N90" s="133">
        <v>16900.900000000001</v>
      </c>
      <c r="O90" s="133">
        <v>4367.7</v>
      </c>
      <c r="P90" s="134">
        <v>12533.2</v>
      </c>
    </row>
    <row r="91" spans="1:16" ht="15.75" thickBot="1" x14ac:dyDescent="0.3">
      <c r="G91" s="132">
        <v>40360</v>
      </c>
      <c r="H91" s="133">
        <v>461201</v>
      </c>
      <c r="I91" s="133">
        <v>432994</v>
      </c>
      <c r="J91" s="134">
        <v>28206</v>
      </c>
      <c r="M91" s="132">
        <v>40330</v>
      </c>
      <c r="N91" s="133">
        <v>16470.599999999999</v>
      </c>
      <c r="O91" s="133">
        <v>4240.3</v>
      </c>
      <c r="P91" s="134">
        <v>12230.3</v>
      </c>
    </row>
    <row r="92" spans="1:16" ht="15.75" thickBot="1" x14ac:dyDescent="0.3">
      <c r="G92" s="132">
        <v>40330</v>
      </c>
      <c r="H92" s="133">
        <v>456434</v>
      </c>
      <c r="I92" s="133">
        <v>428991</v>
      </c>
      <c r="J92" s="134">
        <v>27443</v>
      </c>
      <c r="M92" s="132">
        <v>40299</v>
      </c>
      <c r="N92" s="133">
        <v>16098.6</v>
      </c>
      <c r="O92" s="133">
        <v>4181</v>
      </c>
      <c r="P92" s="134">
        <v>11917.5</v>
      </c>
    </row>
    <row r="93" spans="1:16" ht="15.75" thickBot="1" x14ac:dyDescent="0.3">
      <c r="G93" s="132">
        <v>40299</v>
      </c>
      <c r="H93" s="133">
        <v>461169</v>
      </c>
      <c r="I93" s="133">
        <v>435565</v>
      </c>
      <c r="J93" s="134">
        <v>25603</v>
      </c>
      <c r="M93" s="132">
        <v>40269</v>
      </c>
      <c r="N93" s="133">
        <v>15639.4</v>
      </c>
      <c r="O93" s="133">
        <v>3986.1</v>
      </c>
      <c r="P93" s="134">
        <v>11653.3</v>
      </c>
    </row>
    <row r="94" spans="1:16" ht="15.75" thickBot="1" x14ac:dyDescent="0.3">
      <c r="G94" s="132">
        <v>40269</v>
      </c>
      <c r="H94" s="133">
        <v>447442</v>
      </c>
      <c r="I94" s="133">
        <v>423321</v>
      </c>
      <c r="J94" s="134">
        <v>24120</v>
      </c>
      <c r="M94" s="132">
        <v>40238</v>
      </c>
      <c r="N94" s="133">
        <v>15236.4</v>
      </c>
      <c r="O94" s="133">
        <v>3950</v>
      </c>
      <c r="P94" s="134">
        <v>11286.4</v>
      </c>
    </row>
    <row r="95" spans="1:16" ht="15.75" thickBot="1" x14ac:dyDescent="0.3">
      <c r="G95" s="132">
        <v>40238</v>
      </c>
      <c r="H95" s="133">
        <v>436775</v>
      </c>
      <c r="I95" s="133">
        <v>413334</v>
      </c>
      <c r="J95" s="134">
        <v>23441</v>
      </c>
      <c r="M95" s="132">
        <v>40210</v>
      </c>
      <c r="N95" s="133">
        <v>14904.1</v>
      </c>
      <c r="O95" s="133">
        <v>3873.3</v>
      </c>
      <c r="P95" s="134">
        <v>11030.8</v>
      </c>
    </row>
    <row r="96" spans="1:16" ht="15.75" thickBot="1" x14ac:dyDescent="0.3">
      <c r="G96" s="132">
        <v>40210</v>
      </c>
      <c r="H96" s="133">
        <v>436267</v>
      </c>
      <c r="I96" s="133">
        <v>413514</v>
      </c>
      <c r="J96" s="134">
        <v>22753</v>
      </c>
      <c r="M96" s="132">
        <v>40179</v>
      </c>
      <c r="N96" s="133">
        <v>15267.6</v>
      </c>
      <c r="O96" s="133">
        <v>4038.1</v>
      </c>
      <c r="P96" s="134">
        <v>11229.5</v>
      </c>
    </row>
    <row r="97" spans="7:16" ht="15.75" thickBot="1" x14ac:dyDescent="0.3">
      <c r="G97" s="132">
        <v>40179</v>
      </c>
      <c r="H97" s="133">
        <v>439450</v>
      </c>
      <c r="I97" s="133">
        <v>416653</v>
      </c>
      <c r="J97" s="134">
        <v>22798</v>
      </c>
      <c r="M97" s="132">
        <v>40148</v>
      </c>
      <c r="N97" s="133">
        <v>13713.3</v>
      </c>
      <c r="O97" s="133">
        <v>3600.1</v>
      </c>
      <c r="P97" s="134">
        <v>10113.200000000001</v>
      </c>
    </row>
    <row r="98" spans="7:16" ht="15.75" thickBot="1" x14ac:dyDescent="0.3">
      <c r="G98" s="132">
        <v>40148</v>
      </c>
      <c r="H98" s="133">
        <v>447671</v>
      </c>
      <c r="I98" s="133">
        <v>424692</v>
      </c>
      <c r="J98" s="134">
        <v>22979</v>
      </c>
      <c r="M98" s="132">
        <v>40118</v>
      </c>
      <c r="N98" s="133">
        <v>13376.9</v>
      </c>
      <c r="O98" s="133">
        <v>3566.7</v>
      </c>
      <c r="P98" s="134">
        <v>9810.2000000000007</v>
      </c>
    </row>
    <row r="99" spans="7:16" ht="15.75" thickBot="1" x14ac:dyDescent="0.3">
      <c r="G99" s="132">
        <v>40118</v>
      </c>
      <c r="H99" s="133">
        <v>434435</v>
      </c>
      <c r="I99" s="133">
        <v>414028</v>
      </c>
      <c r="J99" s="134">
        <v>20407</v>
      </c>
      <c r="M99" s="132">
        <v>40087</v>
      </c>
      <c r="N99" s="133">
        <v>13101.9</v>
      </c>
      <c r="O99" s="133">
        <v>3485.6</v>
      </c>
      <c r="P99" s="134">
        <v>9616.4</v>
      </c>
    </row>
    <row r="100" spans="7:16" ht="15.75" thickBot="1" x14ac:dyDescent="0.3">
      <c r="G100" s="132">
        <v>40087</v>
      </c>
      <c r="H100" s="133">
        <v>413364</v>
      </c>
      <c r="I100" s="133">
        <v>394518</v>
      </c>
      <c r="J100" s="134">
        <v>18846</v>
      </c>
      <c r="M100" s="132">
        <v>40057</v>
      </c>
      <c r="N100" s="133">
        <v>12797.3</v>
      </c>
      <c r="O100" s="133">
        <v>3506.6</v>
      </c>
      <c r="P100" s="134">
        <v>9290.7000000000007</v>
      </c>
    </row>
    <row r="101" spans="7:16" ht="15.75" thickBot="1" x14ac:dyDescent="0.3">
      <c r="G101" s="132">
        <v>40057</v>
      </c>
      <c r="H101" s="133">
        <v>409546</v>
      </c>
      <c r="I101" s="133">
        <v>391876</v>
      </c>
      <c r="J101" s="134">
        <v>17670</v>
      </c>
      <c r="M101" s="132">
        <v>40026</v>
      </c>
      <c r="N101" s="133">
        <v>12618.1</v>
      </c>
      <c r="O101" s="133">
        <v>3550.1</v>
      </c>
      <c r="P101" s="134">
        <v>9068</v>
      </c>
    </row>
    <row r="102" spans="7:16" ht="15.75" thickBot="1" x14ac:dyDescent="0.3">
      <c r="G102" s="132">
        <v>40026</v>
      </c>
      <c r="H102" s="133">
        <v>401908</v>
      </c>
      <c r="I102" s="133">
        <v>384875</v>
      </c>
      <c r="J102" s="134">
        <v>17033</v>
      </c>
      <c r="M102" s="132">
        <v>39995</v>
      </c>
      <c r="N102" s="133">
        <v>12650.5</v>
      </c>
      <c r="O102" s="133">
        <v>3522.5</v>
      </c>
      <c r="P102" s="134">
        <v>9128</v>
      </c>
    </row>
    <row r="103" spans="7:16" ht="15.75" thickBot="1" x14ac:dyDescent="0.3">
      <c r="G103" s="132">
        <v>39995</v>
      </c>
      <c r="H103" s="133">
        <v>412512</v>
      </c>
      <c r="I103" s="133">
        <v>395891</v>
      </c>
      <c r="J103" s="134">
        <v>16621</v>
      </c>
      <c r="M103" s="132">
        <v>39965</v>
      </c>
      <c r="N103" s="133">
        <v>12331.6</v>
      </c>
      <c r="O103" s="133">
        <v>3461.9</v>
      </c>
      <c r="P103" s="134">
        <v>8869.7000000000007</v>
      </c>
    </row>
    <row r="104" spans="7:16" ht="15.75" thickBot="1" x14ac:dyDescent="0.3">
      <c r="G104" s="132">
        <v>39965</v>
      </c>
      <c r="H104" s="133">
        <v>404170</v>
      </c>
      <c r="I104" s="133">
        <v>387280</v>
      </c>
      <c r="J104" s="134">
        <v>16889</v>
      </c>
      <c r="M104" s="132">
        <v>39934</v>
      </c>
      <c r="N104" s="133">
        <v>11838.7</v>
      </c>
      <c r="O104" s="133">
        <v>3410.1</v>
      </c>
      <c r="P104" s="134">
        <v>8428.5</v>
      </c>
    </row>
    <row r="105" spans="7:16" ht="15.75" thickBot="1" x14ac:dyDescent="0.3">
      <c r="G105" s="132">
        <v>39934</v>
      </c>
      <c r="H105" s="133">
        <v>383788</v>
      </c>
      <c r="I105" s="133">
        <v>368348</v>
      </c>
      <c r="J105" s="134">
        <v>15440</v>
      </c>
      <c r="M105" s="132">
        <v>39904</v>
      </c>
      <c r="N105" s="133">
        <v>11581.6</v>
      </c>
      <c r="O105" s="133">
        <v>3278.3</v>
      </c>
      <c r="P105" s="134">
        <v>8303.2999999999993</v>
      </c>
    </row>
    <row r="106" spans="7:16" ht="15.75" thickBot="1" x14ac:dyDescent="0.3">
      <c r="G106" s="132">
        <v>39904</v>
      </c>
      <c r="H106" s="133">
        <v>383808</v>
      </c>
      <c r="I106" s="133">
        <v>368065</v>
      </c>
      <c r="J106" s="134">
        <v>15743</v>
      </c>
      <c r="M106" s="132">
        <v>39873</v>
      </c>
      <c r="N106" s="133">
        <v>11465.2</v>
      </c>
      <c r="O106" s="133">
        <v>3301.6</v>
      </c>
      <c r="P106" s="134">
        <v>8163.5</v>
      </c>
    </row>
    <row r="107" spans="7:16" ht="15.75" thickBot="1" x14ac:dyDescent="0.3">
      <c r="G107" s="132">
        <v>39873</v>
      </c>
      <c r="H107" s="133">
        <v>384090</v>
      </c>
      <c r="I107" s="133">
        <v>368157</v>
      </c>
      <c r="J107" s="134">
        <v>15932</v>
      </c>
      <c r="M107" s="132">
        <v>39845</v>
      </c>
      <c r="N107" s="133">
        <v>11430.9</v>
      </c>
      <c r="O107" s="133">
        <v>3312.7</v>
      </c>
      <c r="P107" s="134">
        <v>8118.2</v>
      </c>
    </row>
    <row r="108" spans="7:16" ht="15.75" thickBot="1" x14ac:dyDescent="0.3">
      <c r="G108" s="132">
        <v>39845</v>
      </c>
      <c r="H108" s="133">
        <v>386892</v>
      </c>
      <c r="I108" s="133">
        <v>371426</v>
      </c>
      <c r="J108" s="134">
        <v>15466</v>
      </c>
      <c r="M108" s="132">
        <v>39814</v>
      </c>
      <c r="N108" s="133">
        <v>12975.9</v>
      </c>
      <c r="O108" s="133">
        <v>3794.8</v>
      </c>
      <c r="P108" s="134">
        <v>9181.1</v>
      </c>
    </row>
    <row r="109" spans="7:16" ht="15.75" thickBot="1" x14ac:dyDescent="0.3">
      <c r="G109" s="132">
        <v>39814</v>
      </c>
      <c r="H109" s="133">
        <v>426281</v>
      </c>
      <c r="I109" s="133">
        <v>411748</v>
      </c>
      <c r="J109" s="134">
        <v>14533</v>
      </c>
      <c r="M109" s="132">
        <v>39783</v>
      </c>
      <c r="N109" s="133">
        <v>12839.2</v>
      </c>
      <c r="O109" s="133">
        <v>3793.1</v>
      </c>
      <c r="P109" s="134">
        <v>9046.2000000000007</v>
      </c>
    </row>
    <row r="110" spans="7:16" ht="15.75" thickBot="1" x14ac:dyDescent="0.3">
      <c r="G110" s="132">
        <v>39783</v>
      </c>
      <c r="H110" s="133">
        <v>455730</v>
      </c>
      <c r="I110" s="133">
        <v>442391</v>
      </c>
      <c r="J110" s="134">
        <v>13339</v>
      </c>
      <c r="M110" s="132">
        <v>39753</v>
      </c>
      <c r="N110" s="133">
        <v>13173.1</v>
      </c>
      <c r="O110" s="133">
        <v>3962.2</v>
      </c>
      <c r="P110" s="134">
        <v>9210.9</v>
      </c>
    </row>
    <row r="111" spans="7:16" ht="15.75" thickBot="1" x14ac:dyDescent="0.3">
      <c r="G111" s="132">
        <v>39753</v>
      </c>
      <c r="H111" s="133">
        <v>484590</v>
      </c>
      <c r="I111" s="133">
        <v>472005</v>
      </c>
      <c r="J111" s="134">
        <v>12585</v>
      </c>
      <c r="M111" s="132">
        <v>39722</v>
      </c>
      <c r="N111" s="133">
        <v>14045.7</v>
      </c>
      <c r="O111" s="133">
        <v>3904.2</v>
      </c>
      <c r="P111" s="134">
        <v>10141.5</v>
      </c>
    </row>
    <row r="112" spans="7:16" ht="15.75" thickBot="1" x14ac:dyDescent="0.3">
      <c r="G112" s="132">
        <v>39722</v>
      </c>
      <c r="H112" s="133">
        <v>556813</v>
      </c>
      <c r="I112" s="133">
        <v>542839</v>
      </c>
      <c r="J112" s="134">
        <v>13974</v>
      </c>
      <c r="M112" s="132">
        <v>39692</v>
      </c>
      <c r="N112" s="133">
        <v>14196.6</v>
      </c>
      <c r="O112" s="133">
        <v>3887.4</v>
      </c>
      <c r="P112" s="134">
        <v>10309.200000000001</v>
      </c>
    </row>
    <row r="113" spans="7:16" ht="15.75" thickBot="1" x14ac:dyDescent="0.3">
      <c r="G113" s="132">
        <v>39692</v>
      </c>
      <c r="H113" s="133">
        <v>582212</v>
      </c>
      <c r="I113" s="133">
        <v>569123</v>
      </c>
      <c r="J113" s="134">
        <v>13089</v>
      </c>
      <c r="M113" s="132">
        <v>39661</v>
      </c>
      <c r="N113" s="133">
        <v>13842.6</v>
      </c>
      <c r="O113" s="133">
        <v>3807.2</v>
      </c>
      <c r="P113" s="134">
        <v>10035.5</v>
      </c>
    </row>
    <row r="114" spans="7:16" ht="15.75" thickBot="1" x14ac:dyDescent="0.3">
      <c r="G114" s="132">
        <v>39661</v>
      </c>
      <c r="H114" s="133">
        <v>596566</v>
      </c>
      <c r="I114" s="133">
        <v>582679</v>
      </c>
      <c r="J114" s="134">
        <v>13887</v>
      </c>
      <c r="M114" s="132">
        <v>39630</v>
      </c>
      <c r="N114" s="133">
        <v>13841.2</v>
      </c>
      <c r="O114" s="133">
        <v>3724.9</v>
      </c>
      <c r="P114" s="134">
        <v>10116.4</v>
      </c>
    </row>
    <row r="115" spans="7:16" ht="15.75" thickBot="1" x14ac:dyDescent="0.3">
      <c r="G115" s="132">
        <v>39630</v>
      </c>
      <c r="H115" s="133">
        <v>568966</v>
      </c>
      <c r="I115" s="133">
        <v>555182</v>
      </c>
      <c r="J115" s="134">
        <v>13785</v>
      </c>
      <c r="M115" s="132">
        <v>39600</v>
      </c>
      <c r="N115" s="133">
        <v>13312.8</v>
      </c>
      <c r="O115" s="133">
        <v>3656.2</v>
      </c>
      <c r="P115" s="134">
        <v>9656.6</v>
      </c>
    </row>
    <row r="116" spans="7:16" ht="15.75" thickBot="1" x14ac:dyDescent="0.3">
      <c r="G116" s="132">
        <v>39600</v>
      </c>
      <c r="H116" s="133">
        <v>546035</v>
      </c>
      <c r="I116" s="133">
        <v>533109</v>
      </c>
      <c r="J116" s="134">
        <v>12926</v>
      </c>
      <c r="M116" s="132">
        <v>39569</v>
      </c>
      <c r="N116" s="133">
        <v>12944.4</v>
      </c>
      <c r="O116" s="133">
        <v>3601.4</v>
      </c>
      <c r="P116" s="134">
        <v>9343</v>
      </c>
    </row>
    <row r="117" spans="7:16" ht="15.75" thickBot="1" x14ac:dyDescent="0.3">
      <c r="G117" s="132">
        <v>39569</v>
      </c>
      <c r="H117" s="133">
        <v>532474</v>
      </c>
      <c r="I117" s="133">
        <v>519758</v>
      </c>
      <c r="J117" s="134">
        <v>12716</v>
      </c>
      <c r="M117" s="132">
        <v>39539</v>
      </c>
      <c r="N117" s="133">
        <v>12973.8</v>
      </c>
      <c r="O117" s="133">
        <v>3475.5</v>
      </c>
      <c r="P117" s="134">
        <v>9498.2999999999993</v>
      </c>
    </row>
    <row r="118" spans="7:16" ht="15.75" thickBot="1" x14ac:dyDescent="0.3">
      <c r="G118" s="132">
        <v>39539</v>
      </c>
      <c r="H118" s="133">
        <v>512584</v>
      </c>
      <c r="I118" s="133">
        <v>498890</v>
      </c>
      <c r="J118" s="134">
        <v>13694</v>
      </c>
      <c r="M118" s="132">
        <v>39508</v>
      </c>
      <c r="N118" s="133">
        <v>12662.9</v>
      </c>
      <c r="O118" s="133">
        <v>3487.6</v>
      </c>
      <c r="P118" s="134">
        <v>9175.2999999999993</v>
      </c>
    </row>
    <row r="119" spans="7:16" ht="15.75" thickBot="1" x14ac:dyDescent="0.3">
      <c r="G119" s="132">
        <v>39508</v>
      </c>
      <c r="H119" s="133">
        <v>494932</v>
      </c>
      <c r="I119" s="133">
        <v>481011</v>
      </c>
      <c r="J119" s="134">
        <v>13921</v>
      </c>
      <c r="M119" s="132">
        <v>39479</v>
      </c>
      <c r="N119" s="133">
        <v>12509.7</v>
      </c>
      <c r="O119" s="133">
        <v>3465.7</v>
      </c>
      <c r="P119" s="134">
        <v>9044</v>
      </c>
    </row>
    <row r="120" spans="7:16" ht="15.75" thickBot="1" x14ac:dyDescent="0.3">
      <c r="G120" s="132">
        <v>39479</v>
      </c>
      <c r="H120" s="133">
        <v>488368</v>
      </c>
      <c r="I120" s="133">
        <v>475072</v>
      </c>
      <c r="J120" s="134">
        <v>13296</v>
      </c>
      <c r="M120" s="132">
        <v>39448</v>
      </c>
      <c r="N120" s="133">
        <v>12869</v>
      </c>
      <c r="O120" s="133">
        <v>3702.2</v>
      </c>
      <c r="P120" s="134">
        <v>9166.7000000000007</v>
      </c>
    </row>
    <row r="121" spans="7:16" x14ac:dyDescent="0.25">
      <c r="G121" s="132">
        <v>39448</v>
      </c>
      <c r="H121" s="133">
        <v>478762</v>
      </c>
      <c r="I121" s="133">
        <v>466750</v>
      </c>
      <c r="J121" s="134">
        <v>12012</v>
      </c>
    </row>
  </sheetData>
  <hyperlinks>
    <hyperlink ref="K1" r:id="rId1"/>
    <hyperlink ref="E1" r:id="rId2"/>
    <hyperlink ref="Q1" r:id="rId3" location="CheckedIte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ВВП+на душу населения</vt:lpstr>
      <vt:lpstr>Отраслевая структура ВВП</vt:lpstr>
      <vt:lpstr>инфляция и ключ.ставка</vt:lpstr>
      <vt:lpstr>Демография</vt:lpstr>
      <vt:lpstr>Занятость и зп</vt:lpstr>
      <vt:lpstr>Доходы населения</vt:lpstr>
      <vt:lpstr>Гос и корп долг</vt:lpstr>
      <vt:lpstr>Розничная торговля</vt:lpstr>
      <vt:lpstr>ФНБ. М2. ЗВР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2018-10-18T09:14:32Z</dcterms:modified>
</cp:coreProperties>
</file>