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allydiaz/Desktop/Starter_Code/"/>
    </mc:Choice>
  </mc:AlternateContent>
  <xr:revisionPtr revIDLastSave="0" documentId="13_ncr:1_{14F46B05-D1DA-A74B-B267-73DD9423DDAA}" xr6:coauthVersionLast="47" xr6:coauthVersionMax="47" xr10:uidLastSave="{00000000-0000-0000-0000-000000000000}"/>
  <bookViews>
    <workbookView xWindow="3680" yWindow="780" windowWidth="25800" windowHeight="14480" activeTab="1" xr2:uid="{00000000-000D-0000-FFFF-FFFF00000000}"/>
  </bookViews>
  <sheets>
    <sheet name="Crowdfunding" sheetId="1" r:id="rId1"/>
    <sheet name="Sheet2" sheetId="3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</calcChain>
</file>

<file path=xl/sharedStrings.xml><?xml version="1.0" encoding="utf-8"?>
<sst xmlns="http://schemas.openxmlformats.org/spreadsheetml/2006/main" count="6038" uniqueCount="2047">
  <si>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</si>
  <si>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</si>
  <si>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</si>
  <si>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</si>
  <si>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</si>
  <si>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</si>
  <si>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</si>
  <si>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</si>
  <si>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</si>
  <si>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</si>
  <si>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</si>
  <si>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</si>
  <si>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</si>
  <si>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</si>
  <si>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</si>
  <si>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</si>
  <si>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</si>
  <si>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</si>
  <si>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</si>
  <si>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</si>
  <si>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</si>
  <si>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</si>
  <si>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</si>
  <si>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</si>
  <si>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</si>
  <si>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</si>
  <si>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</si>
  <si>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</si>
  <si>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</si>
  <si>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</si>
  <si>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</si>
  <si>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</si>
  <si>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</si>
  <si>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</si>
  <si>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</si>
  <si>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</si>
  <si>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</si>
  <si>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</si>
  <si>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</si>
  <si>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</si>
  <si>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</si>
  <si>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</si>
  <si>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</si>
  <si>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</si>
  <si>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</si>
  <si>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</si>
  <si>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</si>
  <si>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</si>
  <si>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</si>
  <si>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</si>
  <si>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</si>
  <si>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</si>
  <si>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</si>
  <si>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</si>
  <si>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</si>
  <si>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</si>
  <si>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</si>
  <si>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</si>
  <si>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</si>
  <si>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</si>
  <si>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</si>
  <si>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</si>
  <si>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</si>
  <si>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</si>
  <si>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</si>
  <si>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</si>
  <si>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</si>
  <si>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</si>
  <si>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</si>
  <si>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</si>
  <si>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</si>
  <si>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</si>
  <si>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</si>
  <si>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</si>
  <si>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</si>
  <si>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</si>
  <si>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</si>
  <si>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</si>
  <si>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</si>
  <si>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</si>
  <si>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</si>
  <si>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</si>
  <si>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</si>
  <si>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</si>
  <si>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</si>
  <si>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</si>
  <si>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</si>
  <si>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</si>
  <si>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</si>
  <si>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</si>
  <si>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</si>
  <si>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</si>
  <si>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</si>
  <si>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</si>
  <si>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</si>
  <si>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</si>
  <si>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</si>
  <si>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</si>
  <si>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</si>
  <si>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</si>
  <si>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</si>
  <si>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</si>
  <si>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</si>
  <si>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</si>
  <si>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</si>
  <si>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</si>
  <si>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</si>
  <si>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</si>
  <si>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</si>
  <si>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</si>
  <si>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</si>
  <si>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</si>
  <si>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</si>
  <si>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</si>
  <si>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</si>
  <si>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</si>
  <si>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</si>
  <si>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</si>
  <si>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</si>
  <si>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</si>
  <si>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</si>
  <si>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</si>
  <si>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</si>
  <si>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</si>
  <si>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</si>
  <si>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</si>
  <si>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</si>
  <si>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</si>
  <si>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</si>
  <si>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</si>
  <si>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</si>
  <si>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</si>
  <si>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</si>
  <si>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</si>
  <si>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</si>
  <si>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</si>
  <si>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</si>
  <si>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</si>
  <si>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</si>
  <si>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</si>
  <si>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</si>
  <si>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</si>
  <si>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</si>
  <si>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</si>
  <si>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</si>
  <si>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</si>
  <si>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</si>
  <si>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</si>
  <si>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</si>
  <si>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</si>
  <si>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</si>
  <si>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</si>
  <si>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</si>
  <si>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</si>
  <si>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</si>
  <si>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</si>
  <si>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</si>
  <si>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</si>
  <si>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</si>
  <si>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</si>
  <si>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</si>
  <si>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</si>
  <si>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</si>
  <si>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</si>
  <si>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</si>
  <si>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</si>
  <si>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</si>
  <si>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</si>
  <si>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</si>
  <si>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</si>
  <si>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</si>
  <si>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</si>
  <si>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</si>
  <si>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</si>
  <si>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</si>
  <si>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</si>
  <si>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</si>
  <si>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</si>
  <si>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</si>
  <si>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</si>
  <si>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</si>
  <si>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</si>
  <si>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</si>
  <si>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</si>
  <si>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</si>
  <si>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</si>
  <si>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</si>
  <si>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</si>
  <si>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</si>
  <si>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</si>
  <si>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</si>
  <si>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</si>
  <si>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</si>
  <si>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</si>
  <si>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</si>
  <si>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</si>
  <si>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</si>
  <si>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</si>
  <si>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</si>
  <si>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</si>
  <si>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</si>
  <si>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</si>
  <si>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</si>
  <si>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</si>
  <si>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</si>
  <si>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</si>
  <si>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</si>
  <si>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</si>
  <si>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</si>
  <si>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</si>
  <si>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</si>
  <si>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</si>
  <si>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</si>
  <si>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</si>
  <si>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</si>
  <si>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</si>
  <si>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</si>
  <si>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</si>
  <si>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</si>
  <si>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</si>
  <si>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</si>
  <si>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</si>
  <si>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</si>
  <si>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</si>
  <si>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</si>
  <si>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</si>
  <si>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</si>
  <si>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</si>
  <si>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</si>
  <si>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</si>
  <si>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</si>
  <si>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</si>
  <si>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</si>
  <si>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</si>
  <si>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</si>
  <si>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</si>
  <si>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</si>
  <si>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</si>
  <si>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</si>
  <si>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</si>
  <si>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</si>
  <si>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</si>
  <si>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</si>
  <si>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</si>
  <si>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</si>
  <si>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</si>
  <si>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</si>
  <si>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</si>
  <si>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</si>
  <si>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</si>
  <si>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</si>
  <si>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</si>
  <si>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</si>
  <si>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</si>
  <si>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</si>
  <si>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</si>
  <si>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</si>
  <si>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</si>
  <si>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</si>
  <si>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</si>
  <si>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</si>
  <si>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</si>
  <si>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</si>
  <si>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</si>
  <si>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</si>
  <si>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</si>
  <si>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</si>
  <si>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</si>
  <si>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</si>
  <si>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</si>
  <si>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</si>
  <si>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</si>
  <si>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</si>
  <si>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</si>
  <si>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</si>
  <si>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</si>
  <si>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</si>
  <si>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</si>
  <si>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</si>
  <si>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</si>
  <si>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</si>
  <si>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</si>
  <si>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</si>
  <si>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</si>
  <si>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</si>
  <si>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</si>
  <si>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</si>
  <si>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</si>
  <si>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</si>
  <si>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</si>
  <si>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</si>
  <si>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</si>
  <si>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</si>
  <si>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</si>
  <si>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</si>
  <si>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</si>
  <si>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</si>
  <si>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</si>
  <si>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</si>
  <si>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</si>
  <si>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</si>
  <si>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</si>
  <si>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</si>
  <si>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</si>
  <si>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</si>
  <si>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</si>
  <si>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</si>
  <si>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</si>
  <si>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</si>
  <si>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</si>
  <si>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</si>
  <si>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</si>
  <si>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</si>
  <si>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</si>
  <si>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</si>
  <si>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</si>
  <si>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</si>
  <si>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</si>
  <si>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</si>
  <si>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</si>
  <si>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</si>
  <si>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</si>
  <si>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</si>
  <si>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</si>
  <si>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</si>
  <si>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</si>
  <si>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</si>
  <si>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</si>
  <si>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</si>
  <si>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</si>
  <si>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</si>
  <si>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</si>
  <si>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</si>
  <si>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</si>
  <si>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</si>
  <si>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</si>
  <si>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</si>
  <si>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</si>
  <si>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</si>
  <si>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</si>
  <si>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</si>
  <si>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</si>
  <si>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</si>
  <si>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</si>
  <si>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</si>
  <si>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</si>
  <si>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</si>
  <si>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</si>
  <si>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</si>
  <si>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</si>
  <si>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</si>
  <si>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</si>
  <si>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</si>
  <si>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</si>
  <si>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</si>
  <si>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</si>
  <si>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</si>
  <si>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</si>
  <si>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</si>
  <si>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</si>
  <si>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</si>
  <si>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</si>
  <si>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</si>
  <si>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</si>
  <si>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</si>
  <si>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</si>
  <si>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</si>
  <si>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</si>
  <si>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</si>
  <si>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</si>
  <si>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</si>
  <si>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</si>
  <si>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</si>
  <si>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</si>
  <si>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</si>
  <si>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</si>
  <si>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</si>
  <si>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</si>
  <si>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</si>
  <si>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</si>
  <si>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</si>
  <si>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</si>
  <si>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</si>
  <si>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</si>
  <si>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</si>
  <si>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</si>
  <si>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</si>
  <si>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</si>
  <si>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</si>
  <si>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</si>
  <si>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</si>
  <si>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</si>
  <si>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</si>
  <si>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</si>
  <si>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</si>
  <si>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</si>
  <si>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</si>
  <si>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</si>
  <si>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</si>
  <si>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</si>
  <si>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</si>
  <si>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</si>
  <si>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</si>
  <si>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</si>
  <si>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</si>
  <si>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</si>
  <si>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</si>
  <si>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</si>
  <si>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</si>
  <si>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</si>
  <si>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</si>
  <si>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</si>
  <si>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</si>
  <si>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</si>
  <si>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</si>
  <si>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</si>
  <si>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</si>
  <si>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</si>
  <si>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</si>
  <si>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</si>
  <si>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</si>
  <si>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</si>
  <si>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</si>
  <si>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</si>
  <si>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</si>
  <si>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</si>
  <si>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</si>
  <si>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</si>
  <si>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</si>
  <si>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</si>
  <si>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</si>
  <si>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</si>
  <si>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</si>
  <si>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</si>
  <si>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</si>
  <si>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</si>
  <si>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</si>
  <si>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</si>
  <si>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</si>
  <si>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</si>
  <si>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</si>
  <si>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</si>
  <si>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</si>
  <si>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</si>
  <si>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</si>
  <si>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</si>
  <si>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</si>
  <si>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</si>
  <si>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</si>
  <si>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</si>
  <si>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</si>
  <si>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</si>
  <si>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</si>
  <si>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</si>
  <si>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</si>
  <si>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</si>
  <si>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</si>
  <si>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</si>
  <si>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</si>
  <si>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</si>
  <si>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</si>
  <si>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</si>
  <si>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</si>
  <si>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</si>
  <si>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</si>
  <si>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</si>
  <si>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</si>
  <si>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</si>
  <si>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</si>
  <si>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</si>
  <si>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</si>
  <si>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</si>
  <si>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</si>
  <si>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</si>
  <si>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</si>
  <si>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</si>
  <si>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</si>
  <si>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</si>
  <si>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</si>
  <si>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</si>
  <si>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</si>
  <si>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</si>
  <si>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</si>
  <si>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</si>
  <si>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</si>
  <si>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</si>
  <si>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</si>
  <si>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</si>
  <si>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</si>
  <si>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</si>
  <si>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</si>
  <si>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</si>
  <si>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</si>
  <si>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</si>
  <si>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</si>
  <si>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</si>
  <si>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</si>
  <si>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</si>
  <si>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</si>
  <si>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</si>
  <si>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</si>
  <si>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</si>
  <si>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</si>
  <si>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</si>
  <si>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</si>
  <si>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</si>
  <si>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</si>
  <si>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</si>
  <si>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</si>
  <si>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</si>
  <si>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</si>
  <si>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</si>
  <si>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</si>
  <si>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</si>
  <si>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</si>
  <si>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</si>
  <si>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</si>
  <si>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</si>
  <si>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</si>
  <si>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</si>
  <si>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</si>
  <si>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</si>
  <si>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</si>
  <si>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</si>
  <si>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</si>
  <si>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</si>
  <si>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</si>
  <si>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</si>
  <si>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</si>
  <si>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</si>
  <si>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</si>
  <si>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</si>
  <si>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</si>
  <si>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</si>
  <si>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</si>
  <si>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</si>
  <si>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</si>
  <si>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</si>
  <si>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</si>
  <si>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</si>
  <si>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</si>
  <si>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</si>
  <si>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</si>
  <si>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</si>
  <si>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</si>
  <si>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</si>
  <si>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</si>
  <si>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</si>
  <si>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</si>
  <si>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</si>
  <si>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</si>
  <si>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</si>
  <si>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</si>
  <si>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</si>
  <si>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</si>
  <si>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</si>
  <si>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</si>
  <si>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</si>
  <si>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</si>
  <si>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</si>
  <si>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</si>
  <si>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</si>
  <si>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</si>
  <si>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</si>
  <si>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</si>
  <si>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</si>
  <si>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</si>
  <si>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</si>
  <si>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</si>
  <si>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</si>
  <si>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</si>
  <si>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</si>
  <si>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</si>
  <si>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</si>
  <si>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</si>
  <si>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</si>
  <si>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</si>
  <si>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</si>
  <si>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</si>
  <si>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</si>
  <si>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</si>
  <si>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</si>
  <si>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</si>
  <si>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</si>
  <si>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</si>
  <si>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</si>
  <si>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</si>
  <si>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</si>
  <si>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</si>
  <si>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</si>
  <si>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</si>
  <si>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</si>
  <si>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</si>
  <si>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</si>
  <si>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</si>
  <si>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</si>
  <si>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</si>
  <si>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</si>
  <si>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</si>
  <si>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</si>
  <si>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</si>
  <si>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</si>
  <si>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</si>
  <si>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</si>
  <si>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</si>
  <si>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</si>
  <si>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</si>
  <si>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</si>
  <si>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</si>
  <si>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</si>
  <si>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</si>
  <si>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</si>
  <si>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</si>
  <si>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</si>
  <si>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</si>
  <si>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</si>
  <si>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</si>
  <si>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</si>
  <si>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</si>
  <si>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</si>
  <si>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</si>
  <si>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</si>
  <si>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</si>
  <si>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</si>
  <si>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</si>
  <si>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</si>
  <si>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</si>
  <si>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</si>
  <si>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</si>
  <si>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</si>
  <si>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</si>
  <si>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</si>
  <si>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</si>
  <si>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</si>
  <si>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</si>
  <si>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</si>
  <si>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</si>
  <si>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</si>
  <si>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</si>
  <si>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</si>
  <si>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</si>
  <si>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</si>
  <si>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</si>
  <si>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</si>
  <si>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</si>
  <si>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</si>
  <si>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</si>
  <si>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</si>
  <si>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</si>
  <si>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</si>
  <si>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</si>
  <si>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</si>
  <si>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</si>
  <si>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</si>
  <si>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</si>
  <si>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</si>
  <si>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</si>
  <si>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</si>
  <si>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</si>
  <si>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</si>
  <si>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</si>
  <si>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</si>
  <si>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</si>
  <si>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</si>
  <si>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</si>
  <si>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</si>
  <si>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</si>
  <si>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</si>
  <si>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</si>
  <si>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</si>
  <si>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</si>
  <si>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</si>
  <si>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</si>
  <si>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</si>
  <si>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</si>
  <si>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</si>
  <si>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</si>
  <si>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</si>
  <si>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</si>
  <si>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</si>
  <si>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</si>
  <si>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</si>
  <si>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</si>
  <si>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</si>
  <si>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</si>
  <si>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</si>
  <si>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</si>
  <si>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</si>
  <si>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</si>
  <si>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</si>
  <si>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</si>
  <si>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</si>
  <si>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</si>
  <si>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</si>
  <si>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</si>
  <si>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</si>
  <si>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</si>
  <si>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</si>
  <si>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</si>
  <si>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</si>
  <si>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</si>
  <si>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</si>
  <si>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</si>
  <si>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</si>
  <si>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</si>
  <si>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</si>
  <si>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</si>
  <si>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</si>
  <si>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</si>
  <si>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</si>
  <si>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</si>
  <si>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</si>
  <si>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</si>
  <si>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</si>
  <si>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</si>
  <si>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</si>
  <si>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</si>
  <si>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</si>
  <si>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</si>
  <si>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</si>
  <si>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</si>
  <si>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</si>
  <si>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</si>
  <si>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</si>
  <si>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</si>
  <si>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</si>
  <si>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</si>
  <si>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</si>
  <si>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</si>
  <si>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</si>
  <si>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</si>
  <si>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</si>
  <si>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</si>
  <si>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</si>
  <si>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</si>
  <si>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</si>
  <si>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</si>
  <si>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</si>
  <si>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</si>
  <si>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</si>
  <si>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</si>
  <si>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</si>
  <si>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</si>
  <si>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</si>
  <si>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</si>
  <si>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</si>
  <si>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</si>
  <si>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</si>
  <si>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</si>
  <si>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</si>
  <si>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</si>
  <si>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</si>
  <si>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</si>
  <si>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</si>
  <si>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</si>
  <si>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</si>
  <si>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</si>
  <si>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</si>
  <si>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</si>
  <si>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</si>
  <si>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</si>
  <si>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</si>
  <si>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</si>
  <si>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</si>
  <si>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</si>
  <si>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</si>
  <si>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</si>
  <si>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</si>
  <si>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</si>
  <si>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</si>
  <si>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</si>
  <si>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</si>
  <si>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</si>
  <si>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</si>
  <si>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</si>
  <si>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</si>
  <si>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</si>
  <si>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</si>
  <si>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</si>
  <si>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</si>
  <si>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</si>
  <si>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</si>
  <si>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</si>
  <si>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</si>
  <si>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</si>
  <si>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</si>
  <si>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</si>
  <si>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</si>
  <si>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</si>
  <si>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</si>
  <si>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</si>
  <si>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</si>
  <si>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</si>
  <si>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</si>
  <si>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</si>
  <si>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</si>
  <si>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</si>
  <si>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</si>
  <si>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</si>
  <si>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</si>
  <si>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</si>
  <si>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</si>
  <si>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</si>
  <si>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</si>
  <si>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</si>
  <si>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</si>
  <si>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</si>
  <si>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</si>
  <si>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</si>
  <si>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</si>
  <si>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</si>
  <si>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</si>
  <si>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</si>
  <si>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</si>
  <si>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</si>
  <si>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</si>
  <si>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</si>
  <si>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</si>
  <si>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</si>
  <si>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</si>
  <si>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</si>
  <si>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</si>
  <si>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</si>
  <si>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</si>
  <si>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</si>
  <si>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</si>
  <si>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</si>
  <si>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</si>
  <si>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</si>
  <si>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</si>
  <si>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</si>
  <si>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</si>
  <si>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</si>
  <si>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</si>
  <si>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</si>
  <si>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</si>
  <si>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</si>
  <si>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</si>
  <si>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</si>
  <si>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</si>
  <si>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</si>
  <si>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</si>
  <si>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</si>
  <si>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</si>
  <si>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</si>
  <si>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</si>
  <si>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</si>
  <si>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</si>
  <si>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</si>
  <si>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</si>
  <si>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</si>
  <si>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</si>
  <si>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</si>
  <si>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</si>
  <si>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</si>
  <si>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</si>
  <si>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</si>
  <si>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</si>
  <si>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</si>
  <si>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</si>
  <si>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</si>
  <si>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</si>
  <si>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</si>
  <si>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</si>
  <si>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</si>
  <si>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</si>
  <si>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</si>
  <si>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</si>
  <si>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</si>
  <si>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</si>
  <si>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</si>
  <si>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</si>
  <si>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</si>
  <si>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</si>
  <si>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</si>
  <si>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</si>
  <si>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</si>
  <si>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</si>
  <si>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</si>
  <si>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</si>
  <si>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</si>
  <si>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</si>
  <si>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</si>
  <si>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</si>
  <si>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</si>
  <si>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</si>
  <si>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</si>
  <si>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</si>
  <si>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</si>
  <si>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</si>
  <si>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</si>
  <si>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</si>
  <si>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</si>
  <si>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</si>
  <si>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</si>
  <si>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</si>
  <si>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</si>
  <si>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</si>
  <si>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</si>
  <si>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</si>
  <si>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</si>
  <si>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</si>
  <si>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</si>
  <si>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</si>
  <si>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</si>
  <si>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</si>
  <si>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</si>
  <si>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</si>
  <si>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</si>
  <si>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</si>
  <si>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</si>
  <si>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</si>
  <si>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</si>
  <si>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</si>
  <si>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</si>
  <si>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</si>
  <si>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</si>
  <si>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</si>
  <si>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</si>
  <si>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</si>
  <si>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</si>
  <si>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</si>
  <si>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</si>
  <si>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</si>
  <si>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</si>
  <si>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</si>
  <si>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</si>
  <si>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</si>
  <si>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</si>
  <si>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</si>
  <si>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</si>
  <si>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</si>
  <si>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</si>
  <si>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</si>
  <si>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</si>
  <si>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</si>
  <si>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</si>
  <si>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</si>
  <si>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</si>
  <si>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</si>
  <si>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</si>
  <si>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</si>
  <si>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</si>
  <si>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</si>
  <si>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</si>
  <si>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</si>
  <si>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</si>
  <si>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</si>
  <si>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</si>
  <si>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</si>
  <si>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</si>
  <si>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</si>
  <si>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</si>
  <si>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</si>
  <si>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</si>
  <si>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</si>
  <si>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</si>
  <si>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</si>
  <si>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</si>
  <si>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</si>
  <si>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</si>
  <si>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</si>
  <si>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</si>
  <si>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</si>
  <si>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</si>
  <si>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</si>
  <si>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</si>
  <si>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</si>
  <si>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</si>
  <si>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</si>
  <si>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</si>
  <si>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</si>
  <si>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</si>
  <si>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</si>
  <si>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</si>
  <si>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</si>
  <si>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</si>
  <si>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</si>
  <si>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</si>
  <si>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</si>
  <si>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</si>
  <si>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</si>
  <si>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</si>
  <si>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</si>
  <si>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</si>
  <si>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</si>
  <si>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</si>
  <si>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</si>
  <si>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</si>
  <si>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</si>
  <si>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</si>
  <si>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</si>
  <si>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</si>
  <si>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</si>
  <si>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</si>
  <si>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</si>
  <si>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</si>
  <si>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</si>
  <si>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</si>
  <si>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</si>
  <si>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</si>
  <si>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</si>
  <si>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</si>
  <si>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</si>
  <si>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</si>
  <si>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</si>
  <si>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</si>
  <si>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</si>
  <si>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</si>
  <si>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</si>
  <si>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</si>
  <si>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</si>
  <si>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</si>
  <si>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</si>
  <si>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</si>
  <si>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</si>
  <si>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</si>
  <si>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</si>
  <si>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</si>
  <si>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</si>
  <si>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</si>
  <si>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</si>
  <si>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</si>
  <si>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</si>
  <si>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</si>
  <si>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</si>
  <si>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</si>
  <si>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</si>
  <si>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</si>
  <si>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</si>
  <si>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</si>
  <si>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</si>
  <si>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</si>
  <si>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</si>
  <si>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</si>
  <si>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</si>
  <si>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</si>
  <si>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</si>
  <si>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</si>
  <si>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</si>
  <si>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</si>
  <si>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</si>
  <si>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</si>
  <si>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</si>
  <si>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</si>
  <si>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</si>
  <si>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</si>
  <si>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</si>
  <si>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</si>
  <si>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</si>
  <si>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</si>
  <si>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</si>
  <si>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</si>
  <si>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</si>
  <si>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</si>
  <si>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</si>
  <si>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</si>
  <si>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</si>
  <si>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</si>
  <si>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</si>
  <si>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</si>
  <si>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</si>
  <si>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</si>
  <si>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</si>
  <si>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</si>
  <si>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</si>
  <si>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</si>
  <si>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</si>
  <si>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</si>
  <si>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</si>
  <si>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</si>
  <si>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</si>
  <si>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</si>
  <si>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</si>
  <si>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</si>
  <si>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</si>
  <si>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</si>
  <si>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</si>
  <si>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</si>
  <si>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</si>
  <si>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</si>
  <si>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</si>
  <si>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</si>
  <si>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</si>
  <si>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</si>
  <si>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</si>
  <si>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</si>
  <si>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</si>
  <si>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</si>
  <si>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</si>
  <si>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</si>
  <si>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</si>
  <si>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</si>
  <si>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</si>
  <si>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</si>
  <si>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</si>
  <si>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</si>
  <si>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</si>
  <si>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</si>
  <si>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</si>
  <si>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</si>
  <si>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</si>
  <si>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</si>
  <si>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</si>
  <si>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</si>
  <si>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</si>
  <si>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</si>
  <si>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</si>
  <si>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</si>
  <si>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</si>
  <si>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</si>
  <si>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</si>
  <si>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</si>
  <si>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</si>
  <si>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</si>
  <si>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</si>
  <si>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</si>
  <si>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</si>
  <si>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</si>
  <si>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</si>
  <si>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</si>
  <si>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</si>
  <si>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</si>
  <si>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</si>
  <si>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</si>
  <si>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</si>
  <si>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</si>
  <si>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</si>
  <si>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</si>
  <si>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</si>
  <si>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</si>
  <si>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</si>
  <si>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</si>
  <si>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</si>
  <si>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</si>
  <si>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</si>
  <si>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</si>
  <si>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</si>
  <si>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</si>
  <si>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</si>
  <si>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</si>
  <si>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</si>
  <si>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</si>
  <si>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</si>
  <si>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</si>
  <si>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</si>
  <si>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</si>
  <si>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</si>
  <si>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</si>
  <si>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</si>
  <si>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</si>
  <si>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</si>
  <si>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</si>
  <si>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</si>
  <si>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</si>
  <si>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</si>
  <si>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</si>
  <si>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</si>
  <si>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</si>
  <si>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</si>
  <si>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</si>
  <si>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</si>
  <si>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</si>
  <si>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</si>
  <si>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</si>
  <si>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</si>
  <si>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</si>
  <si>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</si>
  <si>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</si>
  <si>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</si>
  <si>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</si>
  <si>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</si>
  <si>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</si>
  <si>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</si>
  <si>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</si>
  <si>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</si>
  <si>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</si>
  <si>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</si>
  <si>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</si>
  <si>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</si>
  <si>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</si>
  <si>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</si>
  <si>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</si>
  <si>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</si>
  <si>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</si>
  <si>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</si>
  <si>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</si>
  <si>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</si>
  <si>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</si>
  <si>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</si>
  <si>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</si>
  <si>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</si>
  <si>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</si>
  <si>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</si>
  <si>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</si>
  <si>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</si>
  <si>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</si>
  <si>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</si>
  <si>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</si>
  <si>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</si>
  <si>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</si>
  <si>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</si>
  <si>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</si>
  <si>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</si>
  <si>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</si>
  <si>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</si>
  <si>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</si>
  <si>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</si>
  <si>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</si>
  <si>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</si>
  <si>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</si>
  <si>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</si>
  <si>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</si>
  <si>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</si>
  <si>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</si>
  <si>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</si>
  <si>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</si>
  <si>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</si>
  <si>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</si>
  <si>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</si>
  <si>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</si>
  <si>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</si>
  <si>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</si>
  <si>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</si>
  <si>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</si>
  <si>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</si>
  <si>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</si>
  <si>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</si>
  <si>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</si>
  <si>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</si>
  <si>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</si>
  <si>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</si>
  <si>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</si>
  <si>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</si>
  <si>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</si>
  <si>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</si>
  <si>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</si>
  <si>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</si>
  <si>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</si>
  <si>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</si>
  <si>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</si>
  <si>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</si>
  <si>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</si>
  <si>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</si>
  <si>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</si>
  <si>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</si>
  <si>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</si>
  <si>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</si>
  <si>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</si>
  <si>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</si>
  <si>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</si>
  <si>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</si>
  <si>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</si>
  <si>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</si>
  <si>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</si>
  <si>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</si>
  <si>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</si>
  <si>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</si>
  <si>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</si>
  <si>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</si>
  <si>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</si>
  <si>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</si>
  <si>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</si>
  <si>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</si>
  <si>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</si>
  <si>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</si>
  <si>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</si>
  <si>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</si>
  <si>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</si>
  <si>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</si>
  <si>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</si>
  <si>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</si>
  <si>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</si>
  <si>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</si>
  <si>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</si>
  <si>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</si>
  <si>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</si>
  <si>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</si>
  <si>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</si>
  <si>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</si>
  <si>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</si>
  <si>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</si>
  <si>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</si>
  <si>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</si>
  <si>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</si>
  <si>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</si>
  <si>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</si>
  <si>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</si>
  <si>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</si>
  <si>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</si>
  <si>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</si>
  <si>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</si>
  <si>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</si>
  <si>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</si>
  <si>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</si>
  <si>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</si>
  <si>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</si>
  <si>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</si>
  <si>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</si>
  <si>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</si>
  <si>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</si>
  <si>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</si>
  <si>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</si>
  <si>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</si>
  <si>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</si>
  <si>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</si>
  <si>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</si>
  <si>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</si>
  <si>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</si>
  <si>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</si>
  <si>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</si>
  <si>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</si>
  <si>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</si>
  <si>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</si>
  <si>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</si>
  <si>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</si>
  <si>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</si>
  <si>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</si>
  <si>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</si>
  <si>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</si>
  <si>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</si>
  <si>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</si>
  <si>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</si>
  <si>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</si>
  <si>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</si>
  <si>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</si>
  <si>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</si>
  <si>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</si>
  <si>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</si>
  <si>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</si>
  <si>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</si>
  <si>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</si>
  <si>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</si>
  <si>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</si>
  <si>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</si>
  <si>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</si>
  <si>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</si>
  <si>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</si>
  <si>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</si>
  <si>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</si>
  <si>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</si>
  <si>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</si>
  <si>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</si>
  <si>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</si>
  <si>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</si>
  <si>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</si>
  <si>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</si>
  <si>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</si>
  <si>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</si>
  <si>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</si>
  <si>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</si>
  <si>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</si>
  <si>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</si>
  <si>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</si>
  <si>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</si>
  <si>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</si>
  <si>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</si>
  <si>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</si>
  <si>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</si>
  <si>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</si>
  <si>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</si>
  <si>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</si>
  <si>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</si>
  <si>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</si>
  <si>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</si>
  <si>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</si>
  <si>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</si>
  <si>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</si>
  <si>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</si>
  <si>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</si>
  <si>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</si>
  <si>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</si>
  <si>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</si>
  <si>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</si>
  <si>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</si>
  <si>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</si>
  <si>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</si>
  <si>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</si>
  <si>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</si>
  <si>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</si>
  <si>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</si>
  <si>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</si>
  <si>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</si>
  <si>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</si>
  <si>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</si>
  <si>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</si>
  <si>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</si>
  <si>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</si>
  <si>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</si>
  <si>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</si>
  <si>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</si>
  <si>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</si>
  <si>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</si>
  <si>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</si>
  <si>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</si>
  <si>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</si>
  <si>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</si>
  <si>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</si>
  <si>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</si>
  <si>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</si>
  <si>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</si>
  <si>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</si>
  <si>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</si>
  <si>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</si>
  <si>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</si>
  <si>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</si>
  <si>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</si>
  <si>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</si>
  <si>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</si>
  <si>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</si>
  <si>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</si>
  <si>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</si>
  <si>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</si>
  <si>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</si>
  <si>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</si>
  <si>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</si>
  <si>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</si>
  <si>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</si>
  <si>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</si>
  <si>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</si>
  <si>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</si>
  <si>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</si>
  <si>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</si>
  <si>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</si>
  <si>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</si>
  <si>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</si>
  <si>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</si>
  <si>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</si>
  <si>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</si>
  <si>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</si>
  <si>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</si>
  <si>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</si>
  <si>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</si>
  <si>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</si>
  <si>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</si>
  <si>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</si>
  <si>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</si>
  <si>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</si>
  <si>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</si>
  <si>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</si>
  <si>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</si>
  <si>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</si>
  <si>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</si>
  <si>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</si>
  <si>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</si>
  <si>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</si>
  <si>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</si>
  <si>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</si>
  <si>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</si>
  <si>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</si>
  <si>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</si>
  <si>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</si>
  <si>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</si>
  <si>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</si>
  <si>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</si>
  <si>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</si>
  <si>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</si>
  <si>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</si>
  <si>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</si>
  <si>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</si>
  <si>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</si>
  <si>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</si>
  <si>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</si>
  <si>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</si>
  <si>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</si>
  <si>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</si>
  <si>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</si>
  <si>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</si>
  <si>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</si>
  <si>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</si>
  <si>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</si>
  <si>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</si>
  <si>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</si>
  <si>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</si>
  <si>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</si>
  <si>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</si>
  <si>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</si>
  <si>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</si>
  <si>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</si>
  <si>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</si>
  <si>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</si>
  <si>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</si>
  <si>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</si>
  <si>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</si>
  <si>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</si>
  <si>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</si>
  <si>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</si>
  <si>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</si>
  <si>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</si>
  <si>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</si>
  <si>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</si>
  <si>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</si>
  <si>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</si>
  <si>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</si>
  <si>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</si>
  <si>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</si>
  <si>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</si>
  <si>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</si>
  <si>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</si>
  <si>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</si>
  <si>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</si>
  <si>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</si>
  <si>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</si>
  <si>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</si>
  <si>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</si>
  <si>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</si>
  <si>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</si>
  <si>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</si>
  <si>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</si>
  <si>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</si>
  <si>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</si>
  <si>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</si>
  <si>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</si>
  <si>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</si>
  <si>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</si>
  <si>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</si>
  <si>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</si>
  <si>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</si>
  <si>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</si>
  <si>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</si>
  <si>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</si>
  <si>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</si>
  <si>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</si>
  <si>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</si>
  <si>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</si>
  <si>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</si>
  <si>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</si>
  <si>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</si>
  <si>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</si>
  <si>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</si>
  <si>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</si>
  <si>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</si>
  <si>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</si>
  <si>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</si>
  <si>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</si>
  <si>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</si>
  <si>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</si>
  <si>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</si>
  <si>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</si>
  <si>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</si>
  <si>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</si>
  <si>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</si>
  <si>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</si>
  <si>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</si>
  <si>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</si>
  <si>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</si>
  <si>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</si>
  <si>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</si>
  <si>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</si>
  <si>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</si>
  <si>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</si>
  <si>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</si>
  <si>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</si>
  <si>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</si>
  <si>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</si>
  <si>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</si>
  <si>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</si>
  <si>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</si>
  <si>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</si>
  <si>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</si>
  <si>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</si>
  <si>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</si>
  <si>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</si>
  <si>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</si>
  <si>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</si>
  <si>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</si>
  <si>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</si>
  <si>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</si>
  <si>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</si>
  <si>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</si>
  <si>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</si>
  <si>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</si>
  <si>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</si>
  <si>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</si>
  <si>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</si>
  <si>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</si>
  <si>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</si>
  <si>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</si>
  <si>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</si>
  <si>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</si>
  <si>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</si>
  <si>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</si>
  <si>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</si>
  <si>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</si>
  <si>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</si>
  <si>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</si>
  <si>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</si>
  <si>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</si>
  <si>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</si>
  <si>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</si>
  <si>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</si>
  <si>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</si>
  <si>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</si>
  <si>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</si>
  <si>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</si>
  <si>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</si>
  <si>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</si>
  <si>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</si>
  <si>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</si>
  <si>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</si>
  <si>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</si>
  <si>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</si>
  <si>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</si>
  <si>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</si>
  <si>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</si>
  <si>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</si>
  <si>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</si>
  <si>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</si>
  <si>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</si>
  <si>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</si>
  <si>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</si>
  <si>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</si>
  <si>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</si>
  <si>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</si>
  <si>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</si>
  <si>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</si>
  <si>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</si>
  <si>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</si>
  <si>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</si>
  <si>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</si>
  <si>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</si>
  <si>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</si>
  <si>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</si>
  <si>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</si>
  <si>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</si>
  <si>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</si>
  <si>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</si>
  <si>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</si>
  <si>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</si>
  <si>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</si>
  <si>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</si>
  <si>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</si>
  <si>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</si>
  <si>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</si>
  <si>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</si>
  <si>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</si>
  <si>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</si>
  <si>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</si>
  <si>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</si>
  <si>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</si>
  <si>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</si>
  <si>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</si>
  <si>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</si>
  <si>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</si>
  <si>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</si>
  <si>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</si>
  <si>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</si>
  <si>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</si>
  <si>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</si>
  <si>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</si>
  <si>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</si>
  <si>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</si>
  <si>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</si>
  <si>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</si>
  <si>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</si>
  <si>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</si>
  <si>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</si>
  <si>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</si>
  <si>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</si>
  <si>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</si>
  <si>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</si>
  <si>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</si>
  <si>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</si>
  <si>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</si>
  <si>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</si>
  <si>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</si>
  <si>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</si>
  <si>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</si>
  <si>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</si>
  <si>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</si>
  <si>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</si>
  <si>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</si>
  <si>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</si>
  <si>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</si>
  <si>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</si>
  <si>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</si>
  <si>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</si>
  <si>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</si>
  <si>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</si>
  <si>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</si>
  <si>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</si>
  <si>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</si>
  <si>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</si>
  <si>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</si>
  <si>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</si>
  <si>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</si>
  <si>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</si>
  <si>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</si>
  <si>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</si>
  <si>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</si>
  <si>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</si>
  <si>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</si>
  <si>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</si>
  <si>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</si>
  <si>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</si>
  <si>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</si>
  <si>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</si>
  <si>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</si>
  <si>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</si>
  <si>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</si>
  <si>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</si>
  <si>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</si>
  <si>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</si>
  <si>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</si>
  <si>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</si>
  <si>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</si>
  <si>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</si>
  <si>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</si>
  <si>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</si>
  <si>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</si>
  <si>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</si>
  <si>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</si>
  <si>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</si>
  <si>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</si>
  <si>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</si>
  <si>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</si>
  <si>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</si>
  <si>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</si>
  <si>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</si>
  <si>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</si>
  <si>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</si>
  <si>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</si>
  <si>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</si>
  <si>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</si>
  <si>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</si>
  <si>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</si>
  <si>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</si>
  <si>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</si>
  <si>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</si>
  <si>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</si>
  <si>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</si>
  <si>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</si>
  <si>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</si>
  <si>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</si>
  <si>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</si>
  <si>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</si>
  <si>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</si>
  <si>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</si>
  <si>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</si>
  <si>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</si>
  <si>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</si>
  <si>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</si>
  <si>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</si>
  <si>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</si>
  <si>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</si>
  <si>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</si>
  <si>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</si>
  <si>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</si>
  <si>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</si>
  <si>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</si>
  <si>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</si>
  <si>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</si>
  <si>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</si>
  <si>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</si>
  <si>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</si>
  <si>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</si>
  <si>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</si>
  <si>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</si>
  <si>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</si>
  <si>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</si>
  <si>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</si>
  <si>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</si>
  <si>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</si>
  <si>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</si>
  <si>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</si>
  <si>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</si>
  <si>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</si>
  <si>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</si>
  <si>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</si>
  <si>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</si>
  <si>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</si>
  <si>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</si>
  <si>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</si>
  <si>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</si>
  <si>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</si>
  <si>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</si>
  <si>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</si>
  <si>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</si>
  <si>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</si>
  <si>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</si>
  <si>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</si>
  <si>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</si>
  <si>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</si>
  <si>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</si>
  <si>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</si>
  <si>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</si>
  <si>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</si>
  <si>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</si>
  <si>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</si>
  <si>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</si>
  <si>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</si>
  <si>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</si>
  <si>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</si>
  <si>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</si>
  <si>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</si>
  <si>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</si>
  <si>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</si>
  <si>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</si>
  <si>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</si>
  <si>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</si>
  <si>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</si>
  <si>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</si>
  <si>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</si>
  <si>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</si>
  <si>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</si>
  <si>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</si>
  <si>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</si>
  <si>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</si>
  <si>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</si>
  <si>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</si>
  <si>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</si>
  <si>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</si>
  <si>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</si>
  <si>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</si>
  <si>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</si>
  <si>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</si>
  <si>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</si>
  <si>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</si>
  <si>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</si>
  <si>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</si>
  <si>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</si>
  <si>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</si>
  <si>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</si>
  <si>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</si>
  <si>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</si>
  <si>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</si>
  <si>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</si>
  <si>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</si>
  <si>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</si>
  <si>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</si>
  <si>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</si>
  <si>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</si>
  <si>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</si>
  <si>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</si>
  <si>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</si>
  <si>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</si>
  <si>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</si>
  <si>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</si>
  <si>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</si>
  <si>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</si>
  <si>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</si>
  <si>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</si>
  <si>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</si>
  <si>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</si>
  <si>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</si>
  <si>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</si>
  <si>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</si>
  <si>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</si>
  <si>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</si>
  <si>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</si>
  <si>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</si>
  <si>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</si>
  <si>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</si>
  <si>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</si>
  <si>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</si>
  <si>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</si>
  <si>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</si>
  <si>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</si>
  <si>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</si>
  <si>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</si>
  <si>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</si>
  <si>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</si>
  <si>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</si>
  <si>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</si>
  <si>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</si>
  <si>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</si>
  <si>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</si>
  <si>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</si>
  <si>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</si>
  <si>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</si>
  <si>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</si>
  <si>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</si>
  <si>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</si>
  <si>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</si>
  <si>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</si>
  <si>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</si>
  <si>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</si>
  <si>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</si>
  <si>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</si>
  <si>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</si>
  <si>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</si>
  <si>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</si>
  <si>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</si>
  <si>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</si>
  <si>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</si>
  <si>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</si>
  <si>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</si>
  <si>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</si>
  <si>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</si>
  <si>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</si>
  <si>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</si>
  <si>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</si>
  <si>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</si>
  <si>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</si>
  <si>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</si>
  <si>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</si>
  <si>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</si>
  <si>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</si>
  <si>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</si>
  <si>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</si>
  <si>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</si>
  <si>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</si>
  <si>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</si>
  <si>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</si>
  <si>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</si>
  <si>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</si>
  <si>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</si>
  <si>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</si>
  <si>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</si>
  <si>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</si>
  <si>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</si>
  <si>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</si>
  <si>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</si>
  <si>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</si>
  <si>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</si>
  <si>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</si>
  <si>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</si>
  <si>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</si>
  <si>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</si>
  <si>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</si>
  <si>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</si>
  <si>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</si>
  <si>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</si>
  <si>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</si>
  <si>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</si>
  <si>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</si>
  <si>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</si>
  <si>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</si>
  <si>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</si>
  <si>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</si>
  <si>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</si>
  <si>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</si>
  <si>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</si>
  <si>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</si>
  <si>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</si>
  <si>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</si>
  <si>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</si>
  <si>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</si>
  <si>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</si>
  <si>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</si>
  <si>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</si>
  <si>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</si>
  <si>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</si>
  <si>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</si>
  <si>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</si>
  <si>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</si>
  <si>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</si>
  <si>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</si>
  <si>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</si>
  <si>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</si>
  <si>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</si>
  <si>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</si>
  <si>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</si>
  <si>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</si>
  <si>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</si>
  <si>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</si>
  <si>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</si>
  <si>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</si>
  <si>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</si>
  <si>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</si>
  <si>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</si>
  <si>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</si>
  <si>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</si>
  <si>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</si>
  <si>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</si>
  <si>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</si>
  <si>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</si>
  <si>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</si>
  <si>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</si>
  <si>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</si>
  <si>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</si>
  <si>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</si>
  <si>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</si>
  <si>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</si>
  <si>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</si>
  <si>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</si>
  <si>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</si>
  <si>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</si>
  <si>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</si>
  <si>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</si>
  <si>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</si>
  <si>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</si>
  <si>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</si>
  <si>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</si>
  <si>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</si>
  <si>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</si>
  <si>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</si>
  <si>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</si>
  <si>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</si>
  <si>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</si>
  <si>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</si>
  <si>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</si>
  <si>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</si>
  <si>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</si>
  <si>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</si>
  <si>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</si>
  <si>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</si>
  <si>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</si>
  <si>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</si>
  <si>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</si>
  <si>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</si>
  <si>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</si>
  <si>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</si>
  <si>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</si>
  <si>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</si>
  <si>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</si>
  <si>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</si>
  <si>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</si>
  <si>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</si>
  <si>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</si>
  <si>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</si>
  <si>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</si>
  <si>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</si>
  <si>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</si>
  <si>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</si>
  <si>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</si>
  <si>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</si>
  <si>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</si>
  <si>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</si>
  <si>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</si>
  <si>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</si>
  <si>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</si>
  <si>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</si>
  <si>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</si>
  <si>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</si>
  <si>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</si>
  <si>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</si>
  <si>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</si>
  <si>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</si>
  <si>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</si>
  <si>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</si>
  <si>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 xml:space="preserve">parent category </t>
  </si>
  <si>
    <t>sub-category</t>
  </si>
  <si>
    <t>Sum of id</t>
  </si>
  <si>
    <t>Column Labels</t>
  </si>
  <si>
    <t>Row Labels</t>
  </si>
  <si>
    <t>(blank)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</si>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</sst>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fgColor theme="2"/>
          <bgColor theme="5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ly Diaz" refreshedDate="45362.766859490737" createdVersion="8" refreshedVersion="8" minRefreshableVersion="3" recordCount="1057" xr:uid="{ECE61CD7-00CD-024C-831D-54972071C19F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0">
      <sharedItems containsString="0" containsBlank="1" containsNumber="1" containsInteger="1" minValue="0" maxValue="2339"/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7">
  <r>
    <n v="0"/>
    <s v="Baldwin, Riley and Jackson"/>
    <s v="Pre-emptive tertiary standardization"/>
    <n v="100"/>
    <n v="0"/>
    <x v="0"/>
    <n v="0"/>
    <n v="0"/>
    <n v="0"/>
    <s v="CA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x v="1"/>
    <n v="1040"/>
    <n v="158"/>
    <n v="92.15"/>
    <s v="US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x v="1"/>
    <n v="131"/>
    <n v="1425"/>
    <n v="100.02"/>
    <s v="AU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x v="0"/>
    <n v="59"/>
    <n v="24"/>
    <n v="103.21"/>
    <s v="US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x v="0"/>
    <n v="69"/>
    <n v="53"/>
    <n v="99.34"/>
    <s v="US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x v="1"/>
    <n v="174"/>
    <n v="174"/>
    <n v="75.83"/>
    <s v="DK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x v="0"/>
    <n v="21"/>
    <n v="18"/>
    <n v="60.56"/>
    <s v="GB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x v="1"/>
    <n v="328"/>
    <n v="227"/>
    <n v="64.94"/>
    <s v="DK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x v="2"/>
    <n v="20"/>
    <n v="708"/>
    <n v="31"/>
    <s v="DK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x v="0"/>
    <n v="52"/>
    <n v="44"/>
    <n v="72.91"/>
    <s v="US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x v="1"/>
    <n v="266"/>
    <n v="220"/>
    <n v="62.9"/>
    <s v="US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x v="0"/>
    <n v="48"/>
    <n v="27"/>
    <n v="112.22"/>
    <s v="US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x v="0"/>
    <n v="89"/>
    <n v="55"/>
    <n v="102.35"/>
    <s v="US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x v="1"/>
    <n v="245"/>
    <n v="98"/>
    <n v="105.05"/>
    <s v="US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x v="0"/>
    <n v="67"/>
    <n v="200"/>
    <n v="94.15"/>
    <s v="US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x v="0"/>
    <n v="47"/>
    <n v="452"/>
    <n v="84.99"/>
    <s v="US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x v="1"/>
    <n v="649"/>
    <n v="100"/>
    <n v="110.41"/>
    <s v="US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x v="1"/>
    <n v="159"/>
    <n v="1249"/>
    <n v="107.96"/>
    <s v="US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x v="3"/>
    <n v="67"/>
    <n v="135"/>
    <n v="45.1"/>
    <s v="US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x v="0"/>
    <n v="49"/>
    <n v="674"/>
    <n v="45"/>
    <s v="US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x v="1"/>
    <n v="112"/>
    <n v="1396"/>
    <n v="105.97"/>
    <s v="US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x v="0"/>
    <n v="41"/>
    <n v="558"/>
    <n v="69.06"/>
    <s v="US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x v="1"/>
    <n v="128"/>
    <n v="890"/>
    <n v="85.04"/>
    <s v="US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x v="1"/>
    <n v="332"/>
    <n v="142"/>
    <n v="105.23"/>
    <s v="GB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x v="1"/>
    <n v="113"/>
    <n v="2673"/>
    <n v="39"/>
    <s v="US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x v="1"/>
    <n v="216"/>
    <n v="163"/>
    <n v="73.03"/>
    <s v="US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x v="3"/>
    <n v="48"/>
    <n v="1480"/>
    <n v="35.01"/>
    <s v="US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x v="0"/>
    <n v="80"/>
    <n v="15"/>
    <n v="106.6"/>
    <s v="US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x v="1"/>
    <n v="105"/>
    <n v="2220"/>
    <n v="62"/>
    <s v="US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x v="1"/>
    <n v="329"/>
    <n v="1606"/>
    <n v="94"/>
    <s v="CH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x v="1"/>
    <n v="161"/>
    <n v="129"/>
    <n v="112.05"/>
    <s v="US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x v="1"/>
    <n v="310"/>
    <n v="226"/>
    <n v="48.01"/>
    <s v="GB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x v="0"/>
    <n v="87"/>
    <n v="2307"/>
    <n v="38"/>
    <s v="IT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x v="1"/>
    <n v="378"/>
    <n v="5419"/>
    <n v="35"/>
    <s v="US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x v="1"/>
    <n v="151"/>
    <n v="165"/>
    <n v="85"/>
    <s v="US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x v="1"/>
    <n v="150"/>
    <n v="1965"/>
    <n v="95.99"/>
    <s v="DK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x v="1"/>
    <n v="157"/>
    <n v="16"/>
    <n v="68.81"/>
    <s v="US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x v="1"/>
    <n v="140"/>
    <n v="107"/>
    <n v="105.97"/>
    <s v="US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x v="1"/>
    <n v="325"/>
    <n v="134"/>
    <n v="75.260000000000005"/>
    <s v="US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x v="0"/>
    <n v="51"/>
    <n v="88"/>
    <n v="57.13"/>
    <s v="DK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x v="1"/>
    <n v="169"/>
    <n v="198"/>
    <n v="75.14"/>
    <s v="US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x v="1"/>
    <n v="213"/>
    <n v="111"/>
    <n v="107.42"/>
    <s v="IT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x v="1"/>
    <n v="444"/>
    <n v="222"/>
    <n v="36"/>
    <s v="US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x v="1"/>
    <n v="186"/>
    <n v="6212"/>
    <n v="27"/>
    <s v="US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x v="1"/>
    <n v="659"/>
    <n v="98"/>
    <n v="107.56"/>
    <s v="DK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x v="0"/>
    <n v="48"/>
    <n v="48"/>
    <n v="94.38"/>
    <s v="US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x v="1"/>
    <n v="115"/>
    <n v="92"/>
    <n v="46.16"/>
    <s v="US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x v="1"/>
    <n v="475"/>
    <n v="149"/>
    <n v="47.85"/>
    <s v="US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x v="1"/>
    <n v="387"/>
    <n v="2431"/>
    <n v="53.01"/>
    <s v="US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x v="1"/>
    <n v="190"/>
    <n v="303"/>
    <n v="45.06"/>
    <s v="US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x v="0"/>
    <n v="2"/>
    <n v="1"/>
    <n v="2"/>
    <s v="IT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x v="0"/>
    <n v="92"/>
    <n v="1467"/>
    <n v="99.01"/>
    <s v="GB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x v="0"/>
    <n v="34"/>
    <n v="75"/>
    <n v="32.79"/>
    <s v="US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x v="1"/>
    <n v="140"/>
    <n v="209"/>
    <n v="59.12"/>
    <s v="US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x v="0"/>
    <n v="90"/>
    <n v="120"/>
    <n v="44.93"/>
    <s v="US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x v="1"/>
    <n v="178"/>
    <n v="131"/>
    <n v="89.66"/>
    <s v="US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x v="1"/>
    <n v="144"/>
    <n v="164"/>
    <n v="70.08"/>
    <s v="US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x v="1"/>
    <n v="215"/>
    <n v="201"/>
    <n v="31.06"/>
    <s v="US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x v="1"/>
    <n v="227"/>
    <n v="211"/>
    <n v="29.06"/>
    <s v="US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x v="1"/>
    <n v="275"/>
    <n v="128"/>
    <n v="30.09"/>
    <s v="US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x v="1"/>
    <n v="144"/>
    <n v="1600"/>
    <n v="85"/>
    <s v="CA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x v="0"/>
    <n v="93"/>
    <n v="2253"/>
    <n v="82"/>
    <s v="CA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x v="1"/>
    <n v="723"/>
    <n v="249"/>
    <n v="58.04"/>
    <s v="US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x v="0"/>
    <n v="12"/>
    <n v="5"/>
    <n v="111.4"/>
    <s v="US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x v="0"/>
    <n v="98"/>
    <n v="38"/>
    <n v="71.95"/>
    <s v="US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x v="1"/>
    <n v="236"/>
    <n v="236"/>
    <n v="61.04"/>
    <s v="US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x v="0"/>
    <n v="45"/>
    <n v="12"/>
    <n v="108.92"/>
    <s v="US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x v="1"/>
    <n v="162"/>
    <n v="4065"/>
    <n v="29"/>
    <s v="GB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x v="1"/>
    <n v="255"/>
    <n v="246"/>
    <n v="58.98"/>
    <s v="IT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x v="3"/>
    <n v="24"/>
    <n v="17"/>
    <n v="111.82"/>
    <s v="US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x v="1"/>
    <n v="124"/>
    <n v="2475"/>
    <n v="64"/>
    <s v="IT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x v="1"/>
    <n v="108"/>
    <n v="76"/>
    <n v="85.32"/>
    <s v="US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x v="1"/>
    <n v="670"/>
    <n v="54"/>
    <n v="74.48"/>
    <s v="US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x v="1"/>
    <n v="661"/>
    <n v="88"/>
    <n v="105.15"/>
    <s v="US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x v="1"/>
    <n v="122"/>
    <n v="85"/>
    <n v="56.19"/>
    <s v="GB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x v="1"/>
    <n v="151"/>
    <n v="170"/>
    <n v="85.92"/>
    <s v="US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x v="0"/>
    <n v="78"/>
    <n v="1684"/>
    <n v="57"/>
    <s v="US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x v="0"/>
    <n v="47"/>
    <n v="56"/>
    <n v="79.64"/>
    <s v="US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x v="1"/>
    <n v="301"/>
    <n v="330"/>
    <n v="41.02"/>
    <s v="US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x v="0"/>
    <n v="70"/>
    <n v="838"/>
    <n v="48"/>
    <s v="US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x v="1"/>
    <n v="637"/>
    <n v="127"/>
    <n v="55.21"/>
    <s v="US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x v="1"/>
    <n v="225"/>
    <n v="411"/>
    <n v="92.11"/>
    <s v="US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x v="1"/>
    <n v="1497"/>
    <n v="180"/>
    <n v="83.18"/>
    <s v="GB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x v="0"/>
    <n v="38"/>
    <n v="1000"/>
    <n v="40"/>
    <s v="US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x v="1"/>
    <n v="132"/>
    <n v="374"/>
    <n v="111.13"/>
    <s v="US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x v="1"/>
    <n v="131"/>
    <n v="71"/>
    <n v="90.56"/>
    <s v="AU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x v="1"/>
    <n v="168"/>
    <n v="203"/>
    <n v="61.11"/>
    <s v="US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x v="0"/>
    <n v="62"/>
    <n v="1482"/>
    <n v="83.02"/>
    <s v="AU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x v="1"/>
    <n v="261"/>
    <n v="113"/>
    <n v="110.76"/>
    <s v="US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x v="1"/>
    <n v="253"/>
    <n v="96"/>
    <n v="89.46"/>
    <s v="US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x v="0"/>
    <n v="79"/>
    <n v="106"/>
    <n v="57.85"/>
    <s v="US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x v="0"/>
    <n v="48"/>
    <n v="679"/>
    <n v="110"/>
    <s v="IT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x v="1"/>
    <n v="259"/>
    <n v="498"/>
    <n v="103.97"/>
    <s v="CH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x v="3"/>
    <n v="61"/>
    <n v="610"/>
    <n v="108"/>
    <s v="US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x v="1"/>
    <n v="304"/>
    <n v="180"/>
    <n v="48.93"/>
    <s v="GB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x v="1"/>
    <n v="113"/>
    <n v="27"/>
    <n v="37.67"/>
    <s v="US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x v="1"/>
    <n v="217"/>
    <n v="2331"/>
    <n v="65"/>
    <s v="US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x v="1"/>
    <n v="927"/>
    <n v="113"/>
    <n v="106.61"/>
    <s v="US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x v="0"/>
    <n v="34"/>
    <n v="1220"/>
    <n v="27.01"/>
    <s v="AU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x v="1"/>
    <n v="197"/>
    <n v="164"/>
    <n v="91.16"/>
    <s v="US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x v="0"/>
    <n v="1"/>
    <n v="1"/>
    <n v="1"/>
    <s v="US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x v="1"/>
    <n v="1021"/>
    <n v="164"/>
    <n v="56.05"/>
    <s v="US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x v="1"/>
    <n v="282"/>
    <n v="336"/>
    <n v="31.02"/>
    <s v="US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x v="0"/>
    <n v="25"/>
    <n v="37"/>
    <n v="66.510000000000005"/>
    <s v="IT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x v="1"/>
    <n v="143"/>
    <n v="1917"/>
    <n v="89.01"/>
    <s v="US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x v="1"/>
    <n v="145"/>
    <n v="95"/>
    <n v="103.46"/>
    <s v="US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x v="1"/>
    <n v="359"/>
    <n v="147"/>
    <n v="95.28"/>
    <s v="US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x v="1"/>
    <n v="186"/>
    <n v="86"/>
    <n v="75.900000000000006"/>
    <s v="US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x v="1"/>
    <n v="595"/>
    <n v="83"/>
    <n v="107.58"/>
    <s v="US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x v="0"/>
    <n v="59"/>
    <n v="60"/>
    <n v="51.32"/>
    <s v="US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x v="0"/>
    <n v="15"/>
    <n v="296"/>
    <n v="71.98"/>
    <s v="US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x v="1"/>
    <n v="120"/>
    <n v="676"/>
    <n v="108.95"/>
    <s v="US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x v="1"/>
    <n v="269"/>
    <n v="361"/>
    <n v="35"/>
    <s v="AU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x v="1"/>
    <n v="377"/>
    <n v="131"/>
    <n v="94.94"/>
    <s v="US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x v="1"/>
    <n v="727"/>
    <n v="126"/>
    <n v="109.65"/>
    <s v="US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x v="0"/>
    <n v="87"/>
    <n v="3304"/>
    <n v="44"/>
    <s v="IT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x v="0"/>
    <n v="88"/>
    <n v="73"/>
    <n v="86.79"/>
    <s v="US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x v="1"/>
    <n v="174"/>
    <n v="275"/>
    <n v="30.99"/>
    <s v="US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x v="1"/>
    <n v="118"/>
    <n v="67"/>
    <n v="94.79"/>
    <s v="US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x v="1"/>
    <n v="215"/>
    <n v="154"/>
    <n v="69.790000000000006"/>
    <s v="US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x v="1"/>
    <n v="149"/>
    <n v="1782"/>
    <n v="63"/>
    <s v="US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x v="1"/>
    <n v="219"/>
    <n v="903"/>
    <n v="110.03"/>
    <s v="US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x v="0"/>
    <n v="64"/>
    <n v="3387"/>
    <n v="26"/>
    <s v="US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x v="0"/>
    <n v="19"/>
    <n v="662"/>
    <n v="49.99"/>
    <s v="CA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x v="1"/>
    <n v="368"/>
    <n v="94"/>
    <n v="101.72"/>
    <s v="IT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x v="1"/>
    <n v="160"/>
    <n v="180"/>
    <n v="47.08"/>
    <s v="US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x v="0"/>
    <n v="39"/>
    <n v="774"/>
    <n v="89.94"/>
    <s v="US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x v="0"/>
    <n v="51"/>
    <n v="672"/>
    <n v="78.97"/>
    <s v="CA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x v="3"/>
    <n v="60"/>
    <n v="532"/>
    <n v="80.069999999999993"/>
    <s v="US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x v="3"/>
    <n v="3"/>
    <n v="55"/>
    <n v="86.47"/>
    <s v="AU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x v="1"/>
    <n v="155"/>
    <n v="533"/>
    <n v="28"/>
    <s v="DK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x v="1"/>
    <n v="101"/>
    <n v="2443"/>
    <n v="68"/>
    <s v="GB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x v="1"/>
    <n v="116"/>
    <n v="89"/>
    <n v="43.08"/>
    <s v="US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x v="1"/>
    <n v="311"/>
    <n v="159"/>
    <n v="87.96"/>
    <s v="US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x v="0"/>
    <n v="90"/>
    <n v="940"/>
    <n v="94.99"/>
    <s v="CH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x v="0"/>
    <n v="71"/>
    <n v="117"/>
    <n v="46.91"/>
    <s v="US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x v="3"/>
    <n v="3"/>
    <n v="58"/>
    <n v="46.91"/>
    <s v="US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x v="1"/>
    <n v="262"/>
    <n v="50"/>
    <n v="94.24"/>
    <s v="US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x v="0"/>
    <n v="96"/>
    <n v="115"/>
    <n v="80.14"/>
    <s v="US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x v="0"/>
    <n v="21"/>
    <n v="326"/>
    <n v="59.04"/>
    <s v="US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x v="1"/>
    <n v="223"/>
    <n v="186"/>
    <n v="65.989999999999995"/>
    <s v="US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x v="1"/>
    <n v="102"/>
    <n v="1071"/>
    <n v="60.99"/>
    <s v="US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x v="1"/>
    <n v="230"/>
    <n v="117"/>
    <n v="98.31"/>
    <s v="US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x v="1"/>
    <n v="136"/>
    <n v="70"/>
    <n v="104.6"/>
    <s v="US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x v="1"/>
    <n v="129"/>
    <n v="135"/>
    <n v="86.07"/>
    <s v="US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x v="1"/>
    <n v="237"/>
    <n v="768"/>
    <n v="76.989999999999995"/>
    <s v="CH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x v="3"/>
    <n v="17"/>
    <n v="51"/>
    <n v="29.76"/>
    <s v="US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x v="1"/>
    <n v="112"/>
    <n v="199"/>
    <n v="46.92"/>
    <s v="US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x v="1"/>
    <n v="121"/>
    <n v="107"/>
    <n v="105.19"/>
    <s v="US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x v="1"/>
    <n v="220"/>
    <n v="195"/>
    <n v="69.91"/>
    <s v="US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x v="0"/>
    <n v="1"/>
    <n v="1"/>
    <n v="1"/>
    <s v="US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x v="0"/>
    <n v="64"/>
    <n v="1467"/>
    <n v="60.01"/>
    <s v="US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x v="1"/>
    <n v="423"/>
    <n v="3376"/>
    <n v="52.01"/>
    <s v="US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x v="0"/>
    <n v="93"/>
    <n v="5681"/>
    <n v="31"/>
    <s v="US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x v="0"/>
    <n v="59"/>
    <n v="1059"/>
    <n v="95.04"/>
    <s v="US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x v="0"/>
    <n v="65"/>
    <n v="1194"/>
    <n v="75.97"/>
    <s v="US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x v="3"/>
    <n v="74"/>
    <n v="379"/>
    <n v="71.010000000000005"/>
    <s v="AU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x v="0"/>
    <n v="53"/>
    <n v="30"/>
    <n v="73.73"/>
    <s v="AU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x v="1"/>
    <n v="221"/>
    <n v="41"/>
    <n v="113.17"/>
    <s v="US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x v="1"/>
    <n v="100"/>
    <n v="1821"/>
    <n v="105.01"/>
    <s v="US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x v="1"/>
    <n v="162"/>
    <n v="164"/>
    <n v="79.180000000000007"/>
    <s v="US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x v="0"/>
    <n v="78"/>
    <n v="75"/>
    <n v="57.33"/>
    <s v="US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x v="1"/>
    <n v="150"/>
    <n v="157"/>
    <n v="58.18"/>
    <s v="CH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x v="1"/>
    <n v="253"/>
    <n v="246"/>
    <n v="36.03"/>
    <s v="US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x v="1"/>
    <n v="100"/>
    <n v="1396"/>
    <n v="107.99"/>
    <s v="US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x v="1"/>
    <n v="122"/>
    <n v="2506"/>
    <n v="44.01"/>
    <s v="US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x v="1"/>
    <n v="137"/>
    <n v="244"/>
    <n v="55.08"/>
    <s v="US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x v="1"/>
    <n v="416"/>
    <n v="146"/>
    <n v="74"/>
    <s v="AU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x v="0"/>
    <n v="31"/>
    <n v="955"/>
    <n v="42"/>
    <s v="DK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x v="1"/>
    <n v="424"/>
    <n v="1267"/>
    <n v="77.989999999999995"/>
    <s v="US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x v="0"/>
    <n v="3"/>
    <n v="67"/>
    <n v="82.51"/>
    <s v="US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x v="0"/>
    <n v="11"/>
    <n v="5"/>
    <n v="104.2"/>
    <s v="US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x v="0"/>
    <n v="83"/>
    <n v="26"/>
    <n v="25.5"/>
    <s v="US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x v="1"/>
    <n v="163"/>
    <n v="1561"/>
    <n v="100.98"/>
    <s v="US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x v="1"/>
    <n v="895"/>
    <n v="48"/>
    <n v="111.83"/>
    <s v="US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x v="0"/>
    <n v="26"/>
    <n v="1130"/>
    <n v="42"/>
    <s v="US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x v="0"/>
    <n v="75"/>
    <n v="782"/>
    <n v="110.05"/>
    <s v="US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x v="1"/>
    <n v="416"/>
    <n v="2739"/>
    <n v="59"/>
    <s v="US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x v="0"/>
    <n v="96"/>
    <n v="210"/>
    <n v="32.99"/>
    <s v="US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x v="1"/>
    <n v="358"/>
    <n v="3537"/>
    <n v="45.01"/>
    <s v="CA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x v="1"/>
    <n v="308"/>
    <n v="2107"/>
    <n v="81.98"/>
    <s v="AU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x v="0"/>
    <n v="62"/>
    <n v="136"/>
    <n v="39.08"/>
    <s v="US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x v="1"/>
    <n v="722"/>
    <n v="3318"/>
    <n v="59"/>
    <s v="DK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x v="0"/>
    <n v="69"/>
    <n v="86"/>
    <n v="40.99"/>
    <s v="CA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x v="1"/>
    <n v="293"/>
    <n v="340"/>
    <n v="31.03"/>
    <s v="US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x v="0"/>
    <n v="72"/>
    <n v="19"/>
    <n v="37.79"/>
    <s v="US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x v="0"/>
    <n v="32"/>
    <n v="886"/>
    <n v="32.01"/>
    <s v="US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x v="1"/>
    <n v="230"/>
    <n v="1442"/>
    <n v="95.97"/>
    <s v="CA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x v="0"/>
    <n v="32"/>
    <n v="35"/>
    <n v="75"/>
    <s v="IT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x v="3"/>
    <n v="24"/>
    <n v="441"/>
    <n v="102.05"/>
    <s v="US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x v="0"/>
    <n v="69"/>
    <n v="24"/>
    <n v="105.75"/>
    <s v="US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x v="0"/>
    <n v="38"/>
    <n v="86"/>
    <n v="37.07"/>
    <s v="IT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x v="0"/>
    <n v="20"/>
    <n v="243"/>
    <n v="35.049999999999997"/>
    <s v="US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x v="0"/>
    <n v="46"/>
    <n v="65"/>
    <n v="46.34"/>
    <s v="US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x v="1"/>
    <n v="123"/>
    <n v="126"/>
    <n v="69.17"/>
    <s v="US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x v="1"/>
    <n v="362"/>
    <n v="524"/>
    <n v="109.08"/>
    <s v="US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x v="0"/>
    <n v="63"/>
    <n v="100"/>
    <n v="51.78"/>
    <s v="DK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x v="1"/>
    <n v="298"/>
    <n v="1989"/>
    <n v="82.01"/>
    <s v="US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x v="0"/>
    <n v="10"/>
    <n v="168"/>
    <n v="35.96"/>
    <s v="US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x v="0"/>
    <n v="54"/>
    <n v="13"/>
    <n v="74.459999999999994"/>
    <s v="US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x v="0"/>
    <n v="2"/>
    <n v="1"/>
    <n v="2"/>
    <s v="CA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x v="1"/>
    <n v="681"/>
    <n v="157"/>
    <n v="91.11"/>
    <s v="US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x v="3"/>
    <n v="79"/>
    <n v="82"/>
    <n v="79.790000000000006"/>
    <s v="US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x v="1"/>
    <n v="134"/>
    <n v="4498"/>
    <n v="43"/>
    <s v="AU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x v="0"/>
    <n v="3"/>
    <n v="40"/>
    <n v="63.23"/>
    <s v="US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x v="1"/>
    <n v="432"/>
    <n v="80"/>
    <n v="70.180000000000007"/>
    <s v="US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x v="3"/>
    <n v="39"/>
    <n v="57"/>
    <n v="61.33"/>
    <s v="US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x v="1"/>
    <n v="426"/>
    <n v="43"/>
    <n v="99"/>
    <s v="US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x v="1"/>
    <n v="101"/>
    <n v="2053"/>
    <n v="96.98"/>
    <s v="US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x v="2"/>
    <n v="21"/>
    <n v="808"/>
    <n v="51"/>
    <s v="AU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x v="0"/>
    <n v="67"/>
    <n v="226"/>
    <n v="28.04"/>
    <s v="DK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x v="0"/>
    <n v="95"/>
    <n v="1625"/>
    <n v="60.98"/>
    <s v="US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x v="1"/>
    <n v="152"/>
    <n v="168"/>
    <n v="73.209999999999994"/>
    <s v="US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x v="1"/>
    <n v="195"/>
    <n v="4289"/>
    <n v="40"/>
    <s v="US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x v="1"/>
    <n v="1023"/>
    <n v="165"/>
    <n v="86.81"/>
    <s v="US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x v="0"/>
    <n v="4"/>
    <n v="143"/>
    <n v="42.13"/>
    <s v="US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x v="1"/>
    <n v="155"/>
    <n v="1815"/>
    <n v="103.98"/>
    <s v="US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x v="0"/>
    <n v="45"/>
    <n v="934"/>
    <n v="62"/>
    <s v="US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x v="1"/>
    <n v="216"/>
    <n v="397"/>
    <n v="31.01"/>
    <s v="GB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x v="1"/>
    <n v="332"/>
    <n v="1539"/>
    <n v="89.99"/>
    <s v="US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x v="0"/>
    <n v="8"/>
    <n v="17"/>
    <n v="39.24"/>
    <s v="US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x v="0"/>
    <n v="99"/>
    <n v="2179"/>
    <n v="54.99"/>
    <s v="US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x v="1"/>
    <n v="138"/>
    <n v="138"/>
    <n v="47.99"/>
    <s v="US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x v="0"/>
    <n v="94"/>
    <n v="931"/>
    <n v="87.97"/>
    <s v="US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x v="1"/>
    <n v="404"/>
    <n v="3594"/>
    <n v="52"/>
    <s v="US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x v="1"/>
    <n v="260"/>
    <n v="5880"/>
    <n v="30"/>
    <s v="US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x v="1"/>
    <n v="367"/>
    <n v="112"/>
    <n v="98.21"/>
    <s v="US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x v="1"/>
    <n v="169"/>
    <n v="943"/>
    <n v="108.96"/>
    <s v="US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x v="1"/>
    <n v="120"/>
    <n v="2468"/>
    <n v="67"/>
    <s v="US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x v="1"/>
    <n v="194"/>
    <n v="2551"/>
    <n v="64.989999999999995"/>
    <s v="US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x v="1"/>
    <n v="420"/>
    <n v="101"/>
    <n v="99.84"/>
    <s v="US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x v="3"/>
    <n v="77"/>
    <n v="67"/>
    <n v="82.43"/>
    <s v="US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x v="1"/>
    <n v="171"/>
    <n v="92"/>
    <n v="63.29"/>
    <s v="US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x v="1"/>
    <n v="158"/>
    <n v="62"/>
    <n v="96.77"/>
    <s v="US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x v="1"/>
    <n v="109"/>
    <n v="149"/>
    <n v="54.91"/>
    <s v="IT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x v="0"/>
    <n v="42"/>
    <n v="92"/>
    <n v="39.01"/>
    <s v="US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x v="0"/>
    <n v="11"/>
    <n v="57"/>
    <n v="75.84"/>
    <s v="AU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x v="1"/>
    <n v="159"/>
    <n v="329"/>
    <n v="45.05"/>
    <s v="US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x v="1"/>
    <n v="422"/>
    <n v="97"/>
    <n v="104.52"/>
    <s v="DK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x v="0"/>
    <n v="98"/>
    <n v="41"/>
    <n v="76.27"/>
    <s v="US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x v="1"/>
    <n v="419"/>
    <n v="1784"/>
    <n v="69.02"/>
    <s v="US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x v="1"/>
    <n v="102"/>
    <n v="1684"/>
    <n v="101.98"/>
    <s v="AU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x v="1"/>
    <n v="128"/>
    <n v="250"/>
    <n v="42.92"/>
    <s v="US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x v="1"/>
    <n v="445"/>
    <n v="238"/>
    <n v="43.03"/>
    <s v="US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x v="1"/>
    <n v="570"/>
    <n v="53"/>
    <n v="75.25"/>
    <s v="US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x v="1"/>
    <n v="509"/>
    <n v="214"/>
    <n v="69.02"/>
    <s v="US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x v="1"/>
    <n v="326"/>
    <n v="222"/>
    <n v="65.989999999999995"/>
    <s v="US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x v="1"/>
    <n v="933"/>
    <n v="1884"/>
    <n v="98.01"/>
    <s v="US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x v="1"/>
    <n v="211"/>
    <n v="218"/>
    <n v="60.11"/>
    <s v="AU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x v="1"/>
    <n v="273"/>
    <n v="6465"/>
    <n v="26"/>
    <s v="US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x v="0"/>
    <n v="3"/>
    <n v="1"/>
    <n v="3"/>
    <s v="US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x v="0"/>
    <n v="54"/>
    <n v="101"/>
    <n v="38.020000000000003"/>
    <s v="US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x v="1"/>
    <n v="626"/>
    <n v="59"/>
    <n v="106.15"/>
    <s v="US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x v="0"/>
    <n v="89"/>
    <n v="1335"/>
    <n v="81.02"/>
    <s v="CA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x v="1"/>
    <n v="185"/>
    <n v="88"/>
    <n v="96.65"/>
    <s v="US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x v="1"/>
    <n v="120"/>
    <n v="1697"/>
    <n v="57"/>
    <s v="US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x v="0"/>
    <n v="23"/>
    <n v="15"/>
    <n v="63.93"/>
    <s v="GB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x v="1"/>
    <n v="146"/>
    <n v="92"/>
    <n v="90.46"/>
    <s v="US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x v="1"/>
    <n v="268"/>
    <n v="186"/>
    <n v="72.17"/>
    <s v="US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x v="1"/>
    <n v="598"/>
    <n v="138"/>
    <n v="77.930000000000007"/>
    <s v="US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x v="1"/>
    <n v="158"/>
    <n v="261"/>
    <n v="38.07"/>
    <s v="US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x v="0"/>
    <n v="31"/>
    <n v="454"/>
    <n v="57.94"/>
    <s v="US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x v="1"/>
    <n v="313"/>
    <n v="107"/>
    <n v="49.79"/>
    <s v="US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x v="1"/>
    <n v="371"/>
    <n v="199"/>
    <n v="54.05"/>
    <s v="US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x v="1"/>
    <n v="363"/>
    <n v="5512"/>
    <n v="30"/>
    <s v="US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x v="1"/>
    <n v="123"/>
    <n v="86"/>
    <n v="70.13"/>
    <s v="US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x v="0"/>
    <n v="77"/>
    <n v="3182"/>
    <n v="27"/>
    <s v="IT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x v="1"/>
    <n v="234"/>
    <n v="2768"/>
    <n v="51.99"/>
    <s v="AU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x v="1"/>
    <n v="181"/>
    <n v="48"/>
    <n v="56.42"/>
    <s v="US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x v="1"/>
    <n v="253"/>
    <n v="87"/>
    <n v="101.63"/>
    <s v="US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x v="3"/>
    <n v="27"/>
    <n v="1890"/>
    <n v="25.01"/>
    <s v="US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x v="2"/>
    <n v="1"/>
    <n v="61"/>
    <n v="32.020000000000003"/>
    <s v="US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x v="1"/>
    <n v="304"/>
    <n v="1894"/>
    <n v="82.02"/>
    <s v="US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x v="1"/>
    <n v="137"/>
    <n v="282"/>
    <n v="37.96"/>
    <s v="CA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x v="0"/>
    <n v="32"/>
    <n v="15"/>
    <n v="51.53"/>
    <s v="US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x v="1"/>
    <n v="242"/>
    <n v="116"/>
    <n v="81.2"/>
    <s v="US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x v="0"/>
    <n v="97"/>
    <n v="133"/>
    <n v="40.03"/>
    <s v="US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x v="1"/>
    <n v="1066"/>
    <n v="83"/>
    <n v="89.94"/>
    <s v="US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x v="1"/>
    <n v="326"/>
    <n v="91"/>
    <n v="96.69"/>
    <s v="US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x v="1"/>
    <n v="171"/>
    <n v="546"/>
    <n v="25.01"/>
    <s v="US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x v="1"/>
    <n v="581"/>
    <n v="393"/>
    <n v="36.99"/>
    <s v="US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x v="0"/>
    <n v="92"/>
    <n v="2062"/>
    <n v="73.010000000000005"/>
    <s v="US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x v="1"/>
    <n v="108"/>
    <n v="133"/>
    <n v="68.239999999999995"/>
    <s v="US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x v="0"/>
    <n v="19"/>
    <n v="29"/>
    <n v="52.31"/>
    <s v="DK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x v="0"/>
    <n v="83"/>
    <n v="132"/>
    <n v="61.77"/>
    <s v="US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x v="1"/>
    <n v="706"/>
    <n v="254"/>
    <n v="25.03"/>
    <s v="US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x v="3"/>
    <n v="17"/>
    <n v="184"/>
    <n v="106.29"/>
    <s v="US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x v="1"/>
    <n v="210"/>
    <n v="176"/>
    <n v="75.069999999999993"/>
    <s v="US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x v="0"/>
    <n v="98"/>
    <n v="137"/>
    <n v="39.97"/>
    <s v="DK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x v="1"/>
    <n v="1684"/>
    <n v="337"/>
    <n v="39.979999999999997"/>
    <s v="CA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x v="0"/>
    <n v="54"/>
    <n v="908"/>
    <n v="101.02"/>
    <s v="US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x v="1"/>
    <n v="457"/>
    <n v="107"/>
    <n v="76.81"/>
    <s v="US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x v="0"/>
    <n v="10"/>
    <n v="10"/>
    <n v="71.7"/>
    <s v="US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x v="3"/>
    <n v="16"/>
    <n v="32"/>
    <n v="33.28"/>
    <s v="IT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x v="1"/>
    <n v="1340"/>
    <n v="183"/>
    <n v="43.92"/>
    <s v="US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x v="0"/>
    <n v="36"/>
    <n v="1910"/>
    <n v="36"/>
    <s v="CH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x v="0"/>
    <n v="55"/>
    <n v="38"/>
    <n v="88.21"/>
    <s v="AU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x v="0"/>
    <n v="94"/>
    <n v="104"/>
    <n v="65.239999999999995"/>
    <s v="AU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x v="1"/>
    <n v="144"/>
    <n v="72"/>
    <n v="69.959999999999994"/>
    <s v="US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x v="0"/>
    <n v="51"/>
    <n v="49"/>
    <n v="39.880000000000003"/>
    <s v="US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x v="0"/>
    <n v="5"/>
    <n v="1"/>
    <n v="5"/>
    <s v="DK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x v="1"/>
    <n v="1345"/>
    <n v="295"/>
    <n v="41.02"/>
    <s v="US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x v="0"/>
    <n v="32"/>
    <n v="245"/>
    <n v="98.91"/>
    <s v="US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x v="0"/>
    <n v="83"/>
    <n v="32"/>
    <n v="87.78"/>
    <s v="US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x v="1"/>
    <n v="546"/>
    <n v="142"/>
    <n v="80.77"/>
    <s v="US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x v="1"/>
    <n v="286"/>
    <n v="85"/>
    <n v="94.28"/>
    <s v="US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x v="0"/>
    <n v="8"/>
    <n v="7"/>
    <n v="73.430000000000007"/>
    <s v="US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x v="1"/>
    <n v="132"/>
    <n v="659"/>
    <n v="65.97"/>
    <s v="DK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x v="0"/>
    <n v="74"/>
    <n v="803"/>
    <n v="109.04"/>
    <s v="US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x v="3"/>
    <n v="75"/>
    <n v="75"/>
    <n v="41.16"/>
    <s v="US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x v="0"/>
    <n v="20"/>
    <n v="16"/>
    <n v="99.13"/>
    <s v="US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x v="1"/>
    <n v="203"/>
    <n v="121"/>
    <n v="105.88"/>
    <s v="US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x v="1"/>
    <n v="310"/>
    <n v="3742"/>
    <n v="49"/>
    <s v="US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x v="1"/>
    <n v="395"/>
    <n v="223"/>
    <n v="39"/>
    <s v="US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x v="1"/>
    <n v="295"/>
    <n v="133"/>
    <n v="31.02"/>
    <s v="US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x v="0"/>
    <n v="34"/>
    <n v="31"/>
    <n v="103.87"/>
    <s v="US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x v="0"/>
    <n v="67"/>
    <n v="108"/>
    <n v="59.27"/>
    <s v="IT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x v="0"/>
    <n v="19"/>
    <n v="30"/>
    <n v="42.3"/>
    <s v="US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x v="0"/>
    <n v="16"/>
    <n v="17"/>
    <n v="53.12"/>
    <s v="US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x v="3"/>
    <n v="39"/>
    <n v="64"/>
    <n v="50.8"/>
    <s v="US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x v="0"/>
    <n v="10"/>
    <n v="80"/>
    <n v="101.15"/>
    <s v="US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x v="0"/>
    <n v="94"/>
    <n v="2468"/>
    <n v="65"/>
    <s v="US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x v="1"/>
    <n v="167"/>
    <n v="5168"/>
    <n v="38"/>
    <s v="US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x v="0"/>
    <n v="24"/>
    <n v="26"/>
    <n v="82.62"/>
    <s v="GB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x v="1"/>
    <n v="164"/>
    <n v="307"/>
    <n v="37.94"/>
    <s v="US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x v="0"/>
    <n v="91"/>
    <n v="73"/>
    <n v="80.78"/>
    <s v="US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x v="0"/>
    <n v="46"/>
    <n v="128"/>
    <n v="25.98"/>
    <s v="US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x v="0"/>
    <n v="39"/>
    <n v="33"/>
    <n v="30.36"/>
    <s v="US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x v="1"/>
    <n v="134"/>
    <n v="2441"/>
    <n v="54"/>
    <s v="US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x v="2"/>
    <n v="23"/>
    <n v="211"/>
    <n v="101.79"/>
    <s v="US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x v="1"/>
    <n v="185"/>
    <n v="1385"/>
    <n v="45"/>
    <s v="GB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x v="1"/>
    <n v="444"/>
    <n v="190"/>
    <n v="77.069999999999993"/>
    <s v="US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x v="1"/>
    <n v="200"/>
    <n v="470"/>
    <n v="88.08"/>
    <s v="US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x v="1"/>
    <n v="124"/>
    <n v="253"/>
    <n v="47.04"/>
    <s v="US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x v="1"/>
    <n v="187"/>
    <n v="1113"/>
    <n v="111"/>
    <s v="US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x v="1"/>
    <n v="114"/>
    <n v="2283"/>
    <n v="87"/>
    <s v="US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x v="0"/>
    <n v="97"/>
    <n v="1072"/>
    <n v="63.99"/>
    <s v="US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x v="1"/>
    <n v="123"/>
    <n v="1095"/>
    <n v="105.99"/>
    <s v="US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x v="1"/>
    <n v="179"/>
    <n v="1690"/>
    <n v="73.989999999999995"/>
    <s v="US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x v="3"/>
    <n v="80"/>
    <n v="1297"/>
    <n v="84.02"/>
    <s v="CA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x v="0"/>
    <n v="94"/>
    <n v="393"/>
    <n v="88.97"/>
    <s v="US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x v="0"/>
    <n v="85"/>
    <n v="1257"/>
    <n v="76.989999999999995"/>
    <s v="US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x v="0"/>
    <n v="67"/>
    <n v="328"/>
    <n v="97.15"/>
    <s v="US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x v="0"/>
    <n v="54"/>
    <n v="147"/>
    <n v="33.01"/>
    <s v="US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x v="0"/>
    <n v="42"/>
    <n v="830"/>
    <n v="99.95"/>
    <s v="US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x v="0"/>
    <n v="15"/>
    <n v="331"/>
    <n v="69.97"/>
    <s v="GB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x v="0"/>
    <n v="34"/>
    <n v="25"/>
    <n v="110.32"/>
    <s v="US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x v="1"/>
    <n v="1401"/>
    <n v="191"/>
    <n v="66.010000000000005"/>
    <s v="US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x v="0"/>
    <n v="72"/>
    <n v="3483"/>
    <n v="41.01"/>
    <s v="US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x v="0"/>
    <n v="53"/>
    <n v="923"/>
    <n v="103.96"/>
    <s v="US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x v="0"/>
    <n v="5"/>
    <n v="1"/>
    <n v="5"/>
    <s v="US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x v="1"/>
    <n v="128"/>
    <n v="2013"/>
    <n v="47.01"/>
    <s v="US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x v="0"/>
    <n v="35"/>
    <n v="33"/>
    <n v="29.61"/>
    <s v="CA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x v="1"/>
    <n v="411"/>
    <n v="1703"/>
    <n v="81.010000000000005"/>
    <s v="US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x v="1"/>
    <n v="124"/>
    <n v="80"/>
    <n v="94.35"/>
    <s v="DK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x v="2"/>
    <n v="59"/>
    <n v="86"/>
    <n v="26.06"/>
    <s v="US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x v="0"/>
    <n v="37"/>
    <n v="40"/>
    <n v="85.78"/>
    <s v="IT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x v="1"/>
    <n v="185"/>
    <n v="41"/>
    <n v="103.73"/>
    <s v="US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x v="0"/>
    <n v="12"/>
    <n v="23"/>
    <n v="49.83"/>
    <s v="CA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x v="1"/>
    <n v="299"/>
    <n v="187"/>
    <n v="63.89"/>
    <s v="US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x v="1"/>
    <n v="226"/>
    <n v="2875"/>
    <n v="47"/>
    <s v="GB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x v="1"/>
    <n v="174"/>
    <n v="88"/>
    <n v="108.48"/>
    <s v="US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x v="1"/>
    <n v="372"/>
    <n v="191"/>
    <n v="72.02"/>
    <s v="US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x v="1"/>
    <n v="160"/>
    <n v="139"/>
    <n v="59.93"/>
    <s v="US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x v="1"/>
    <n v="1616"/>
    <n v="186"/>
    <n v="78.209999999999994"/>
    <s v="US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x v="1"/>
    <n v="733"/>
    <n v="112"/>
    <n v="104.78"/>
    <s v="AU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x v="1"/>
    <n v="592"/>
    <n v="101"/>
    <n v="105.52"/>
    <s v="US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x v="0"/>
    <n v="19"/>
    <n v="75"/>
    <n v="24.93"/>
    <s v="US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x v="1"/>
    <n v="277"/>
    <n v="206"/>
    <n v="69.87"/>
    <s v="GB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x v="1"/>
    <n v="273"/>
    <n v="154"/>
    <n v="95.73"/>
    <s v="US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x v="1"/>
    <n v="159"/>
    <n v="5966"/>
    <n v="30"/>
    <s v="US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x v="0"/>
    <n v="68"/>
    <n v="2176"/>
    <n v="59.01"/>
    <s v="US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x v="1"/>
    <n v="1592"/>
    <n v="169"/>
    <n v="84.76"/>
    <s v="US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x v="1"/>
    <n v="730"/>
    <n v="2106"/>
    <n v="78.010000000000005"/>
    <s v="US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x v="0"/>
    <n v="13"/>
    <n v="441"/>
    <n v="50.05"/>
    <s v="US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x v="0"/>
    <n v="55"/>
    <n v="25"/>
    <n v="59.16"/>
    <s v="US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x v="1"/>
    <n v="361"/>
    <n v="131"/>
    <n v="93.7"/>
    <s v="US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x v="0"/>
    <n v="10"/>
    <n v="127"/>
    <n v="40.14"/>
    <s v="US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x v="0"/>
    <n v="14"/>
    <n v="355"/>
    <n v="70.09"/>
    <s v="US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x v="0"/>
    <n v="40"/>
    <n v="44"/>
    <n v="66.180000000000007"/>
    <s v="GB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x v="1"/>
    <n v="160"/>
    <n v="84"/>
    <n v="47.71"/>
    <s v="US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x v="1"/>
    <n v="184"/>
    <n v="155"/>
    <n v="62.9"/>
    <s v="US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x v="0"/>
    <n v="64"/>
    <n v="67"/>
    <n v="86.61"/>
    <s v="US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x v="1"/>
    <n v="225"/>
    <n v="189"/>
    <n v="75.13"/>
    <s v="US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x v="1"/>
    <n v="172"/>
    <n v="4799"/>
    <n v="41"/>
    <s v="US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x v="1"/>
    <n v="146"/>
    <n v="1137"/>
    <n v="50.01"/>
    <s v="US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x v="0"/>
    <n v="76"/>
    <n v="1068"/>
    <n v="96.96"/>
    <s v="US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x v="0"/>
    <n v="39"/>
    <n v="424"/>
    <n v="100.93"/>
    <s v="US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x v="3"/>
    <n v="11"/>
    <n v="145"/>
    <n v="89.23"/>
    <s v="CH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x v="1"/>
    <n v="122"/>
    <n v="1152"/>
    <n v="87.98"/>
    <s v="US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x v="1"/>
    <n v="187"/>
    <n v="50"/>
    <n v="89.54"/>
    <s v="US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x v="0"/>
    <n v="7"/>
    <n v="151"/>
    <n v="29.09"/>
    <s v="US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x v="0"/>
    <n v="66"/>
    <n v="1608"/>
    <n v="42.01"/>
    <s v="US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x v="1"/>
    <n v="229"/>
    <n v="3059"/>
    <n v="47"/>
    <s v="CA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x v="1"/>
    <n v="469"/>
    <n v="34"/>
    <n v="110.44"/>
    <s v="US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x v="1"/>
    <n v="130"/>
    <n v="220"/>
    <n v="41.99"/>
    <s v="US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x v="1"/>
    <n v="167"/>
    <n v="1604"/>
    <n v="48.01"/>
    <s v="AU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x v="1"/>
    <n v="174"/>
    <n v="454"/>
    <n v="31.02"/>
    <s v="US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x v="1"/>
    <n v="718"/>
    <n v="123"/>
    <n v="99.2"/>
    <s v="IT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x v="0"/>
    <n v="64"/>
    <n v="941"/>
    <n v="66.02"/>
    <s v="US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x v="0"/>
    <n v="2"/>
    <n v="1"/>
    <n v="2"/>
    <s v="US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x v="1"/>
    <n v="1530"/>
    <n v="299"/>
    <n v="46.06"/>
    <s v="US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x v="0"/>
    <n v="40"/>
    <n v="40"/>
    <n v="73.650000000000006"/>
    <s v="US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x v="0"/>
    <n v="86"/>
    <n v="3015"/>
    <n v="55.99"/>
    <s v="CA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x v="1"/>
    <n v="316"/>
    <n v="2237"/>
    <n v="68.989999999999995"/>
    <s v="US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x v="0"/>
    <n v="90"/>
    <n v="435"/>
    <n v="60.98"/>
    <s v="US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x v="1"/>
    <n v="182"/>
    <n v="645"/>
    <n v="110.98"/>
    <s v="US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x v="1"/>
    <n v="356"/>
    <n v="484"/>
    <n v="25"/>
    <s v="DK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x v="1"/>
    <n v="132"/>
    <n v="154"/>
    <n v="78.760000000000005"/>
    <s v="CA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x v="0"/>
    <n v="46"/>
    <n v="714"/>
    <n v="87.96"/>
    <s v="US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x v="2"/>
    <n v="36"/>
    <n v="1111"/>
    <n v="49.99"/>
    <s v="US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x v="1"/>
    <n v="105"/>
    <n v="82"/>
    <n v="99.52"/>
    <s v="US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x v="1"/>
    <n v="669"/>
    <n v="134"/>
    <n v="104.82"/>
    <s v="US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x v="2"/>
    <n v="62"/>
    <n v="1089"/>
    <n v="108.01"/>
    <s v="US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x v="0"/>
    <n v="85"/>
    <n v="5497"/>
    <n v="29"/>
    <s v="US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x v="0"/>
    <n v="11"/>
    <n v="418"/>
    <n v="30.03"/>
    <s v="US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x v="0"/>
    <n v="44"/>
    <n v="1439"/>
    <n v="41.01"/>
    <s v="US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x v="0"/>
    <n v="55"/>
    <n v="15"/>
    <n v="62.87"/>
    <s v="US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x v="0"/>
    <n v="57"/>
    <n v="1999"/>
    <n v="47.01"/>
    <s v="CA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x v="1"/>
    <n v="123"/>
    <n v="5203"/>
    <n v="27"/>
    <s v="US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x v="1"/>
    <n v="128"/>
    <n v="94"/>
    <n v="68.33"/>
    <s v="US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x v="0"/>
    <n v="64"/>
    <n v="118"/>
    <n v="50.97"/>
    <s v="US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x v="1"/>
    <n v="127"/>
    <n v="205"/>
    <n v="54.02"/>
    <s v="US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x v="0"/>
    <n v="11"/>
    <n v="162"/>
    <n v="97.06"/>
    <s v="US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x v="0"/>
    <n v="40"/>
    <n v="83"/>
    <n v="24.87"/>
    <s v="US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x v="1"/>
    <n v="288"/>
    <n v="92"/>
    <n v="84.42"/>
    <s v="US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x v="1"/>
    <n v="573"/>
    <n v="219"/>
    <n v="47.09"/>
    <s v="US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x v="1"/>
    <n v="113"/>
    <n v="2526"/>
    <n v="78"/>
    <s v="US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x v="0"/>
    <n v="46"/>
    <n v="747"/>
    <n v="62.97"/>
    <s v="US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x v="3"/>
    <n v="91"/>
    <n v="2138"/>
    <n v="81.010000000000005"/>
    <s v="US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x v="0"/>
    <n v="68"/>
    <n v="84"/>
    <n v="65.319999999999993"/>
    <s v="US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x v="1"/>
    <n v="192"/>
    <n v="94"/>
    <n v="104.44"/>
    <s v="US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x v="0"/>
    <n v="83"/>
    <n v="91"/>
    <n v="69.989999999999995"/>
    <s v="US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x v="0"/>
    <n v="54"/>
    <n v="792"/>
    <n v="83.02"/>
    <s v="US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x v="3"/>
    <n v="17"/>
    <n v="10"/>
    <n v="90.3"/>
    <s v="CA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x v="1"/>
    <n v="117"/>
    <n v="1713"/>
    <n v="103.98"/>
    <s v="IT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x v="1"/>
    <n v="1052"/>
    <n v="249"/>
    <n v="54.93"/>
    <s v="US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x v="1"/>
    <n v="123"/>
    <n v="192"/>
    <n v="51.92"/>
    <s v="US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x v="1"/>
    <n v="179"/>
    <n v="247"/>
    <n v="60.03"/>
    <s v="US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x v="1"/>
    <n v="355"/>
    <n v="2293"/>
    <n v="44"/>
    <s v="US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x v="1"/>
    <n v="162"/>
    <n v="3131"/>
    <n v="53"/>
    <s v="US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x v="0"/>
    <n v="25"/>
    <n v="32"/>
    <n v="54.5"/>
    <s v="US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x v="1"/>
    <n v="199"/>
    <n v="143"/>
    <n v="75.040000000000006"/>
    <s v="IT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x v="3"/>
    <n v="35"/>
    <n v="90"/>
    <n v="35.909999999999997"/>
    <s v="US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x v="1"/>
    <n v="176"/>
    <n v="296"/>
    <n v="36.950000000000003"/>
    <s v="US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x v="1"/>
    <n v="511"/>
    <n v="170"/>
    <n v="63.17"/>
    <s v="US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x v="0"/>
    <n v="82"/>
    <n v="186"/>
    <n v="29.99"/>
    <s v="US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x v="3"/>
    <n v="24"/>
    <n v="439"/>
    <n v="86"/>
    <s v="GB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x v="0"/>
    <n v="50"/>
    <n v="605"/>
    <n v="75.010000000000005"/>
    <s v="US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x v="1"/>
    <n v="967"/>
    <n v="86"/>
    <n v="101.2"/>
    <s v="DK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x v="0"/>
    <n v="4"/>
    <n v="1"/>
    <n v="4"/>
    <s v="CA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x v="1"/>
    <n v="123"/>
    <n v="6286"/>
    <n v="29"/>
    <s v="US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x v="0"/>
    <n v="63"/>
    <n v="31"/>
    <n v="98.23"/>
    <s v="US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x v="0"/>
    <n v="56"/>
    <n v="1181"/>
    <n v="87"/>
    <s v="US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x v="0"/>
    <n v="44"/>
    <n v="39"/>
    <n v="45.21"/>
    <s v="US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x v="1"/>
    <n v="118"/>
    <n v="3727"/>
    <n v="37"/>
    <s v="US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x v="1"/>
    <n v="104"/>
    <n v="1605"/>
    <n v="94.98"/>
    <s v="US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x v="0"/>
    <n v="27"/>
    <n v="46"/>
    <n v="28.96"/>
    <s v="US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x v="1"/>
    <n v="351"/>
    <n v="2120"/>
    <n v="55.99"/>
    <s v="US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x v="0"/>
    <n v="90"/>
    <n v="105"/>
    <n v="54.04"/>
    <s v="US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x v="1"/>
    <n v="172"/>
    <n v="50"/>
    <n v="82.38"/>
    <s v="US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x v="1"/>
    <n v="141"/>
    <n v="2080"/>
    <n v="67"/>
    <s v="US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x v="0"/>
    <n v="31"/>
    <n v="535"/>
    <n v="107.91"/>
    <s v="US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x v="1"/>
    <n v="108"/>
    <n v="2105"/>
    <n v="69.010000000000005"/>
    <s v="US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x v="1"/>
    <n v="133"/>
    <n v="2436"/>
    <n v="39.01"/>
    <s v="US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x v="1"/>
    <n v="188"/>
    <n v="80"/>
    <n v="110.36"/>
    <s v="US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x v="1"/>
    <n v="332"/>
    <n v="42"/>
    <n v="94.86"/>
    <s v="US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x v="1"/>
    <n v="575"/>
    <n v="139"/>
    <n v="57.94"/>
    <s v="CA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x v="0"/>
    <n v="41"/>
    <n v="16"/>
    <n v="101.25"/>
    <s v="US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x v="1"/>
    <n v="184"/>
    <n v="159"/>
    <n v="64.959999999999994"/>
    <s v="US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x v="1"/>
    <n v="286"/>
    <n v="381"/>
    <n v="27.01"/>
    <s v="US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x v="1"/>
    <n v="319"/>
    <n v="194"/>
    <n v="50.97"/>
    <s v="GB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x v="0"/>
    <n v="39"/>
    <n v="575"/>
    <n v="104.94"/>
    <s v="US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x v="1"/>
    <n v="178"/>
    <n v="106"/>
    <n v="84.03"/>
    <s v="US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x v="1"/>
    <n v="365"/>
    <n v="142"/>
    <n v="102.86"/>
    <s v="US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x v="1"/>
    <n v="114"/>
    <n v="211"/>
    <n v="39.96"/>
    <s v="US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x v="0"/>
    <n v="30"/>
    <n v="1120"/>
    <n v="51"/>
    <s v="US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x v="0"/>
    <n v="54"/>
    <n v="113"/>
    <n v="40.82"/>
    <s v="US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x v="1"/>
    <n v="236"/>
    <n v="2756"/>
    <n v="59"/>
    <s v="US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x v="1"/>
    <n v="513"/>
    <n v="173"/>
    <n v="71.16"/>
    <s v="GB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x v="1"/>
    <n v="101"/>
    <n v="87"/>
    <n v="99.49"/>
    <s v="US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x v="0"/>
    <n v="81"/>
    <n v="1538"/>
    <n v="103.99"/>
    <s v="US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x v="0"/>
    <n v="16"/>
    <n v="9"/>
    <n v="76.56"/>
    <s v="US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x v="0"/>
    <n v="53"/>
    <n v="554"/>
    <n v="87.07"/>
    <s v="US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x v="1"/>
    <n v="260"/>
    <n v="1572"/>
    <n v="49"/>
    <s v="GB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x v="0"/>
    <n v="31"/>
    <n v="648"/>
    <n v="42.97"/>
    <s v="GB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x v="0"/>
    <n v="14"/>
    <n v="21"/>
    <n v="33.43"/>
    <s v="GB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x v="1"/>
    <n v="179"/>
    <n v="2346"/>
    <n v="83.98"/>
    <s v="US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x v="1"/>
    <n v="220"/>
    <n v="115"/>
    <n v="101.42"/>
    <s v="US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x v="1"/>
    <n v="102"/>
    <n v="85"/>
    <n v="109.87"/>
    <s v="IT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x v="1"/>
    <n v="192"/>
    <n v="144"/>
    <n v="31.92"/>
    <s v="US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x v="1"/>
    <n v="305"/>
    <n v="2443"/>
    <n v="70.989999999999995"/>
    <s v="US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x v="3"/>
    <n v="24"/>
    <n v="595"/>
    <n v="77.03"/>
    <s v="US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x v="1"/>
    <n v="724"/>
    <n v="64"/>
    <n v="101.78"/>
    <s v="US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x v="1"/>
    <n v="547"/>
    <n v="268"/>
    <n v="51.06"/>
    <s v="US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x v="1"/>
    <n v="415"/>
    <n v="195"/>
    <n v="68.02"/>
    <s v="DK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x v="0"/>
    <n v="1"/>
    <n v="54"/>
    <n v="30.87"/>
    <s v="US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x v="0"/>
    <n v="34"/>
    <n v="120"/>
    <n v="27.91"/>
    <s v="US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x v="0"/>
    <n v="24"/>
    <n v="579"/>
    <n v="79.989999999999995"/>
    <s v="DK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x v="0"/>
    <n v="48"/>
    <n v="2072"/>
    <n v="38"/>
    <s v="US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x v="0"/>
    <n v="0"/>
    <n v="0"/>
    <n v="0"/>
    <s v="US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x v="0"/>
    <n v="70"/>
    <n v="1796"/>
    <n v="59.99"/>
    <s v="US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x v="1"/>
    <n v="530"/>
    <n v="186"/>
    <n v="37.04"/>
    <s v="AU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x v="1"/>
    <n v="180"/>
    <n v="460"/>
    <n v="99.96"/>
    <s v="US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x v="0"/>
    <n v="92"/>
    <n v="62"/>
    <n v="111.68"/>
    <s v="IT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x v="0"/>
    <n v="14"/>
    <n v="347"/>
    <n v="36.01"/>
    <s v="US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x v="1"/>
    <n v="927"/>
    <n v="2528"/>
    <n v="66.010000000000005"/>
    <s v="US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x v="0"/>
    <n v="40"/>
    <n v="19"/>
    <n v="44.05"/>
    <s v="US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x v="1"/>
    <n v="112"/>
    <n v="3657"/>
    <n v="53"/>
    <s v="US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x v="0"/>
    <n v="71"/>
    <n v="1258"/>
    <n v="95"/>
    <s v="US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x v="1"/>
    <n v="119"/>
    <n v="131"/>
    <n v="70.91"/>
    <s v="AU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x v="0"/>
    <n v="24"/>
    <n v="362"/>
    <n v="98.06"/>
    <s v="US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x v="1"/>
    <n v="139"/>
    <n v="239"/>
    <n v="53.05"/>
    <s v="US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x v="3"/>
    <n v="39"/>
    <n v="35"/>
    <n v="93.14"/>
    <s v="US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x v="3"/>
    <n v="22"/>
    <n v="528"/>
    <n v="58.95"/>
    <s v="CH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x v="0"/>
    <n v="56"/>
    <n v="133"/>
    <n v="36.07"/>
    <s v="CA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x v="0"/>
    <n v="43"/>
    <n v="846"/>
    <n v="63.03"/>
    <s v="US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x v="1"/>
    <n v="112"/>
    <n v="78"/>
    <n v="84.72"/>
    <s v="US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x v="0"/>
    <n v="7"/>
    <n v="10"/>
    <n v="62.2"/>
    <s v="US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x v="1"/>
    <n v="102"/>
    <n v="1773"/>
    <n v="101.98"/>
    <s v="US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x v="1"/>
    <n v="426"/>
    <n v="32"/>
    <n v="106.44"/>
    <s v="US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x v="1"/>
    <n v="146"/>
    <n v="369"/>
    <n v="29.98"/>
    <s v="US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x v="0"/>
    <n v="32"/>
    <n v="191"/>
    <n v="85.81"/>
    <s v="US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x v="1"/>
    <n v="700"/>
    <n v="89"/>
    <n v="70.819999999999993"/>
    <s v="US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x v="0"/>
    <n v="84"/>
    <n v="1979"/>
    <n v="41"/>
    <s v="US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x v="0"/>
    <n v="84"/>
    <n v="63"/>
    <n v="28.06"/>
    <s v="US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x v="1"/>
    <n v="156"/>
    <n v="147"/>
    <n v="88.05"/>
    <s v="US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x v="0"/>
    <n v="100"/>
    <n v="6080"/>
    <n v="31"/>
    <s v="CA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x v="0"/>
    <n v="80"/>
    <n v="80"/>
    <n v="90.34"/>
    <s v="GB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x v="0"/>
    <n v="11"/>
    <n v="9"/>
    <n v="63.78"/>
    <s v="US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x v="0"/>
    <n v="92"/>
    <n v="1784"/>
    <n v="54"/>
    <s v="US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x v="2"/>
    <n v="96"/>
    <n v="3640"/>
    <n v="48.99"/>
    <s v="CH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x v="1"/>
    <n v="503"/>
    <n v="126"/>
    <n v="63.86"/>
    <s v="CA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x v="1"/>
    <n v="159"/>
    <n v="2218"/>
    <n v="83"/>
    <s v="GB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x v="0"/>
    <n v="15"/>
    <n v="243"/>
    <n v="55.08"/>
    <s v="US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x v="1"/>
    <n v="482"/>
    <n v="202"/>
    <n v="62.04"/>
    <s v="IT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x v="1"/>
    <n v="150"/>
    <n v="140"/>
    <n v="104.98"/>
    <s v="IT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x v="1"/>
    <n v="117"/>
    <n v="1052"/>
    <n v="94.04"/>
    <s v="DK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x v="0"/>
    <n v="38"/>
    <n v="1296"/>
    <n v="44.01"/>
    <s v="US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x v="0"/>
    <n v="73"/>
    <n v="77"/>
    <n v="92.47"/>
    <s v="US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x v="1"/>
    <n v="266"/>
    <n v="247"/>
    <n v="57.07"/>
    <s v="US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x v="0"/>
    <n v="24"/>
    <n v="395"/>
    <n v="109.08"/>
    <s v="IT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x v="0"/>
    <n v="3"/>
    <n v="49"/>
    <n v="39.39"/>
    <s v="GB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x v="0"/>
    <n v="16"/>
    <n v="180"/>
    <n v="77.02"/>
    <s v="US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x v="1"/>
    <n v="277"/>
    <n v="84"/>
    <n v="92.17"/>
    <s v="US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x v="0"/>
    <n v="89"/>
    <n v="2690"/>
    <n v="61.01"/>
    <s v="US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x v="1"/>
    <n v="164"/>
    <n v="88"/>
    <n v="78.069999999999993"/>
    <s v="US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x v="1"/>
    <n v="969"/>
    <n v="156"/>
    <n v="80.75"/>
    <s v="US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x v="1"/>
    <n v="271"/>
    <n v="2985"/>
    <n v="59.99"/>
    <s v="US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x v="1"/>
    <n v="284"/>
    <n v="762"/>
    <n v="110.03"/>
    <s v="US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x v="3"/>
    <n v="4"/>
    <n v="1"/>
    <n v="4"/>
    <s v="CH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x v="0"/>
    <n v="59"/>
    <n v="2779"/>
    <n v="38"/>
    <s v="AU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x v="0"/>
    <n v="99"/>
    <n v="92"/>
    <n v="96.37"/>
    <s v="US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x v="0"/>
    <n v="44"/>
    <n v="1028"/>
    <n v="72.98"/>
    <s v="US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x v="1"/>
    <n v="152"/>
    <n v="554"/>
    <n v="26.01"/>
    <s v="CA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x v="1"/>
    <n v="224"/>
    <n v="135"/>
    <n v="104.36"/>
    <s v="DK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x v="1"/>
    <n v="240"/>
    <n v="122"/>
    <n v="102.19"/>
    <s v="US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x v="1"/>
    <n v="199"/>
    <n v="221"/>
    <n v="54.12"/>
    <s v="US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x v="1"/>
    <n v="137"/>
    <n v="126"/>
    <n v="63.22"/>
    <s v="US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x v="1"/>
    <n v="101"/>
    <n v="1022"/>
    <n v="104.03"/>
    <s v="US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x v="1"/>
    <n v="794"/>
    <n v="3177"/>
    <n v="49.99"/>
    <s v="US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x v="1"/>
    <n v="370"/>
    <n v="198"/>
    <n v="56.02"/>
    <s v="CH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x v="0"/>
    <n v="13"/>
    <n v="26"/>
    <n v="48.81"/>
    <s v="CH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x v="1"/>
    <n v="138"/>
    <n v="85"/>
    <n v="60.08"/>
    <s v="AU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x v="0"/>
    <n v="84"/>
    <n v="1790"/>
    <n v="78.989999999999995"/>
    <s v="US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x v="1"/>
    <n v="205"/>
    <n v="3596"/>
    <n v="53.99"/>
    <s v="US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x v="0"/>
    <n v="44"/>
    <n v="37"/>
    <n v="111.46"/>
    <s v="US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x v="1"/>
    <n v="219"/>
    <n v="244"/>
    <n v="60.92"/>
    <s v="US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x v="1"/>
    <n v="186"/>
    <n v="5180"/>
    <n v="26"/>
    <s v="US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x v="1"/>
    <n v="237"/>
    <n v="589"/>
    <n v="80.989999999999995"/>
    <s v="IT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x v="1"/>
    <n v="306"/>
    <n v="2725"/>
    <n v="35"/>
    <s v="US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x v="0"/>
    <n v="94"/>
    <n v="35"/>
    <n v="94.14"/>
    <s v="IT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x v="3"/>
    <n v="54"/>
    <n v="94"/>
    <n v="52.09"/>
    <s v="US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x v="1"/>
    <n v="112"/>
    <n v="300"/>
    <n v="24.99"/>
    <s v="US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x v="1"/>
    <n v="369"/>
    <n v="144"/>
    <n v="69.22"/>
    <s v="US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x v="0"/>
    <n v="63"/>
    <n v="558"/>
    <n v="93.94"/>
    <s v="US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x v="0"/>
    <n v="65"/>
    <n v="64"/>
    <n v="98.41"/>
    <s v="US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x v="3"/>
    <n v="19"/>
    <n v="37"/>
    <n v="41.78"/>
    <s v="US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x v="0"/>
    <n v="17"/>
    <n v="245"/>
    <n v="65.989999999999995"/>
    <s v="US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x v="1"/>
    <n v="101"/>
    <n v="87"/>
    <n v="72.06"/>
    <s v="US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x v="1"/>
    <n v="342"/>
    <n v="3116"/>
    <n v="48"/>
    <s v="US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x v="0"/>
    <n v="64"/>
    <n v="71"/>
    <n v="54.1"/>
    <s v="US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x v="0"/>
    <n v="52"/>
    <n v="42"/>
    <n v="107.88"/>
    <s v="US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x v="1"/>
    <n v="322"/>
    <n v="909"/>
    <n v="67.03"/>
    <s v="US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x v="1"/>
    <n v="120"/>
    <n v="1613"/>
    <n v="64.010000000000005"/>
    <s v="US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x v="1"/>
    <n v="147"/>
    <n v="136"/>
    <n v="96.07"/>
    <s v="US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x v="1"/>
    <n v="951"/>
    <n v="130"/>
    <n v="51.18"/>
    <s v="US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x v="0"/>
    <n v="73"/>
    <n v="156"/>
    <n v="43.92"/>
    <s v="CA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x v="0"/>
    <n v="79"/>
    <n v="1368"/>
    <n v="91.02"/>
    <s v="GB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x v="0"/>
    <n v="65"/>
    <n v="102"/>
    <n v="50.13"/>
    <s v="US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x v="0"/>
    <n v="82"/>
    <n v="86"/>
    <n v="67.72"/>
    <s v="AU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x v="1"/>
    <n v="1038"/>
    <n v="102"/>
    <n v="61.04"/>
    <s v="US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x v="0"/>
    <n v="13"/>
    <n v="253"/>
    <n v="80.010000000000005"/>
    <s v="US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x v="1"/>
    <n v="155"/>
    <n v="4006"/>
    <n v="47"/>
    <s v="US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x v="0"/>
    <n v="7"/>
    <n v="157"/>
    <n v="71.13"/>
    <s v="US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x v="1"/>
    <n v="209"/>
    <n v="1629"/>
    <n v="89.99"/>
    <s v="US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x v="0"/>
    <n v="100"/>
    <n v="183"/>
    <n v="43.03"/>
    <s v="US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x v="1"/>
    <n v="202"/>
    <n v="2188"/>
    <n v="68"/>
    <s v="US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x v="1"/>
    <n v="162"/>
    <n v="2409"/>
    <n v="73"/>
    <s v="IT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x v="0"/>
    <n v="4"/>
    <n v="82"/>
    <n v="62.34"/>
    <s v="DK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x v="0"/>
    <n v="5"/>
    <n v="1"/>
    <n v="5"/>
    <s v="GB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x v="1"/>
    <n v="207"/>
    <n v="194"/>
    <n v="67.099999999999994"/>
    <s v="US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x v="1"/>
    <n v="128"/>
    <n v="1140"/>
    <n v="79.98"/>
    <s v="US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x v="1"/>
    <n v="120"/>
    <n v="102"/>
    <n v="62.18"/>
    <s v="US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x v="1"/>
    <n v="171"/>
    <n v="2857"/>
    <n v="53.01"/>
    <s v="US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x v="1"/>
    <n v="187"/>
    <n v="107"/>
    <n v="57.74"/>
    <s v="US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x v="1"/>
    <n v="188"/>
    <n v="160"/>
    <n v="40.03"/>
    <s v="GB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x v="1"/>
    <n v="131"/>
    <n v="2230"/>
    <n v="81.02"/>
    <s v="US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x v="1"/>
    <n v="284"/>
    <n v="316"/>
    <n v="35.049999999999997"/>
    <s v="US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x v="1"/>
    <n v="120"/>
    <n v="117"/>
    <n v="102.92"/>
    <s v="US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x v="1"/>
    <n v="419"/>
    <n v="6406"/>
    <n v="28"/>
    <s v="US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x v="3"/>
    <n v="14"/>
    <n v="15"/>
    <n v="75.73"/>
    <s v="US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x v="1"/>
    <n v="139"/>
    <n v="192"/>
    <n v="45.03"/>
    <s v="US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x v="1"/>
    <n v="174"/>
    <n v="26"/>
    <n v="73.62"/>
    <s v="CA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x v="1"/>
    <n v="155"/>
    <n v="723"/>
    <n v="56.99"/>
    <s v="US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x v="1"/>
    <n v="170"/>
    <n v="170"/>
    <n v="85.22"/>
    <s v="IT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x v="1"/>
    <n v="190"/>
    <n v="238"/>
    <n v="50.96"/>
    <s v="GB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x v="1"/>
    <n v="250"/>
    <n v="55"/>
    <n v="63.56"/>
    <s v="US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x v="0"/>
    <n v="49"/>
    <n v="1198"/>
    <n v="81"/>
    <s v="US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x v="0"/>
    <n v="28"/>
    <n v="648"/>
    <n v="86.04"/>
    <s v="US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x v="1"/>
    <n v="268"/>
    <n v="128"/>
    <n v="90.04"/>
    <s v="AU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x v="1"/>
    <n v="620"/>
    <n v="2144"/>
    <n v="74.010000000000005"/>
    <s v="US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x v="0"/>
    <n v="3"/>
    <n v="64"/>
    <n v="92.44"/>
    <s v="US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x v="1"/>
    <n v="160"/>
    <n v="2693"/>
    <n v="56"/>
    <s v="GB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x v="1"/>
    <n v="279"/>
    <n v="432"/>
    <n v="32.979999999999997"/>
    <s v="US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x v="0"/>
    <n v="77"/>
    <n v="62"/>
    <n v="93.6"/>
    <s v="US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x v="1"/>
    <n v="206"/>
    <n v="189"/>
    <n v="69.87"/>
    <s v="US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x v="1"/>
    <n v="694"/>
    <n v="154"/>
    <n v="72.13"/>
    <s v="GB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x v="1"/>
    <n v="152"/>
    <n v="96"/>
    <n v="30.04"/>
    <s v="US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x v="0"/>
    <n v="65"/>
    <n v="750"/>
    <n v="73.97"/>
    <s v="US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x v="3"/>
    <n v="63"/>
    <n v="87"/>
    <n v="68.66"/>
    <s v="US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x v="1"/>
    <n v="310"/>
    <n v="3063"/>
    <n v="59.99"/>
    <s v="US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x v="2"/>
    <n v="43"/>
    <n v="278"/>
    <n v="111.16"/>
    <s v="US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x v="0"/>
    <n v="83"/>
    <n v="105"/>
    <n v="53.04"/>
    <s v="US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x v="3"/>
    <n v="79"/>
    <n v="1658"/>
    <n v="55.99"/>
    <s v="US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x v="1"/>
    <n v="114"/>
    <n v="2266"/>
    <n v="69.989999999999995"/>
    <s v="US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x v="0"/>
    <n v="65"/>
    <n v="2604"/>
    <n v="49"/>
    <s v="DK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x v="0"/>
    <n v="79"/>
    <n v="65"/>
    <n v="103.85"/>
    <s v="US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x v="0"/>
    <n v="11"/>
    <n v="94"/>
    <n v="99.13"/>
    <s v="US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x v="2"/>
    <n v="56"/>
    <n v="45"/>
    <n v="107.38"/>
    <s v="US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x v="0"/>
    <n v="17"/>
    <n v="257"/>
    <n v="76.92"/>
    <s v="US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x v="1"/>
    <n v="120"/>
    <n v="194"/>
    <n v="58.13"/>
    <s v="CH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x v="1"/>
    <n v="145"/>
    <n v="129"/>
    <n v="103.74"/>
    <s v="CA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x v="1"/>
    <n v="221"/>
    <n v="375"/>
    <n v="87.96"/>
    <s v="US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x v="0"/>
    <n v="48"/>
    <n v="2928"/>
    <n v="28"/>
    <s v="CA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x v="0"/>
    <n v="93"/>
    <n v="4697"/>
    <n v="38"/>
    <s v="US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x v="0"/>
    <n v="89"/>
    <n v="2915"/>
    <n v="30"/>
    <s v="US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x v="0"/>
    <n v="41"/>
    <n v="18"/>
    <n v="103.5"/>
    <s v="US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x v="3"/>
    <n v="63"/>
    <n v="723"/>
    <n v="85.99"/>
    <s v="US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x v="0"/>
    <n v="48"/>
    <n v="602"/>
    <n v="98.01"/>
    <s v="CH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x v="0"/>
    <n v="2"/>
    <n v="1"/>
    <n v="2"/>
    <s v="US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x v="0"/>
    <n v="88"/>
    <n v="3868"/>
    <n v="44.99"/>
    <s v="IT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x v="1"/>
    <n v="127"/>
    <n v="409"/>
    <n v="31.01"/>
    <s v="US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x v="1"/>
    <n v="2339"/>
    <n v="234"/>
    <n v="59.97"/>
    <s v="US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x v="1"/>
    <n v="508"/>
    <n v="3016"/>
    <n v="59"/>
    <s v="US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x v="1"/>
    <n v="191"/>
    <n v="264"/>
    <n v="50.05"/>
    <s v="US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x v="0"/>
    <n v="42"/>
    <n v="504"/>
    <n v="98.97"/>
    <s v="AU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x v="0"/>
    <n v="8"/>
    <n v="14"/>
    <n v="58.86"/>
    <s v="US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x v="3"/>
    <n v="60"/>
    <n v="390"/>
    <n v="81.010000000000005"/>
    <s v="US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x v="0"/>
    <n v="47"/>
    <n v="750"/>
    <n v="76.010000000000005"/>
    <s v="GB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x v="0"/>
    <n v="82"/>
    <n v="77"/>
    <n v="96.6"/>
    <s v="US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x v="0"/>
    <n v="54"/>
    <n v="752"/>
    <n v="76.959999999999994"/>
    <s v="DK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x v="0"/>
    <n v="98"/>
    <n v="131"/>
    <n v="67.98"/>
    <s v="US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x v="0"/>
    <n v="77"/>
    <n v="87"/>
    <n v="88.78"/>
    <s v="US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x v="0"/>
    <n v="33"/>
    <n v="1063"/>
    <n v="25"/>
    <s v="US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x v="1"/>
    <n v="240"/>
    <n v="272"/>
    <n v="44.92"/>
    <s v="US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x v="3"/>
    <n v="64"/>
    <n v="25"/>
    <n v="79.400000000000006"/>
    <s v="US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x v="1"/>
    <n v="176"/>
    <n v="419"/>
    <n v="29.01"/>
    <s v="US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x v="0"/>
    <n v="20"/>
    <n v="76"/>
    <n v="73.59"/>
    <s v="US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x v="1"/>
    <n v="359"/>
    <n v="1621"/>
    <n v="107.97"/>
    <s v="IT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x v="1"/>
    <n v="469"/>
    <n v="1101"/>
    <n v="68.989999999999995"/>
    <s v="US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x v="1"/>
    <n v="122"/>
    <n v="1073"/>
    <n v="111.02"/>
    <s v="US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x v="0"/>
    <n v="56"/>
    <n v="4428"/>
    <n v="25"/>
    <s v="AU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x v="0"/>
    <n v="44"/>
    <n v="58"/>
    <n v="42.16"/>
    <s v="IT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x v="3"/>
    <n v="34"/>
    <n v="1218"/>
    <n v="47"/>
    <s v="US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x v="1"/>
    <n v="123"/>
    <n v="331"/>
    <n v="36.04"/>
    <s v="US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x v="1"/>
    <n v="190"/>
    <n v="1170"/>
    <n v="101.04"/>
    <s v="US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x v="0"/>
    <n v="84"/>
    <n v="111"/>
    <n v="39.93"/>
    <s v="US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x v="3"/>
    <n v="18"/>
    <n v="215"/>
    <n v="83.16"/>
    <s v="US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x v="1"/>
    <n v="1037"/>
    <n v="363"/>
    <n v="39.979999999999997"/>
    <s v="US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x v="0"/>
    <n v="97"/>
    <n v="2955"/>
    <n v="47.99"/>
    <s v="US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x v="0"/>
    <n v="86"/>
    <n v="1657"/>
    <n v="95.98"/>
    <s v="US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x v="1"/>
    <n v="150"/>
    <n v="103"/>
    <n v="78.73"/>
    <s v="US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x v="1"/>
    <n v="358"/>
    <n v="147"/>
    <n v="56.08"/>
    <s v="US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x v="1"/>
    <n v="543"/>
    <n v="110"/>
    <n v="69.09"/>
    <s v="CA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x v="0"/>
    <n v="68"/>
    <n v="926"/>
    <n v="102.05"/>
    <s v="CA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x v="1"/>
    <n v="192"/>
    <n v="134"/>
    <n v="107.32"/>
    <s v="US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x v="1"/>
    <n v="932"/>
    <n v="269"/>
    <n v="51.97"/>
    <s v="US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x v="1"/>
    <n v="429"/>
    <n v="175"/>
    <n v="71.14"/>
    <s v="US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x v="1"/>
    <n v="101"/>
    <n v="69"/>
    <n v="106.49"/>
    <s v="US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x v="1"/>
    <n v="227"/>
    <n v="190"/>
    <n v="42.94"/>
    <s v="US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x v="1"/>
    <n v="142"/>
    <n v="237"/>
    <n v="30.04"/>
    <s v="US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x v="0"/>
    <n v="91"/>
    <n v="77"/>
    <n v="70.62"/>
    <s v="GB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x v="0"/>
    <n v="64"/>
    <n v="1748"/>
    <n v="66.02"/>
    <s v="US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x v="0"/>
    <n v="84"/>
    <n v="79"/>
    <n v="96.91"/>
    <s v="US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x v="1"/>
    <n v="134"/>
    <n v="196"/>
    <n v="62.87"/>
    <s v="IT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x v="0"/>
    <n v="59"/>
    <n v="889"/>
    <n v="108.99"/>
    <s v="US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x v="1"/>
    <n v="153"/>
    <n v="7295"/>
    <n v="27"/>
    <s v="US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x v="1"/>
    <n v="447"/>
    <n v="2893"/>
    <n v="65"/>
    <s v="CA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x v="0"/>
    <n v="84"/>
    <n v="56"/>
    <n v="111.52"/>
    <s v="US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x v="0"/>
    <n v="3"/>
    <n v="1"/>
    <n v="3"/>
    <s v="US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x v="1"/>
    <n v="175"/>
    <n v="820"/>
    <n v="110.99"/>
    <s v="US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x v="0"/>
    <n v="54"/>
    <n v="83"/>
    <n v="56.75"/>
    <s v="US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x v="1"/>
    <n v="312"/>
    <n v="2038"/>
    <n v="97.02"/>
    <s v="US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x v="1"/>
    <n v="123"/>
    <n v="116"/>
    <n v="92.09"/>
    <s v="US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x v="0"/>
    <n v="99"/>
    <n v="2025"/>
    <n v="82.99"/>
    <s v="GB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x v="1"/>
    <n v="128"/>
    <n v="1345"/>
    <n v="103.04"/>
    <s v="AU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x v="1"/>
    <n v="159"/>
    <n v="168"/>
    <n v="68.92"/>
    <s v="US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x v="1"/>
    <n v="707"/>
    <n v="137"/>
    <n v="87.74"/>
    <s v="CH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x v="1"/>
    <n v="142"/>
    <n v="186"/>
    <n v="75.02"/>
    <s v="IT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x v="1"/>
    <n v="148"/>
    <n v="125"/>
    <n v="50.86"/>
    <s v="US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x v="0"/>
    <n v="20"/>
    <n v="14"/>
    <n v="90"/>
    <s v="IT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x v="1"/>
    <n v="1841"/>
    <n v="202"/>
    <n v="72.900000000000006"/>
    <s v="US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x v="1"/>
    <n v="162"/>
    <n v="103"/>
    <n v="108.49"/>
    <s v="US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x v="1"/>
    <n v="473"/>
    <n v="1785"/>
    <n v="101.98"/>
    <s v="US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x v="0"/>
    <n v="24"/>
    <n v="656"/>
    <n v="44.01"/>
    <s v="US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x v="1"/>
    <n v="518"/>
    <n v="157"/>
    <n v="65.94"/>
    <s v="US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x v="1"/>
    <n v="248"/>
    <n v="555"/>
    <n v="24.99"/>
    <s v="US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x v="1"/>
    <n v="100"/>
    <n v="297"/>
    <n v="28"/>
    <s v="US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x v="1"/>
    <n v="153"/>
    <n v="123"/>
    <n v="85.83"/>
    <s v="US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x v="3"/>
    <n v="37"/>
    <n v="38"/>
    <n v="84.92"/>
    <s v="DK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x v="3"/>
    <n v="4"/>
    <n v="60"/>
    <n v="90.48"/>
    <s v="US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x v="1"/>
    <n v="157"/>
    <n v="3036"/>
    <n v="25"/>
    <s v="US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x v="1"/>
    <n v="270"/>
    <n v="144"/>
    <n v="92.01"/>
    <s v="AU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x v="1"/>
    <n v="134"/>
    <n v="121"/>
    <n v="93.07"/>
    <s v="GB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x v="0"/>
    <n v="50"/>
    <n v="1596"/>
    <n v="61.01"/>
    <s v="US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x v="3"/>
    <n v="89"/>
    <n v="524"/>
    <n v="92.04"/>
    <s v="US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x v="1"/>
    <n v="165"/>
    <n v="181"/>
    <n v="81.13"/>
    <s v="US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x v="0"/>
    <n v="18"/>
    <n v="10"/>
    <n v="73.5"/>
    <s v="US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x v="1"/>
    <n v="186"/>
    <n v="122"/>
    <n v="85.22"/>
    <s v="US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x v="1"/>
    <n v="413"/>
    <n v="1071"/>
    <n v="110.97"/>
    <s v="CA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x v="3"/>
    <n v="90"/>
    <n v="219"/>
    <n v="32.97"/>
    <s v="US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x v="0"/>
    <n v="92"/>
    <n v="1121"/>
    <n v="96.01"/>
    <s v="US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x v="1"/>
    <n v="527"/>
    <n v="980"/>
    <n v="84.97"/>
    <s v="US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x v="1"/>
    <n v="319"/>
    <n v="536"/>
    <n v="25.01"/>
    <s v="US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x v="1"/>
    <n v="354"/>
    <n v="1991"/>
    <n v="66"/>
    <s v="US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x v="3"/>
    <n v="33"/>
    <n v="29"/>
    <n v="87.34"/>
    <s v="US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x v="1"/>
    <n v="136"/>
    <n v="180"/>
    <n v="27.93"/>
    <s v="US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x v="0"/>
    <n v="2"/>
    <n v="15"/>
    <n v="103.8"/>
    <s v="US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x v="0"/>
    <n v="61"/>
    <n v="191"/>
    <n v="31.94"/>
    <s v="US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x v="0"/>
    <n v="30"/>
    <n v="16"/>
    <n v="99.5"/>
    <s v="US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x v="1"/>
    <n v="1179"/>
    <n v="130"/>
    <n v="108.85"/>
    <s v="US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x v="1"/>
    <n v="1126"/>
    <n v="122"/>
    <n v="110.76"/>
    <s v="US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x v="0"/>
    <n v="13"/>
    <n v="17"/>
    <n v="29.65"/>
    <s v="US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x v="1"/>
    <n v="712"/>
    <n v="140"/>
    <n v="101.71"/>
    <s v="US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x v="0"/>
    <n v="30"/>
    <n v="34"/>
    <n v="61.5"/>
    <s v="US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x v="1"/>
    <n v="213"/>
    <n v="3388"/>
    <n v="35"/>
    <s v="US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x v="1"/>
    <n v="229"/>
    <n v="280"/>
    <n v="40.049999999999997"/>
    <s v="US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x v="3"/>
    <n v="35"/>
    <n v="614"/>
    <n v="110.97"/>
    <s v="US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x v="1"/>
    <n v="157"/>
    <n v="366"/>
    <n v="36.96"/>
    <s v="IT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x v="0"/>
    <n v="1"/>
    <n v="1"/>
    <n v="1"/>
    <s v="GB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x v="1"/>
    <n v="232"/>
    <n v="270"/>
    <n v="30.97"/>
    <s v="US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x v="3"/>
    <n v="92"/>
    <n v="114"/>
    <n v="47.04"/>
    <s v="US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x v="1"/>
    <n v="257"/>
    <n v="137"/>
    <n v="88.07"/>
    <s v="US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x v="1"/>
    <n v="168"/>
    <n v="3205"/>
    <n v="37.01"/>
    <s v="US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x v="1"/>
    <n v="167"/>
    <n v="288"/>
    <n v="26.03"/>
    <s v="DK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x v="1"/>
    <n v="772"/>
    <n v="148"/>
    <n v="67.819999999999993"/>
    <s v="US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x v="1"/>
    <n v="407"/>
    <n v="114"/>
    <n v="49.96"/>
    <s v="US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x v="1"/>
    <n v="564"/>
    <n v="1518"/>
    <n v="110.02"/>
    <s v="CA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x v="0"/>
    <n v="68"/>
    <n v="1274"/>
    <n v="89.96"/>
    <s v="US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x v="0"/>
    <n v="34"/>
    <n v="210"/>
    <n v="79.010000000000005"/>
    <s v="IT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x v="1"/>
    <n v="655"/>
    <n v="166"/>
    <n v="86.87"/>
    <s v="US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x v="1"/>
    <n v="177"/>
    <n v="100"/>
    <n v="62.04"/>
    <s v="AU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x v="1"/>
    <n v="113"/>
    <n v="235"/>
    <n v="26.97"/>
    <s v="US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x v="1"/>
    <n v="728"/>
    <n v="148"/>
    <n v="54.12"/>
    <s v="US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x v="1"/>
    <n v="208"/>
    <n v="198"/>
    <n v="41.04"/>
    <s v="US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x v="0"/>
    <n v="31"/>
    <n v="248"/>
    <n v="55.05"/>
    <s v="AU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x v="0"/>
    <n v="57"/>
    <n v="513"/>
    <n v="107.94"/>
    <s v="US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x v="1"/>
    <n v="231"/>
    <n v="150"/>
    <n v="73.92"/>
    <s v="US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x v="0"/>
    <n v="87"/>
    <n v="3410"/>
    <n v="32"/>
    <s v="US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x v="1"/>
    <n v="271"/>
    <n v="216"/>
    <n v="53.9"/>
    <s v="IT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x v="3"/>
    <n v="49"/>
    <n v="26"/>
    <n v="106.5"/>
    <s v="US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x v="1"/>
    <n v="113"/>
    <n v="5139"/>
    <n v="33"/>
    <s v="US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x v="1"/>
    <n v="191"/>
    <n v="2353"/>
    <n v="43"/>
    <s v="US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x v="1"/>
    <n v="136"/>
    <n v="78"/>
    <n v="86.86"/>
    <s v="IT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x v="0"/>
    <n v="10"/>
    <n v="10"/>
    <n v="96.8"/>
    <s v="US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x v="0"/>
    <n v="66"/>
    <n v="2201"/>
    <n v="33"/>
    <s v="US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x v="0"/>
    <n v="49"/>
    <n v="676"/>
    <n v="68.03"/>
    <s v="US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x v="1"/>
    <n v="788"/>
    <n v="174"/>
    <n v="58.87"/>
    <s v="CH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x v="0"/>
    <n v="80"/>
    <n v="831"/>
    <n v="105.05"/>
    <s v="US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x v="1"/>
    <n v="106"/>
    <n v="164"/>
    <n v="33.049999999999997"/>
    <s v="US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x v="3"/>
    <n v="51"/>
    <n v="56"/>
    <n v="78.819999999999993"/>
    <s v="CH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x v="1"/>
    <n v="215"/>
    <n v="161"/>
    <n v="68.2"/>
    <s v="US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x v="1"/>
    <n v="141"/>
    <n v="138"/>
    <n v="75.73"/>
    <s v="US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x v="1"/>
    <n v="115"/>
    <n v="3308"/>
    <n v="31"/>
    <s v="US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x v="1"/>
    <n v="193"/>
    <n v="127"/>
    <n v="101.88"/>
    <s v="AU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x v="1"/>
    <n v="730"/>
    <n v="207"/>
    <n v="52.88"/>
    <s v="IT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x v="0"/>
    <n v="100"/>
    <n v="859"/>
    <n v="71.010000000000005"/>
    <s v="CA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x v="2"/>
    <n v="88"/>
    <n v="31"/>
    <n v="102.39"/>
    <s v="US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x v="0"/>
    <n v="37"/>
    <n v="45"/>
    <n v="74.47"/>
    <s v="US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x v="3"/>
    <n v="31"/>
    <n v="1113"/>
    <n v="51.01"/>
    <s v="US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x v="0"/>
    <n v="26"/>
    <n v="6"/>
    <n v="90"/>
    <s v="US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x v="0"/>
    <n v="34"/>
    <n v="7"/>
    <n v="97.14"/>
    <s v="US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x v="1"/>
    <n v="1186"/>
    <n v="181"/>
    <n v="72.069999999999993"/>
    <s v="CH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x v="1"/>
    <n v="125"/>
    <n v="110"/>
    <n v="75.239999999999995"/>
    <s v="US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x v="0"/>
    <n v="14"/>
    <n v="31"/>
    <n v="32.97"/>
    <s v="US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x v="0"/>
    <n v="55"/>
    <n v="78"/>
    <n v="54.81"/>
    <s v="US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x v="1"/>
    <n v="110"/>
    <n v="185"/>
    <n v="45.04"/>
    <s v="US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x v="1"/>
    <n v="188"/>
    <n v="121"/>
    <n v="52.96"/>
    <s v="US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x v="0"/>
    <n v="87"/>
    <n v="1225"/>
    <n v="60.02"/>
    <s v="GB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x v="0"/>
    <n v="1"/>
    <n v="1"/>
    <n v="1"/>
    <s v="CH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x v="1"/>
    <n v="203"/>
    <n v="106"/>
    <n v="44.03"/>
    <s v="US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x v="1"/>
    <n v="197"/>
    <n v="142"/>
    <n v="86.03"/>
    <s v="US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x v="1"/>
    <n v="107"/>
    <n v="233"/>
    <n v="28.01"/>
    <s v="US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x v="1"/>
    <n v="269"/>
    <n v="218"/>
    <n v="32.049999999999997"/>
    <s v="US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x v="0"/>
    <n v="51"/>
    <n v="67"/>
    <n v="73.61"/>
    <s v="AU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x v="1"/>
    <n v="1180"/>
    <n v="76"/>
    <n v="108.71"/>
    <s v="US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x v="1"/>
    <n v="264"/>
    <n v="43"/>
    <n v="42.98"/>
    <s v="US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x v="0"/>
    <n v="30"/>
    <n v="19"/>
    <n v="83.32"/>
    <s v="US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x v="0"/>
    <n v="63"/>
    <n v="2108"/>
    <n v="42"/>
    <s v="CH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x v="1"/>
    <n v="193"/>
    <n v="221"/>
    <n v="55.93"/>
    <s v="US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x v="0"/>
    <n v="77"/>
    <n v="679"/>
    <n v="105.04"/>
    <s v="US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x v="1"/>
    <n v="226"/>
    <n v="2805"/>
    <n v="48"/>
    <s v="CA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x v="1"/>
    <n v="239"/>
    <n v="68"/>
    <n v="112.66"/>
    <s v="US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x v="0"/>
    <n v="92"/>
    <n v="36"/>
    <n v="81.94"/>
    <s v="DK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x v="1"/>
    <n v="130"/>
    <n v="183"/>
    <n v="64.05"/>
    <s v="CA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x v="1"/>
    <n v="615"/>
    <n v="133"/>
    <n v="106.39"/>
    <s v="US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x v="1"/>
    <n v="369"/>
    <n v="2489"/>
    <n v="76.010000000000005"/>
    <s v="IT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x v="1"/>
    <n v="1095"/>
    <n v="69"/>
    <n v="111.07"/>
    <s v="US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x v="0"/>
    <n v="51"/>
    <n v="47"/>
    <n v="95.94"/>
    <s v="US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x v="1"/>
    <n v="801"/>
    <n v="279"/>
    <n v="43.04"/>
    <s v="GB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x v="1"/>
    <n v="291"/>
    <n v="210"/>
    <n v="67.97"/>
    <s v="US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x v="1"/>
    <n v="350"/>
    <n v="2100"/>
    <n v="89.99"/>
    <s v="US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x v="1"/>
    <n v="357"/>
    <n v="252"/>
    <n v="58.1"/>
    <s v="US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x v="1"/>
    <n v="126"/>
    <n v="1280"/>
    <n v="84"/>
    <s v="US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x v="1"/>
    <n v="388"/>
    <n v="157"/>
    <n v="88.85"/>
    <s v="GB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x v="1"/>
    <n v="457"/>
    <n v="194"/>
    <n v="65.959999999999994"/>
    <s v="US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x v="1"/>
    <n v="267"/>
    <n v="82"/>
    <n v="74.8"/>
    <s v="AU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x v="0"/>
    <n v="69"/>
    <n v="70"/>
    <n v="69.989999999999995"/>
    <s v="US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x v="0"/>
    <n v="51"/>
    <n v="154"/>
    <n v="32.01"/>
    <s v="US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x v="0"/>
    <n v="1"/>
    <n v="22"/>
    <n v="64.73"/>
    <s v="US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x v="1"/>
    <n v="109"/>
    <n v="4233"/>
    <n v="25"/>
    <s v="US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x v="1"/>
    <n v="315"/>
    <n v="1297"/>
    <n v="104.98"/>
    <s v="DK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x v="1"/>
    <n v="158"/>
    <n v="165"/>
    <n v="64.989999999999995"/>
    <s v="DK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x v="1"/>
    <n v="154"/>
    <n v="119"/>
    <n v="94.35"/>
    <s v="US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x v="0"/>
    <n v="90"/>
    <n v="1758"/>
    <n v="44"/>
    <s v="US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x v="0"/>
    <n v="75"/>
    <n v="94"/>
    <n v="64.739999999999995"/>
    <s v="US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x v="1"/>
    <n v="853"/>
    <n v="1797"/>
    <n v="84.01"/>
    <s v="US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x v="1"/>
    <n v="139"/>
    <n v="261"/>
    <n v="34.06"/>
    <s v="US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x v="1"/>
    <n v="190"/>
    <n v="157"/>
    <n v="93.27"/>
    <s v="US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x v="1"/>
    <n v="100"/>
    <n v="3533"/>
    <n v="33"/>
    <s v="US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x v="1"/>
    <n v="143"/>
    <n v="155"/>
    <n v="83.81"/>
    <s v="US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x v="1"/>
    <n v="563"/>
    <n v="132"/>
    <n v="63.99"/>
    <s v="IT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x v="0"/>
    <n v="31"/>
    <n v="33"/>
    <n v="81.91"/>
    <s v="US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x v="3"/>
    <n v="99"/>
    <n v="94"/>
    <n v="93.05"/>
    <s v="US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x v="1"/>
    <n v="198"/>
    <n v="1354"/>
    <n v="101.98"/>
    <s v="GB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x v="1"/>
    <n v="509"/>
    <n v="48"/>
    <n v="105.94"/>
    <s v="US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x v="1"/>
    <n v="238"/>
    <n v="110"/>
    <n v="101.58"/>
    <s v="US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x v="1"/>
    <n v="338"/>
    <n v="172"/>
    <n v="62.97"/>
    <s v="US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x v="1"/>
    <n v="133"/>
    <n v="307"/>
    <n v="29.05"/>
    <s v="US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x v="0"/>
    <n v="1"/>
    <n v="1"/>
    <n v="1"/>
    <s v="US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x v="1"/>
    <n v="208"/>
    <n v="160"/>
    <n v="77.930000000000007"/>
    <s v="US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x v="0"/>
    <n v="51"/>
    <n v="31"/>
    <n v="80.81"/>
    <s v="US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x v="1"/>
    <n v="652"/>
    <n v="1467"/>
    <n v="76.010000000000005"/>
    <s v="CA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x v="1"/>
    <n v="114"/>
    <n v="2662"/>
    <n v="72.989999999999995"/>
    <s v="CA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x v="1"/>
    <n v="102"/>
    <n v="452"/>
    <n v="53"/>
    <s v="AU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x v="1"/>
    <n v="357"/>
    <n v="158"/>
    <n v="54.16"/>
    <s v="US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x v="1"/>
    <n v="140"/>
    <n v="225"/>
    <n v="32.950000000000003"/>
    <s v="CH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x v="0"/>
    <n v="69"/>
    <n v="35"/>
    <n v="79.37"/>
    <s v="US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x v="0"/>
    <n v="36"/>
    <n v="63"/>
    <n v="41.17"/>
    <s v="US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x v="1"/>
    <n v="252"/>
    <n v="65"/>
    <n v="77.430000000000007"/>
    <s v="US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x v="1"/>
    <n v="106"/>
    <n v="163"/>
    <n v="57.16"/>
    <s v="US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x v="1"/>
    <n v="187"/>
    <n v="85"/>
    <n v="77.180000000000007"/>
    <s v="US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x v="1"/>
    <n v="387"/>
    <n v="217"/>
    <n v="24.95"/>
    <s v="US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x v="1"/>
    <n v="347"/>
    <n v="150"/>
    <n v="97.18"/>
    <s v="US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x v="1"/>
    <n v="186"/>
    <n v="3272"/>
    <n v="46"/>
    <s v="US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x v="3"/>
    <n v="43"/>
    <n v="898"/>
    <n v="88.02"/>
    <s v="US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x v="1"/>
    <n v="162"/>
    <n v="300"/>
    <n v="25.99"/>
    <s v="US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x v="1"/>
    <n v="185"/>
    <n v="126"/>
    <n v="102.69"/>
    <s v="US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x v="0"/>
    <n v="24"/>
    <n v="526"/>
    <n v="72.959999999999994"/>
    <s v="US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x v="0"/>
    <n v="90"/>
    <n v="121"/>
    <n v="57.19"/>
    <s v="US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x v="1"/>
    <n v="273"/>
    <n v="2320"/>
    <n v="84.01"/>
    <s v="US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x v="1"/>
    <n v="170"/>
    <n v="81"/>
    <n v="98.67"/>
    <s v="AU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x v="1"/>
    <n v="188"/>
    <n v="1887"/>
    <n v="42.01"/>
    <s v="US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x v="1"/>
    <n v="347"/>
    <n v="4358"/>
    <n v="32"/>
    <s v="US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x v="0"/>
    <n v="69"/>
    <n v="67"/>
    <n v="81.569999999999993"/>
    <s v="US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x v="0"/>
    <n v="25"/>
    <n v="57"/>
    <n v="37.04"/>
    <s v="CA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x v="0"/>
    <n v="77"/>
    <n v="1229"/>
    <n v="103.03"/>
    <s v="US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x v="0"/>
    <n v="37"/>
    <n v="12"/>
    <n v="84.33"/>
    <s v="IT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x v="1"/>
    <n v="544"/>
    <n v="53"/>
    <n v="102.6"/>
    <s v="US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x v="1"/>
    <n v="229"/>
    <n v="2414"/>
    <n v="79.989999999999995"/>
    <s v="US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x v="0"/>
    <n v="39"/>
    <n v="452"/>
    <n v="70.06"/>
    <s v="US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x v="1"/>
    <n v="370"/>
    <n v="80"/>
    <n v="37"/>
    <s v="US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x v="1"/>
    <n v="238"/>
    <n v="193"/>
    <n v="41.91"/>
    <s v="US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x v="0"/>
    <n v="64"/>
    <n v="1886"/>
    <n v="57.99"/>
    <s v="US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x v="1"/>
    <n v="118"/>
    <n v="52"/>
    <n v="40.94"/>
    <s v="US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x v="0"/>
    <n v="85"/>
    <n v="1825"/>
    <n v="70"/>
    <s v="US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x v="0"/>
    <n v="29"/>
    <n v="31"/>
    <n v="73.84"/>
    <s v="US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x v="1"/>
    <n v="210"/>
    <n v="290"/>
    <n v="41.98"/>
    <s v="US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x v="1"/>
    <n v="170"/>
    <n v="122"/>
    <n v="77.930000000000007"/>
    <s v="US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x v="1"/>
    <n v="116"/>
    <n v="1470"/>
    <n v="106.02"/>
    <s v="US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x v="1"/>
    <n v="259"/>
    <n v="165"/>
    <n v="47.02"/>
    <s v="CA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x v="1"/>
    <n v="231"/>
    <n v="182"/>
    <n v="76.02"/>
    <s v="US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x v="1"/>
    <n v="128"/>
    <n v="199"/>
    <n v="54.12"/>
    <s v="IT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x v="1"/>
    <n v="189"/>
    <n v="56"/>
    <n v="57.29"/>
    <s v="GB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x v="0"/>
    <n v="7"/>
    <n v="107"/>
    <n v="103.81"/>
    <s v="US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x v="1"/>
    <n v="774"/>
    <n v="1460"/>
    <n v="105.03"/>
    <s v="AU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x v="0"/>
    <n v="28"/>
    <n v="27"/>
    <n v="90.26"/>
    <s v="US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x v="0"/>
    <n v="52"/>
    <n v="1221"/>
    <n v="76.98"/>
    <s v="US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x v="1"/>
    <n v="407"/>
    <n v="123"/>
    <n v="102.6"/>
    <s v="CH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x v="0"/>
    <n v="2"/>
    <n v="1"/>
    <n v="2"/>
    <s v="US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x v="1"/>
    <n v="156"/>
    <n v="159"/>
    <n v="55.01"/>
    <s v="US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x v="1"/>
    <n v="252"/>
    <n v="110"/>
    <n v="32.130000000000003"/>
    <s v="US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x v="2"/>
    <n v="2"/>
    <n v="14"/>
    <n v="50.64"/>
    <s v="US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x v="0"/>
    <n v="12"/>
    <n v="16"/>
    <n v="49.69"/>
    <s v="US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x v="1"/>
    <n v="164"/>
    <n v="236"/>
    <n v="54.89"/>
    <s v="US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x v="1"/>
    <n v="163"/>
    <n v="191"/>
    <n v="46.93"/>
    <s v="US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x v="0"/>
    <n v="20"/>
    <n v="41"/>
    <n v="44.95"/>
    <s v="US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x v="1"/>
    <n v="319"/>
    <n v="3934"/>
    <n v="31"/>
    <s v="US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x v="1"/>
    <n v="479"/>
    <n v="80"/>
    <n v="107.76"/>
    <s v="CA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x v="3"/>
    <n v="20"/>
    <n v="296"/>
    <n v="102.08"/>
    <s v="US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x v="1"/>
    <n v="199"/>
    <n v="462"/>
    <n v="24.98"/>
    <s v="US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x v="1"/>
    <n v="795"/>
    <n v="179"/>
    <n v="79.94"/>
    <s v="US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x v="0"/>
    <n v="51"/>
    <n v="523"/>
    <n v="67.95"/>
    <s v="AU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x v="0"/>
    <n v="57"/>
    <n v="141"/>
    <n v="26.07"/>
    <s v="GB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x v="1"/>
    <n v="156"/>
    <n v="1866"/>
    <n v="105"/>
    <s v="GB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x v="0"/>
    <n v="36"/>
    <n v="52"/>
    <n v="25.83"/>
    <s v="US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x v="2"/>
    <n v="58"/>
    <n v="27"/>
    <n v="77.67"/>
    <s v="GB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x v="1"/>
    <n v="237"/>
    <n v="156"/>
    <n v="57.83"/>
    <s v="CH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x v="0"/>
    <n v="59"/>
    <n v="225"/>
    <n v="92.96"/>
    <s v="AU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x v="1"/>
    <n v="183"/>
    <n v="255"/>
    <n v="37.950000000000003"/>
    <s v="US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x v="0"/>
    <n v="1"/>
    <n v="38"/>
    <n v="31.84"/>
    <s v="US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x v="1"/>
    <n v="176"/>
    <n v="2261"/>
    <n v="40"/>
    <s v="US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x v="1"/>
    <n v="238"/>
    <n v="40"/>
    <n v="101.1"/>
    <s v="US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x v="1"/>
    <n v="488"/>
    <n v="2289"/>
    <n v="84.01"/>
    <s v="IT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x v="1"/>
    <n v="224"/>
    <n v="65"/>
    <n v="103.42"/>
    <s v="US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x v="0"/>
    <n v="18"/>
    <n v="15"/>
    <n v="105.13"/>
    <s v="US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x v="0"/>
    <n v="46"/>
    <n v="37"/>
    <n v="89.22"/>
    <s v="US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x v="1"/>
    <n v="117"/>
    <n v="3777"/>
    <n v="52"/>
    <s v="IT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x v="1"/>
    <n v="217"/>
    <n v="184"/>
    <n v="64.959999999999994"/>
    <s v="GB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x v="1"/>
    <n v="112"/>
    <n v="85"/>
    <n v="46.24"/>
    <s v="US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x v="0"/>
    <n v="73"/>
    <n v="112"/>
    <n v="51.15"/>
    <s v="US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x v="1"/>
    <n v="212"/>
    <n v="144"/>
    <n v="33.909999999999997"/>
    <s v="US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x v="1"/>
    <n v="240"/>
    <n v="1902"/>
    <n v="92.02"/>
    <s v="US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x v="1"/>
    <n v="182"/>
    <n v="105"/>
    <n v="107.43"/>
    <s v="US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x v="1"/>
    <n v="164"/>
    <n v="132"/>
    <n v="75.849999999999994"/>
    <s v="US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x v="0"/>
    <n v="2"/>
    <n v="21"/>
    <n v="80.48"/>
    <s v="US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x v="3"/>
    <n v="50"/>
    <n v="976"/>
    <n v="86.98"/>
    <s v="US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x v="1"/>
    <n v="110"/>
    <n v="96"/>
    <n v="105.14"/>
    <s v="US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x v="0"/>
    <n v="49"/>
    <n v="67"/>
    <n v="57.3"/>
    <s v="US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x v="2"/>
    <n v="62"/>
    <n v="66"/>
    <n v="93.35"/>
    <s v="CA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x v="0"/>
    <n v="13"/>
    <n v="78"/>
    <n v="71.989999999999995"/>
    <s v="US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x v="0"/>
    <n v="65"/>
    <n v="67"/>
    <n v="92.61"/>
    <s v="AU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x v="1"/>
    <n v="160"/>
    <n v="114"/>
    <n v="104.99"/>
    <s v="US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x v="0"/>
    <n v="81"/>
    <n v="263"/>
    <n v="30.96"/>
    <s v="AU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x v="0"/>
    <n v="32"/>
    <n v="1691"/>
    <n v="33"/>
    <s v="US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x v="0"/>
    <n v="10"/>
    <n v="181"/>
    <n v="84.19"/>
    <s v="US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x v="0"/>
    <n v="27"/>
    <n v="13"/>
    <n v="73.92"/>
    <s v="US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x v="3"/>
    <n v="63"/>
    <n v="160"/>
    <n v="36.99"/>
    <s v="US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x v="1"/>
    <n v="161"/>
    <n v="203"/>
    <n v="46.9"/>
    <s v="US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x v="0"/>
    <n v="5"/>
    <n v="1"/>
    <n v="5"/>
    <s v="US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x v="1"/>
    <n v="1097"/>
    <n v="1559"/>
    <n v="102.02"/>
    <s v="US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x v="3"/>
    <n v="70"/>
    <n v="2266"/>
    <n v="45.01"/>
    <s v="US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x v="0"/>
    <n v="60"/>
    <n v="21"/>
    <n v="94.29"/>
    <s v="US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x v="1"/>
    <n v="367"/>
    <n v="1548"/>
    <n v="101.02"/>
    <s v="AU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x v="1"/>
    <n v="1109"/>
    <n v="80"/>
    <n v="97.04"/>
    <s v="US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x v="0"/>
    <n v="19"/>
    <n v="830"/>
    <n v="43.01"/>
    <s v="US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x v="1"/>
    <n v="127"/>
    <n v="131"/>
    <n v="94.92"/>
    <s v="US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x v="1"/>
    <n v="735"/>
    <n v="112"/>
    <n v="72.150000000000006"/>
    <s v="US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x v="0"/>
    <n v="5"/>
    <n v="130"/>
    <n v="51.01"/>
    <s v="US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x v="0"/>
    <n v="85"/>
    <n v="55"/>
    <n v="85.05"/>
    <s v="US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x v="1"/>
    <n v="119"/>
    <n v="155"/>
    <n v="43.87"/>
    <s v="US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x v="1"/>
    <n v="296"/>
    <n v="266"/>
    <n v="40.06"/>
    <s v="US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x v="0"/>
    <n v="85"/>
    <n v="114"/>
    <n v="43.83"/>
    <s v="IT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x v="1"/>
    <n v="356"/>
    <n v="155"/>
    <n v="84.93"/>
    <s v="US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x v="1"/>
    <n v="386"/>
    <n v="207"/>
    <n v="41.07"/>
    <s v="GB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x v="1"/>
    <n v="792"/>
    <n v="245"/>
    <n v="54.97"/>
    <s v="US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x v="1"/>
    <n v="137"/>
    <n v="1573"/>
    <n v="77.010000000000005"/>
    <s v="US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x v="1"/>
    <n v="338"/>
    <n v="114"/>
    <n v="71.2"/>
    <s v="US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x v="1"/>
    <n v="108"/>
    <n v="93"/>
    <n v="91.94"/>
    <s v="US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x v="0"/>
    <n v="61"/>
    <n v="594"/>
    <n v="97.07"/>
    <s v="US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x v="0"/>
    <n v="28"/>
    <n v="24"/>
    <n v="58.92"/>
    <s v="US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x v="1"/>
    <n v="228"/>
    <n v="1681"/>
    <n v="58.02"/>
    <s v="US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x v="0"/>
    <n v="22"/>
    <n v="252"/>
    <n v="103.87"/>
    <s v="US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x v="1"/>
    <n v="374"/>
    <n v="32"/>
    <n v="93.47"/>
    <s v="US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x v="1"/>
    <n v="155"/>
    <n v="135"/>
    <n v="61.97"/>
    <s v="US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x v="1"/>
    <n v="322"/>
    <n v="140"/>
    <n v="92.04"/>
    <s v="US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x v="0"/>
    <n v="74"/>
    <n v="67"/>
    <n v="77.27"/>
    <s v="US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x v="1"/>
    <n v="864"/>
    <n v="92"/>
    <n v="93.92"/>
    <s v="US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x v="1"/>
    <n v="143"/>
    <n v="1015"/>
    <n v="84.97"/>
    <s v="GB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x v="0"/>
    <n v="40"/>
    <n v="742"/>
    <n v="105.97"/>
    <s v="US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x v="1"/>
    <n v="178"/>
    <n v="323"/>
    <n v="36.97"/>
    <s v="US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x v="0"/>
    <n v="85"/>
    <n v="75"/>
    <n v="81.53"/>
    <s v="US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x v="1"/>
    <n v="146"/>
    <n v="2326"/>
    <n v="81"/>
    <s v="US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x v="1"/>
    <n v="152"/>
    <n v="381"/>
    <n v="26.01"/>
    <s v="US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x v="0"/>
    <n v="67"/>
    <n v="4405"/>
    <n v="26"/>
    <s v="US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x v="0"/>
    <n v="40"/>
    <n v="92"/>
    <n v="34.17"/>
    <s v="US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x v="1"/>
    <n v="217"/>
    <n v="480"/>
    <n v="28"/>
    <s v="US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x v="0"/>
    <n v="52"/>
    <n v="64"/>
    <n v="76.55"/>
    <s v="US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x v="1"/>
    <n v="500"/>
    <n v="226"/>
    <n v="53.05"/>
    <s v="US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x v="0"/>
    <n v="88"/>
    <n v="64"/>
    <n v="106.86"/>
    <s v="US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x v="1"/>
    <n v="113"/>
    <n v="241"/>
    <n v="46.02"/>
    <s v="US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x v="1"/>
    <n v="427"/>
    <n v="132"/>
    <n v="100.17"/>
    <s v="US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x v="3"/>
    <n v="78"/>
    <n v="75"/>
    <n v="101.44"/>
    <s v="IT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x v="0"/>
    <n v="52"/>
    <n v="842"/>
    <n v="87.97"/>
    <s v="US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x v="1"/>
    <n v="157"/>
    <n v="2043"/>
    <n v="75"/>
    <s v="US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x v="0"/>
    <n v="73"/>
    <n v="112"/>
    <n v="42.98"/>
    <s v="US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x v="3"/>
    <n v="61"/>
    <n v="139"/>
    <n v="33.119999999999997"/>
    <s v="IT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x v="0"/>
    <n v="57"/>
    <n v="374"/>
    <n v="101.13"/>
    <s v="US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x v="3"/>
    <n v="57"/>
    <n v="1122"/>
    <n v="55.99"/>
    <s v="US"/>
    <s v="USD"/>
    <n v="1467176400"/>
    <n v="1467781200"/>
    <b v="0"/>
    <b v="0"/>
    <s v="food/food trucks"/>
    <x v="0"/>
    <s v="food trucks"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  <r>
    <m/>
    <m/>
    <m/>
    <m/>
    <m/>
    <x v="4"/>
    <m/>
    <m/>
    <m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1CDD3-06D6-EB41-B816-2EDFBECC70B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5" firstHeaderRow="1" firstDataRow="2" firstDataCol="1"/>
  <pivotFields count="18"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001"/>
  <sheetViews>
    <sheetView topLeftCell="D1" workbookViewId="0">
      <selection activeCell="D1" sqref="A1:XFD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4.6640625" customWidth="1"/>
    <col min="8" max="8" width="13" bestFit="1" customWidth="1"/>
    <col min="9" max="9" width="13" customWidth="1"/>
    <col min="12" max="13" width="11.1640625" bestFit="1" customWidth="1"/>
    <col min="16" max="16" width="28" bestFit="1" customWidth="1"/>
    <col min="17" max="17" width="13.33203125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f>ROUND(E2/D2*100,0)</f>
        <v>0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LEFT(P2,SEARCH("/",P2)-1)</f>
        <v>food</v>
      </c>
      <c r="R2" t="str">
        <f>RIGHT(P2,LEN(P2)-SEARCH("/",P2))</f>
        <v>food trucks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f t="shared" ref="G3:G66" si="0">ROUND(E3/D3*100,0)</f>
        <v>1040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LEFT(P3,SEARCH("/",P3)-1)</f>
        <v>music</v>
      </c>
      <c r="R3" t="str">
        <f t="shared" ref="R3:R66" si="3">RIGHT(P3,LEN(P3)-SEARCH("/",P3))</f>
        <v>rock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f t="shared" si="0"/>
        <v>131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si="3"/>
        <v>web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f t="shared" si="0"/>
        <v>59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f t="shared" si="0"/>
        <v>69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f t="shared" si="0"/>
        <v>174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f t="shared" si="0"/>
        <v>21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f t="shared" si="0"/>
        <v>328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f t="shared" si="0"/>
        <v>20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f t="shared" si="0"/>
        <v>52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f t="shared" si="0"/>
        <v>266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f t="shared" si="0"/>
        <v>48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f t="shared" si="0"/>
        <v>89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f t="shared" si="0"/>
        <v>245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f t="shared" si="0"/>
        <v>67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f t="shared" si="0"/>
        <v>47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f t="shared" si="0"/>
        <v>649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f t="shared" si="0"/>
        <v>159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f t="shared" si="0"/>
        <v>67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f t="shared" si="0"/>
        <v>49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f t="shared" si="0"/>
        <v>112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f t="shared" si="0"/>
        <v>41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f t="shared" si="0"/>
        <v>128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f t="shared" si="0"/>
        <v>332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f t="shared" si="0"/>
        <v>113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f t="shared" si="0"/>
        <v>216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f t="shared" si="0"/>
        <v>48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f t="shared" si="0"/>
        <v>80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f t="shared" si="0"/>
        <v>105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f t="shared" si="0"/>
        <v>329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f t="shared" si="0"/>
        <v>161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f t="shared" si="0"/>
        <v>310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f t="shared" si="0"/>
        <v>87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f t="shared" si="0"/>
        <v>378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f t="shared" si="0"/>
        <v>151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f t="shared" si="0"/>
        <v>150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f t="shared" si="0"/>
        <v>157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f t="shared" si="0"/>
        <v>140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f t="shared" si="0"/>
        <v>325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f t="shared" si="0"/>
        <v>51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f t="shared" si="0"/>
        <v>169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f t="shared" si="0"/>
        <v>213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f t="shared" si="0"/>
        <v>444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f t="shared" si="0"/>
        <v>186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f t="shared" si="0"/>
        <v>659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f t="shared" si="0"/>
        <v>48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f t="shared" si="0"/>
        <v>115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f t="shared" si="0"/>
        <v>475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f t="shared" si="0"/>
        <v>387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f t="shared" si="0"/>
        <v>190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f t="shared" si="0"/>
        <v>2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f t="shared" si="0"/>
        <v>92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f t="shared" si="0"/>
        <v>34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f t="shared" si="0"/>
        <v>140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f t="shared" si="0"/>
        <v>90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f t="shared" si="0"/>
        <v>178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f t="shared" si="0"/>
        <v>144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f t="shared" si="0"/>
        <v>215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f t="shared" si="0"/>
        <v>227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f t="shared" si="0"/>
        <v>275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f t="shared" si="0"/>
        <v>144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f t="shared" si="0"/>
        <v>93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f t="shared" si="0"/>
        <v>723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f t="shared" si="0"/>
        <v>12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f t="shared" si="0"/>
        <v>98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f t="shared" ref="G67:G130" si="4">ROUND(E67/D67*100,0)</f>
        <v>236</v>
      </c>
      <c r="H67">
        <v>236</v>
      </c>
      <c r="I67">
        <f t="shared" ref="I67:I130" si="5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6">LEFT(P67,SEARCH("/",P67)-1)</f>
        <v>theater</v>
      </c>
      <c r="R67" t="str">
        <f t="shared" ref="R67:R130" si="7">RIGHT(P67,LEN(P67)-SEARCH("/",P67))</f>
        <v>plays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f t="shared" si="4"/>
        <v>45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6"/>
        <v>theater</v>
      </c>
      <c r="R68" t="str">
        <f t="shared" si="7"/>
        <v>plays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f t="shared" si="4"/>
        <v>162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6"/>
        <v>technology</v>
      </c>
      <c r="R69" t="str">
        <f t="shared" si="7"/>
        <v>wearables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f t="shared" si="4"/>
        <v>255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6"/>
        <v>theater</v>
      </c>
      <c r="R70" t="str">
        <f t="shared" si="7"/>
        <v>plays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f t="shared" si="4"/>
        <v>24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6"/>
        <v>theater</v>
      </c>
      <c r="R71" t="str">
        <f t="shared" si="7"/>
        <v>plays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f t="shared" si="4"/>
        <v>124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6"/>
        <v>theater</v>
      </c>
      <c r="R72" t="str">
        <f t="shared" si="7"/>
        <v>plays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f t="shared" si="4"/>
        <v>108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6"/>
        <v>theater</v>
      </c>
      <c r="R73" t="str">
        <f t="shared" si="7"/>
        <v>plays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f t="shared" si="4"/>
        <v>670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6"/>
        <v>film &amp; video</v>
      </c>
      <c r="R74" t="str">
        <f t="shared" si="7"/>
        <v>animation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f t="shared" si="4"/>
        <v>661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6"/>
        <v>music</v>
      </c>
      <c r="R75" t="str">
        <f t="shared" si="7"/>
        <v>jazz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f t="shared" si="4"/>
        <v>122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6"/>
        <v>music</v>
      </c>
      <c r="R76" t="str">
        <f t="shared" si="7"/>
        <v>metal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f t="shared" si="4"/>
        <v>151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6"/>
        <v>photography</v>
      </c>
      <c r="R77" t="str">
        <f t="shared" si="7"/>
        <v>photography books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f t="shared" si="4"/>
        <v>78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6"/>
        <v>theater</v>
      </c>
      <c r="R78" t="str">
        <f t="shared" si="7"/>
        <v>plays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f t="shared" si="4"/>
        <v>47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6"/>
        <v>film &amp; video</v>
      </c>
      <c r="R79" t="str">
        <f t="shared" si="7"/>
        <v>animation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f t="shared" si="4"/>
        <v>301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6"/>
        <v>publishing</v>
      </c>
      <c r="R80" t="str">
        <f t="shared" si="7"/>
        <v>translations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f t="shared" si="4"/>
        <v>70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6"/>
        <v>theater</v>
      </c>
      <c r="R81" t="str">
        <f t="shared" si="7"/>
        <v>plays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f t="shared" si="4"/>
        <v>637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6"/>
        <v>games</v>
      </c>
      <c r="R82" t="str">
        <f t="shared" si="7"/>
        <v>video games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f t="shared" si="4"/>
        <v>225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6"/>
        <v>music</v>
      </c>
      <c r="R83" t="str">
        <f t="shared" si="7"/>
        <v>rock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f t="shared" si="4"/>
        <v>1497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6"/>
        <v>games</v>
      </c>
      <c r="R84" t="str">
        <f t="shared" si="7"/>
        <v>video games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f t="shared" si="4"/>
        <v>38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6"/>
        <v>music</v>
      </c>
      <c r="R85" t="str">
        <f t="shared" si="7"/>
        <v>electric music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f t="shared" si="4"/>
        <v>132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6"/>
        <v>technology</v>
      </c>
      <c r="R86" t="str">
        <f t="shared" si="7"/>
        <v>wearables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f t="shared" si="4"/>
        <v>131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6"/>
        <v>music</v>
      </c>
      <c r="R87" t="str">
        <f t="shared" si="7"/>
        <v>indie rock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f t="shared" si="4"/>
        <v>168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6"/>
        <v>theater</v>
      </c>
      <c r="R88" t="str">
        <f t="shared" si="7"/>
        <v>plays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f t="shared" si="4"/>
        <v>62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6"/>
        <v>music</v>
      </c>
      <c r="R89" t="str">
        <f t="shared" si="7"/>
        <v>rock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f t="shared" si="4"/>
        <v>261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6"/>
        <v>publishing</v>
      </c>
      <c r="R90" t="str">
        <f t="shared" si="7"/>
        <v>translations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f t="shared" si="4"/>
        <v>253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6"/>
        <v>theater</v>
      </c>
      <c r="R91" t="str">
        <f t="shared" si="7"/>
        <v>plays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f t="shared" si="4"/>
        <v>79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6"/>
        <v>theater</v>
      </c>
      <c r="R92" t="str">
        <f t="shared" si="7"/>
        <v>plays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f t="shared" si="4"/>
        <v>48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6"/>
        <v>publishing</v>
      </c>
      <c r="R93" t="str">
        <f t="shared" si="7"/>
        <v>translations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f t="shared" si="4"/>
        <v>259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6"/>
        <v>games</v>
      </c>
      <c r="R94" t="str">
        <f t="shared" si="7"/>
        <v>video games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f t="shared" si="4"/>
        <v>61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6"/>
        <v>theater</v>
      </c>
      <c r="R95" t="str">
        <f t="shared" si="7"/>
        <v>plays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f t="shared" si="4"/>
        <v>304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6"/>
        <v>technology</v>
      </c>
      <c r="R96" t="str">
        <f t="shared" si="7"/>
        <v>web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f t="shared" si="4"/>
        <v>113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6"/>
        <v>film &amp; video</v>
      </c>
      <c r="R97" t="str">
        <f t="shared" si="7"/>
        <v>documentary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f t="shared" si="4"/>
        <v>217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6"/>
        <v>theater</v>
      </c>
      <c r="R98" t="str">
        <f t="shared" si="7"/>
        <v>plays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f t="shared" si="4"/>
        <v>927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6"/>
        <v>food</v>
      </c>
      <c r="R99" t="str">
        <f t="shared" si="7"/>
        <v>food trucks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f t="shared" si="4"/>
        <v>34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6"/>
        <v>games</v>
      </c>
      <c r="R100" t="str">
        <f t="shared" si="7"/>
        <v>video games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f t="shared" si="4"/>
        <v>197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6"/>
        <v>theater</v>
      </c>
      <c r="R101" t="str">
        <f t="shared" si="7"/>
        <v>plays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f t="shared" si="4"/>
        <v>1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6"/>
        <v>theater</v>
      </c>
      <c r="R102" t="str">
        <f t="shared" si="7"/>
        <v>plays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f t="shared" si="4"/>
        <v>1021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6"/>
        <v>music</v>
      </c>
      <c r="R103" t="str">
        <f t="shared" si="7"/>
        <v>electric music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f t="shared" si="4"/>
        <v>282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6"/>
        <v>technology</v>
      </c>
      <c r="R104" t="str">
        <f t="shared" si="7"/>
        <v>wearables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f t="shared" si="4"/>
        <v>25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6"/>
        <v>music</v>
      </c>
      <c r="R105" t="str">
        <f t="shared" si="7"/>
        <v>electric music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f t="shared" si="4"/>
        <v>143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6"/>
        <v>music</v>
      </c>
      <c r="R106" t="str">
        <f t="shared" si="7"/>
        <v>indie rock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f t="shared" si="4"/>
        <v>145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6"/>
        <v>technology</v>
      </c>
      <c r="R107" t="str">
        <f t="shared" si="7"/>
        <v>web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f t="shared" si="4"/>
        <v>359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6"/>
        <v>theater</v>
      </c>
      <c r="R108" t="str">
        <f t="shared" si="7"/>
        <v>plays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f t="shared" si="4"/>
        <v>186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6"/>
        <v>theater</v>
      </c>
      <c r="R109" t="str">
        <f t="shared" si="7"/>
        <v>plays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f t="shared" si="4"/>
        <v>595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6"/>
        <v>film &amp; video</v>
      </c>
      <c r="R110" t="str">
        <f t="shared" si="7"/>
        <v>documentary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f t="shared" si="4"/>
        <v>59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6"/>
        <v>film &amp; video</v>
      </c>
      <c r="R111" t="str">
        <f t="shared" si="7"/>
        <v>television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f t="shared" si="4"/>
        <v>15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6"/>
        <v>food</v>
      </c>
      <c r="R112" t="str">
        <f t="shared" si="7"/>
        <v>food trucks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f t="shared" si="4"/>
        <v>120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6"/>
        <v>publishing</v>
      </c>
      <c r="R113" t="str">
        <f t="shared" si="7"/>
        <v>radio &amp; podcasts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f t="shared" si="4"/>
        <v>269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6"/>
        <v>technology</v>
      </c>
      <c r="R114" t="str">
        <f t="shared" si="7"/>
        <v>web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f t="shared" si="4"/>
        <v>377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6"/>
        <v>food</v>
      </c>
      <c r="R115" t="str">
        <f t="shared" si="7"/>
        <v>food trucks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f t="shared" si="4"/>
        <v>727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6"/>
        <v>technology</v>
      </c>
      <c r="R116" t="str">
        <f t="shared" si="7"/>
        <v>wearables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f t="shared" si="4"/>
        <v>87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6"/>
        <v>publishing</v>
      </c>
      <c r="R117" t="str">
        <f t="shared" si="7"/>
        <v>fiction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f t="shared" si="4"/>
        <v>88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6"/>
        <v>theater</v>
      </c>
      <c r="R118" t="str">
        <f t="shared" si="7"/>
        <v>plays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f t="shared" si="4"/>
        <v>174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6"/>
        <v>film &amp; video</v>
      </c>
      <c r="R119" t="str">
        <f t="shared" si="7"/>
        <v>television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f t="shared" si="4"/>
        <v>118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6"/>
        <v>photography</v>
      </c>
      <c r="R120" t="str">
        <f t="shared" si="7"/>
        <v>photography books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f t="shared" si="4"/>
        <v>215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6"/>
        <v>film &amp; video</v>
      </c>
      <c r="R121" t="str">
        <f t="shared" si="7"/>
        <v>documentary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f t="shared" si="4"/>
        <v>149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6"/>
        <v>games</v>
      </c>
      <c r="R122" t="str">
        <f t="shared" si="7"/>
        <v>mobile games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f t="shared" si="4"/>
        <v>219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6"/>
        <v>games</v>
      </c>
      <c r="R123" t="str">
        <f t="shared" si="7"/>
        <v>video games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f t="shared" si="4"/>
        <v>64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6"/>
        <v>publishing</v>
      </c>
      <c r="R124" t="str">
        <f t="shared" si="7"/>
        <v>fiction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f t="shared" si="4"/>
        <v>19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6"/>
        <v>theater</v>
      </c>
      <c r="R125" t="str">
        <f t="shared" si="7"/>
        <v>plays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f t="shared" si="4"/>
        <v>368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6"/>
        <v>photography</v>
      </c>
      <c r="R126" t="str">
        <f t="shared" si="7"/>
        <v>photography books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f t="shared" si="4"/>
        <v>160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6"/>
        <v>theater</v>
      </c>
      <c r="R127" t="str">
        <f t="shared" si="7"/>
        <v>plays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f t="shared" si="4"/>
        <v>39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6"/>
        <v>theater</v>
      </c>
      <c r="R128" t="str">
        <f t="shared" si="7"/>
        <v>plays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f t="shared" si="4"/>
        <v>51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6"/>
        <v>theater</v>
      </c>
      <c r="R129" t="str">
        <f t="shared" si="7"/>
        <v>plays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f t="shared" si="4"/>
        <v>60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6"/>
        <v>music</v>
      </c>
      <c r="R130" t="str">
        <f t="shared" si="7"/>
        <v>rock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f t="shared" ref="G131:G194" si="8">ROUND(E131/D131*100,0)</f>
        <v>3</v>
      </c>
      <c r="H131">
        <v>55</v>
      </c>
      <c r="I131">
        <f t="shared" ref="I131:I194" si="9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0">LEFT(P131,SEARCH("/",P131)-1)</f>
        <v>food</v>
      </c>
      <c r="R131" t="str">
        <f t="shared" ref="R131:R194" si="11">RIGHT(P131,LEN(P131)-SEARCH("/",P131))</f>
        <v>food trucks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f t="shared" si="8"/>
        <v>155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0"/>
        <v>film &amp; video</v>
      </c>
      <c r="R132" t="str">
        <f t="shared" si="11"/>
        <v>drama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f t="shared" si="8"/>
        <v>101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0"/>
        <v>technology</v>
      </c>
      <c r="R133" t="str">
        <f t="shared" si="11"/>
        <v>web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f t="shared" si="8"/>
        <v>116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0"/>
        <v>theater</v>
      </c>
      <c r="R134" t="str">
        <f t="shared" si="11"/>
        <v>plays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f t="shared" si="8"/>
        <v>311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0"/>
        <v>music</v>
      </c>
      <c r="R135" t="str">
        <f t="shared" si="11"/>
        <v>world music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f t="shared" si="8"/>
        <v>90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0"/>
        <v>film &amp; video</v>
      </c>
      <c r="R136" t="str">
        <f t="shared" si="11"/>
        <v>documentary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f t="shared" si="8"/>
        <v>71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0"/>
        <v>theater</v>
      </c>
      <c r="R137" t="str">
        <f t="shared" si="11"/>
        <v>plays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f t="shared" si="8"/>
        <v>3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0"/>
        <v>film &amp; video</v>
      </c>
      <c r="R138" t="str">
        <f t="shared" si="11"/>
        <v>drama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f t="shared" si="8"/>
        <v>262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0"/>
        <v>publishing</v>
      </c>
      <c r="R139" t="str">
        <f t="shared" si="11"/>
        <v>nonfiction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f t="shared" si="8"/>
        <v>96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0"/>
        <v>games</v>
      </c>
      <c r="R140" t="str">
        <f t="shared" si="11"/>
        <v>mobile games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f t="shared" si="8"/>
        <v>21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0"/>
        <v>technology</v>
      </c>
      <c r="R141" t="str">
        <f t="shared" si="11"/>
        <v>wearables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f t="shared" si="8"/>
        <v>223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0"/>
        <v>film &amp; video</v>
      </c>
      <c r="R142" t="str">
        <f t="shared" si="11"/>
        <v>documentary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f t="shared" si="8"/>
        <v>102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0"/>
        <v>technology</v>
      </c>
      <c r="R143" t="str">
        <f t="shared" si="11"/>
        <v>web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f t="shared" si="8"/>
        <v>230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0"/>
        <v>technology</v>
      </c>
      <c r="R144" t="str">
        <f t="shared" si="11"/>
        <v>web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f t="shared" si="8"/>
        <v>136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0"/>
        <v>music</v>
      </c>
      <c r="R145" t="str">
        <f t="shared" si="11"/>
        <v>indie rock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f t="shared" si="8"/>
        <v>129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0"/>
        <v>theater</v>
      </c>
      <c r="R146" t="str">
        <f t="shared" si="11"/>
        <v>plays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f t="shared" si="8"/>
        <v>237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0"/>
        <v>technology</v>
      </c>
      <c r="R147" t="str">
        <f t="shared" si="11"/>
        <v>wearables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f t="shared" si="8"/>
        <v>17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0"/>
        <v>theater</v>
      </c>
      <c r="R148" t="str">
        <f t="shared" si="11"/>
        <v>plays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f t="shared" si="8"/>
        <v>112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0"/>
        <v>theater</v>
      </c>
      <c r="R149" t="str">
        <f t="shared" si="11"/>
        <v>plays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f t="shared" si="8"/>
        <v>121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0"/>
        <v>technology</v>
      </c>
      <c r="R150" t="str">
        <f t="shared" si="11"/>
        <v>wearables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f t="shared" si="8"/>
        <v>220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0"/>
        <v>music</v>
      </c>
      <c r="R151" t="str">
        <f t="shared" si="11"/>
        <v>indie rock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f t="shared" si="8"/>
        <v>1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0"/>
        <v>music</v>
      </c>
      <c r="R152" t="str">
        <f t="shared" si="11"/>
        <v>rock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f t="shared" si="8"/>
        <v>64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0"/>
        <v>music</v>
      </c>
      <c r="R153" t="str">
        <f t="shared" si="11"/>
        <v>electric music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f t="shared" si="8"/>
        <v>423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0"/>
        <v>music</v>
      </c>
      <c r="R154" t="str">
        <f t="shared" si="11"/>
        <v>indie rock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f t="shared" si="8"/>
        <v>93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0"/>
        <v>theater</v>
      </c>
      <c r="R155" t="str">
        <f t="shared" si="11"/>
        <v>plays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f t="shared" si="8"/>
        <v>59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0"/>
        <v>music</v>
      </c>
      <c r="R156" t="str">
        <f t="shared" si="11"/>
        <v>indie rock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f t="shared" si="8"/>
        <v>65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0"/>
        <v>theater</v>
      </c>
      <c r="R157" t="str">
        <f t="shared" si="11"/>
        <v>plays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f t="shared" si="8"/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0"/>
        <v>music</v>
      </c>
      <c r="R158" t="str">
        <f t="shared" si="11"/>
        <v>rock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f t="shared" si="8"/>
        <v>53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0"/>
        <v>photography</v>
      </c>
      <c r="R159" t="str">
        <f t="shared" si="11"/>
        <v>photography books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f t="shared" si="8"/>
        <v>221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0"/>
        <v>music</v>
      </c>
      <c r="R160" t="str">
        <f t="shared" si="11"/>
        <v>rock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f t="shared" si="8"/>
        <v>100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0"/>
        <v>theater</v>
      </c>
      <c r="R161" t="str">
        <f t="shared" si="11"/>
        <v>plays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f t="shared" si="8"/>
        <v>162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0"/>
        <v>technology</v>
      </c>
      <c r="R162" t="str">
        <f t="shared" si="11"/>
        <v>wearables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f t="shared" si="8"/>
        <v>78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0"/>
        <v>technology</v>
      </c>
      <c r="R163" t="str">
        <f t="shared" si="11"/>
        <v>web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f t="shared" si="8"/>
        <v>150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0"/>
        <v>music</v>
      </c>
      <c r="R164" t="str">
        <f t="shared" si="11"/>
        <v>rock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f t="shared" si="8"/>
        <v>253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0"/>
        <v>photography</v>
      </c>
      <c r="R165" t="str">
        <f t="shared" si="11"/>
        <v>photography books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f t="shared" si="8"/>
        <v>100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0"/>
        <v>theater</v>
      </c>
      <c r="R166" t="str">
        <f t="shared" si="11"/>
        <v>plays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f t="shared" si="8"/>
        <v>122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0"/>
        <v>technology</v>
      </c>
      <c r="R167" t="str">
        <f t="shared" si="11"/>
        <v>web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f t="shared" si="8"/>
        <v>137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0"/>
        <v>photography</v>
      </c>
      <c r="R168" t="str">
        <f t="shared" si="11"/>
        <v>photography books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f t="shared" si="8"/>
        <v>416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0"/>
        <v>theater</v>
      </c>
      <c r="R169" t="str">
        <f t="shared" si="11"/>
        <v>plays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f t="shared" si="8"/>
        <v>31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0"/>
        <v>music</v>
      </c>
      <c r="R170" t="str">
        <f t="shared" si="11"/>
        <v>indie rock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f t="shared" si="8"/>
        <v>424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0"/>
        <v>film &amp; video</v>
      </c>
      <c r="R171" t="str">
        <f t="shared" si="11"/>
        <v>shorts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f t="shared" si="8"/>
        <v>3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0"/>
        <v>music</v>
      </c>
      <c r="R172" t="str">
        <f t="shared" si="11"/>
        <v>indie rock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f t="shared" si="8"/>
        <v>11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0"/>
        <v>publishing</v>
      </c>
      <c r="R173" t="str">
        <f t="shared" si="11"/>
        <v>translations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f t="shared" si="8"/>
        <v>83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0"/>
        <v>film &amp; video</v>
      </c>
      <c r="R174" t="str">
        <f t="shared" si="11"/>
        <v>documentary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f t="shared" si="8"/>
        <v>163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0"/>
        <v>theater</v>
      </c>
      <c r="R175" t="str">
        <f t="shared" si="11"/>
        <v>plays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f t="shared" si="8"/>
        <v>895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0"/>
        <v>technology</v>
      </c>
      <c r="R176" t="str">
        <f t="shared" si="11"/>
        <v>wearables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f t="shared" si="8"/>
        <v>26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0"/>
        <v>theater</v>
      </c>
      <c r="R177" t="str">
        <f t="shared" si="11"/>
        <v>plays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f t="shared" si="8"/>
        <v>75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0"/>
        <v>theater</v>
      </c>
      <c r="R178" t="str">
        <f t="shared" si="11"/>
        <v>plays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f t="shared" si="8"/>
        <v>416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0"/>
        <v>theater</v>
      </c>
      <c r="R179" t="str">
        <f t="shared" si="11"/>
        <v>plays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f t="shared" si="8"/>
        <v>96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0"/>
        <v>food</v>
      </c>
      <c r="R180" t="str">
        <f t="shared" si="11"/>
        <v>food trucks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f t="shared" si="8"/>
        <v>358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0"/>
        <v>theater</v>
      </c>
      <c r="R181" t="str">
        <f t="shared" si="11"/>
        <v>plays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f t="shared" si="8"/>
        <v>308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0"/>
        <v>technology</v>
      </c>
      <c r="R182" t="str">
        <f t="shared" si="11"/>
        <v>wearables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f t="shared" si="8"/>
        <v>62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0"/>
        <v>technology</v>
      </c>
      <c r="R183" t="str">
        <f t="shared" si="11"/>
        <v>web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f t="shared" si="8"/>
        <v>722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0"/>
        <v>theater</v>
      </c>
      <c r="R184" t="str">
        <f t="shared" si="11"/>
        <v>plays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f t="shared" si="8"/>
        <v>69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0"/>
        <v>music</v>
      </c>
      <c r="R185" t="str">
        <f t="shared" si="11"/>
        <v>rock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f t="shared" si="8"/>
        <v>293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0"/>
        <v>theater</v>
      </c>
      <c r="R186" t="str">
        <f t="shared" si="11"/>
        <v>plays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f t="shared" si="8"/>
        <v>72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0"/>
        <v>film &amp; video</v>
      </c>
      <c r="R187" t="str">
        <f t="shared" si="11"/>
        <v>television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f t="shared" si="8"/>
        <v>32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0"/>
        <v>theater</v>
      </c>
      <c r="R188" t="str">
        <f t="shared" si="11"/>
        <v>plays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f t="shared" si="8"/>
        <v>230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0"/>
        <v>film &amp; video</v>
      </c>
      <c r="R189" t="str">
        <f t="shared" si="11"/>
        <v>shorts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f t="shared" si="8"/>
        <v>32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0"/>
        <v>theater</v>
      </c>
      <c r="R190" t="str">
        <f t="shared" si="11"/>
        <v>plays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f t="shared" si="8"/>
        <v>24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0"/>
        <v>theater</v>
      </c>
      <c r="R191" t="str">
        <f t="shared" si="11"/>
        <v>plays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f t="shared" si="8"/>
        <v>69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0"/>
        <v>theater</v>
      </c>
      <c r="R192" t="str">
        <f t="shared" si="11"/>
        <v>plays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f t="shared" si="8"/>
        <v>38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0"/>
        <v>theater</v>
      </c>
      <c r="R193" t="str">
        <f t="shared" si="11"/>
        <v>plays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f t="shared" si="8"/>
        <v>20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0"/>
        <v>music</v>
      </c>
      <c r="R194" t="str">
        <f t="shared" si="11"/>
        <v>rock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f t="shared" ref="G195:G258" si="12">ROUND(E195/D195*100,0)</f>
        <v>46</v>
      </c>
      <c r="H195">
        <v>65</v>
      </c>
      <c r="I195">
        <f t="shared" ref="I195:I258" si="13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4">LEFT(P195,SEARCH("/",P195)-1)</f>
        <v>music</v>
      </c>
      <c r="R195" t="str">
        <f t="shared" ref="R195:R258" si="15">RIGHT(P195,LEN(P195)-SEARCH("/",P195))</f>
        <v>indie rock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f t="shared" si="12"/>
        <v>123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4"/>
        <v>music</v>
      </c>
      <c r="R196" t="str">
        <f t="shared" si="15"/>
        <v>metal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f t="shared" si="12"/>
        <v>362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4"/>
        <v>music</v>
      </c>
      <c r="R197" t="str">
        <f t="shared" si="15"/>
        <v>electric music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f t="shared" si="12"/>
        <v>63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4"/>
        <v>technology</v>
      </c>
      <c r="R198" t="str">
        <f t="shared" si="15"/>
        <v>wearables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f t="shared" si="12"/>
        <v>298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4"/>
        <v>film &amp; video</v>
      </c>
      <c r="R199" t="str">
        <f t="shared" si="15"/>
        <v>drama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f t="shared" si="12"/>
        <v>10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4"/>
        <v>music</v>
      </c>
      <c r="R200" t="str">
        <f t="shared" si="15"/>
        <v>electric music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f t="shared" si="12"/>
        <v>54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4"/>
        <v>music</v>
      </c>
      <c r="R201" t="str">
        <f t="shared" si="15"/>
        <v>rock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f t="shared" si="12"/>
        <v>2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4"/>
        <v>theater</v>
      </c>
      <c r="R202" t="str">
        <f t="shared" si="15"/>
        <v>plays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f t="shared" si="12"/>
        <v>681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4"/>
        <v>technology</v>
      </c>
      <c r="R203" t="str">
        <f t="shared" si="15"/>
        <v>web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f t="shared" si="12"/>
        <v>79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4"/>
        <v>food</v>
      </c>
      <c r="R204" t="str">
        <f t="shared" si="15"/>
        <v>food trucks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f t="shared" si="12"/>
        <v>134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4"/>
        <v>theater</v>
      </c>
      <c r="R205" t="str">
        <f t="shared" si="15"/>
        <v>plays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f t="shared" si="12"/>
        <v>3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4"/>
        <v>music</v>
      </c>
      <c r="R206" t="str">
        <f t="shared" si="15"/>
        <v>jazz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f t="shared" si="12"/>
        <v>432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4"/>
        <v>theater</v>
      </c>
      <c r="R207" t="str">
        <f t="shared" si="15"/>
        <v>plays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f t="shared" si="12"/>
        <v>39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4"/>
        <v>publishing</v>
      </c>
      <c r="R208" t="str">
        <f t="shared" si="15"/>
        <v>fiction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f t="shared" si="12"/>
        <v>426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4"/>
        <v>music</v>
      </c>
      <c r="R209" t="str">
        <f t="shared" si="15"/>
        <v>rock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f t="shared" si="12"/>
        <v>101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4"/>
        <v>film &amp; video</v>
      </c>
      <c r="R210" t="str">
        <f t="shared" si="15"/>
        <v>documentary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f t="shared" si="12"/>
        <v>21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4"/>
        <v>film &amp; video</v>
      </c>
      <c r="R211" t="str">
        <f t="shared" si="15"/>
        <v>documentary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f t="shared" si="12"/>
        <v>67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4"/>
        <v>film &amp; video</v>
      </c>
      <c r="R212" t="str">
        <f t="shared" si="15"/>
        <v>science fiction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f t="shared" si="12"/>
        <v>95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4"/>
        <v>theater</v>
      </c>
      <c r="R213" t="str">
        <f t="shared" si="15"/>
        <v>plays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f t="shared" si="12"/>
        <v>152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4"/>
        <v>theater</v>
      </c>
      <c r="R214" t="str">
        <f t="shared" si="15"/>
        <v>plays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f t="shared" si="12"/>
        <v>195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4"/>
        <v>music</v>
      </c>
      <c r="R215" t="str">
        <f t="shared" si="15"/>
        <v>indie rock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f t="shared" si="12"/>
        <v>1023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4"/>
        <v>music</v>
      </c>
      <c r="R216" t="str">
        <f t="shared" si="15"/>
        <v>rock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f t="shared" si="12"/>
        <v>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4"/>
        <v>theater</v>
      </c>
      <c r="R217" t="str">
        <f t="shared" si="15"/>
        <v>plays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f t="shared" si="12"/>
        <v>155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4"/>
        <v>theater</v>
      </c>
      <c r="R218" t="str">
        <f t="shared" si="15"/>
        <v>plays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f t="shared" si="12"/>
        <v>45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4"/>
        <v>film &amp; video</v>
      </c>
      <c r="R219" t="str">
        <f t="shared" si="15"/>
        <v>science fiction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f t="shared" si="12"/>
        <v>216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4"/>
        <v>film &amp; video</v>
      </c>
      <c r="R220" t="str">
        <f t="shared" si="15"/>
        <v>shorts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f t="shared" si="12"/>
        <v>332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4"/>
        <v>film &amp; video</v>
      </c>
      <c r="R221" t="str">
        <f t="shared" si="15"/>
        <v>animation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f t="shared" si="12"/>
        <v>8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4"/>
        <v>theater</v>
      </c>
      <c r="R222" t="str">
        <f t="shared" si="15"/>
        <v>plays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f t="shared" si="12"/>
        <v>99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4"/>
        <v>food</v>
      </c>
      <c r="R223" t="str">
        <f t="shared" si="15"/>
        <v>food trucks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f t="shared" si="12"/>
        <v>138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4"/>
        <v>photography</v>
      </c>
      <c r="R224" t="str">
        <f t="shared" si="15"/>
        <v>photography books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f t="shared" si="12"/>
        <v>94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4"/>
        <v>theater</v>
      </c>
      <c r="R225" t="str">
        <f t="shared" si="15"/>
        <v>plays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f t="shared" si="12"/>
        <v>404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4"/>
        <v>film &amp; video</v>
      </c>
      <c r="R226" t="str">
        <f t="shared" si="15"/>
        <v>science fiction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f t="shared" si="12"/>
        <v>260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4"/>
        <v>music</v>
      </c>
      <c r="R227" t="str">
        <f t="shared" si="15"/>
        <v>rock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f t="shared" si="12"/>
        <v>367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4"/>
        <v>photography</v>
      </c>
      <c r="R228" t="str">
        <f t="shared" si="15"/>
        <v>photography books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f t="shared" si="12"/>
        <v>169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4"/>
        <v>games</v>
      </c>
      <c r="R229" t="str">
        <f t="shared" si="15"/>
        <v>mobile games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f t="shared" si="12"/>
        <v>120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4"/>
        <v>film &amp; video</v>
      </c>
      <c r="R230" t="str">
        <f t="shared" si="15"/>
        <v>animation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f t="shared" si="12"/>
        <v>194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4"/>
        <v>games</v>
      </c>
      <c r="R231" t="str">
        <f t="shared" si="15"/>
        <v>mobile games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f t="shared" si="12"/>
        <v>420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4"/>
        <v>games</v>
      </c>
      <c r="R232" t="str">
        <f t="shared" si="15"/>
        <v>video games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f t="shared" si="12"/>
        <v>77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4"/>
        <v>theater</v>
      </c>
      <c r="R233" t="str">
        <f t="shared" si="15"/>
        <v>plays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f t="shared" si="12"/>
        <v>171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4"/>
        <v>theater</v>
      </c>
      <c r="R234" t="str">
        <f t="shared" si="15"/>
        <v>plays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f t="shared" si="12"/>
        <v>158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4"/>
        <v>film &amp; video</v>
      </c>
      <c r="R235" t="str">
        <f t="shared" si="15"/>
        <v>animation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f t="shared" si="12"/>
        <v>109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4"/>
        <v>games</v>
      </c>
      <c r="R236" t="str">
        <f t="shared" si="15"/>
        <v>video games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f t="shared" si="12"/>
        <v>42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4"/>
        <v>film &amp; video</v>
      </c>
      <c r="R237" t="str">
        <f t="shared" si="15"/>
        <v>animation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f t="shared" si="12"/>
        <v>11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4"/>
        <v>music</v>
      </c>
      <c r="R238" t="str">
        <f t="shared" si="15"/>
        <v>rock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f t="shared" si="12"/>
        <v>159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4"/>
        <v>film &amp; video</v>
      </c>
      <c r="R239" t="str">
        <f t="shared" si="15"/>
        <v>animation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f t="shared" si="12"/>
        <v>422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4"/>
        <v>theater</v>
      </c>
      <c r="R240" t="str">
        <f t="shared" si="15"/>
        <v>plays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f t="shared" si="12"/>
        <v>98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4"/>
        <v>technology</v>
      </c>
      <c r="R241" t="str">
        <f t="shared" si="15"/>
        <v>wearables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f t="shared" si="12"/>
        <v>419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4"/>
        <v>theater</v>
      </c>
      <c r="R242" t="str">
        <f t="shared" si="15"/>
        <v>plays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f t="shared" si="12"/>
        <v>102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4"/>
        <v>publishing</v>
      </c>
      <c r="R243" t="str">
        <f t="shared" si="15"/>
        <v>nonfiction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f t="shared" si="12"/>
        <v>128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4"/>
        <v>music</v>
      </c>
      <c r="R244" t="str">
        <f t="shared" si="15"/>
        <v>rock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f t="shared" si="12"/>
        <v>445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4"/>
        <v>theater</v>
      </c>
      <c r="R245" t="str">
        <f t="shared" si="15"/>
        <v>plays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f t="shared" si="12"/>
        <v>570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4"/>
        <v>theater</v>
      </c>
      <c r="R246" t="str">
        <f t="shared" si="15"/>
        <v>plays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f t="shared" si="12"/>
        <v>509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4"/>
        <v>theater</v>
      </c>
      <c r="R247" t="str">
        <f t="shared" si="15"/>
        <v>plays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f t="shared" si="12"/>
        <v>326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4"/>
        <v>technology</v>
      </c>
      <c r="R248" t="str">
        <f t="shared" si="15"/>
        <v>web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f t="shared" si="12"/>
        <v>933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4"/>
        <v>publishing</v>
      </c>
      <c r="R249" t="str">
        <f t="shared" si="15"/>
        <v>fiction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f t="shared" si="12"/>
        <v>211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4"/>
        <v>games</v>
      </c>
      <c r="R250" t="str">
        <f t="shared" si="15"/>
        <v>mobile games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f t="shared" si="12"/>
        <v>273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4"/>
        <v>publishing</v>
      </c>
      <c r="R251" t="str">
        <f t="shared" si="15"/>
        <v>translations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f t="shared" si="12"/>
        <v>3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4"/>
        <v>music</v>
      </c>
      <c r="R252" t="str">
        <f t="shared" si="15"/>
        <v>rock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f t="shared" si="12"/>
        <v>54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4"/>
        <v>theater</v>
      </c>
      <c r="R253" t="str">
        <f t="shared" si="15"/>
        <v>plays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f t="shared" si="12"/>
        <v>626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4"/>
        <v>theater</v>
      </c>
      <c r="R254" t="str">
        <f t="shared" si="15"/>
        <v>plays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f t="shared" si="12"/>
        <v>89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4"/>
        <v>film &amp; video</v>
      </c>
      <c r="R255" t="str">
        <f t="shared" si="15"/>
        <v>drama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f t="shared" si="12"/>
        <v>185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4"/>
        <v>publishing</v>
      </c>
      <c r="R256" t="str">
        <f t="shared" si="15"/>
        <v>nonfiction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f t="shared" si="12"/>
        <v>120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4"/>
        <v>music</v>
      </c>
      <c r="R257" t="str">
        <f t="shared" si="15"/>
        <v>rock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f t="shared" si="12"/>
        <v>23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4"/>
        <v>music</v>
      </c>
      <c r="R258" t="str">
        <f t="shared" si="15"/>
        <v>rock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f t="shared" ref="G259:G322" si="16">ROUND(E259/D259*100,0)</f>
        <v>146</v>
      </c>
      <c r="H259">
        <v>92</v>
      </c>
      <c r="I259">
        <f t="shared" ref="I259:I322" si="17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8">LEFT(P259,SEARCH("/",P259)-1)</f>
        <v>theater</v>
      </c>
      <c r="R259" t="str">
        <f t="shared" ref="R259:R322" si="19">RIGHT(P259,LEN(P259)-SEARCH("/",P259))</f>
        <v>plays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f t="shared" si="16"/>
        <v>268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8"/>
        <v>theater</v>
      </c>
      <c r="R260" t="str">
        <f t="shared" si="19"/>
        <v>plays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f t="shared" si="16"/>
        <v>598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8"/>
        <v>photography</v>
      </c>
      <c r="R261" t="str">
        <f t="shared" si="19"/>
        <v>photography books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f t="shared" si="16"/>
        <v>158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8"/>
        <v>music</v>
      </c>
      <c r="R262" t="str">
        <f t="shared" si="19"/>
        <v>rock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f t="shared" si="16"/>
        <v>31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8"/>
        <v>music</v>
      </c>
      <c r="R263" t="str">
        <f t="shared" si="19"/>
        <v>rock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f t="shared" si="16"/>
        <v>313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8"/>
        <v>music</v>
      </c>
      <c r="R264" t="str">
        <f t="shared" si="19"/>
        <v>indie rock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f t="shared" si="16"/>
        <v>371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8"/>
        <v>photography</v>
      </c>
      <c r="R265" t="str">
        <f t="shared" si="19"/>
        <v>photography books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f t="shared" si="16"/>
        <v>363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8"/>
        <v>theater</v>
      </c>
      <c r="R266" t="str">
        <f t="shared" si="19"/>
        <v>plays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f t="shared" si="16"/>
        <v>123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8"/>
        <v>theater</v>
      </c>
      <c r="R267" t="str">
        <f t="shared" si="19"/>
        <v>plays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f t="shared" si="16"/>
        <v>77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8"/>
        <v>music</v>
      </c>
      <c r="R268" t="str">
        <f t="shared" si="19"/>
        <v>jazz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f t="shared" si="16"/>
        <v>234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8"/>
        <v>theater</v>
      </c>
      <c r="R269" t="str">
        <f t="shared" si="19"/>
        <v>plays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f t="shared" si="16"/>
        <v>181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8"/>
        <v>film &amp; video</v>
      </c>
      <c r="R270" t="str">
        <f t="shared" si="19"/>
        <v>documentary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f t="shared" si="16"/>
        <v>253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8"/>
        <v>film &amp; video</v>
      </c>
      <c r="R271" t="str">
        <f t="shared" si="19"/>
        <v>television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f t="shared" si="16"/>
        <v>27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8"/>
        <v>games</v>
      </c>
      <c r="R272" t="str">
        <f t="shared" si="19"/>
        <v>video games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f t="shared" si="16"/>
        <v>1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8"/>
        <v>photography</v>
      </c>
      <c r="R273" t="str">
        <f t="shared" si="19"/>
        <v>photography books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f t="shared" si="16"/>
        <v>304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8"/>
        <v>theater</v>
      </c>
      <c r="R274" t="str">
        <f t="shared" si="19"/>
        <v>plays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f t="shared" si="16"/>
        <v>137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8"/>
        <v>theater</v>
      </c>
      <c r="R275" t="str">
        <f t="shared" si="19"/>
        <v>plays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f t="shared" si="16"/>
        <v>32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8"/>
        <v>theater</v>
      </c>
      <c r="R276" t="str">
        <f t="shared" si="19"/>
        <v>plays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f t="shared" si="16"/>
        <v>242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8"/>
        <v>publishing</v>
      </c>
      <c r="R277" t="str">
        <f t="shared" si="19"/>
        <v>translations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f t="shared" si="16"/>
        <v>97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8"/>
        <v>games</v>
      </c>
      <c r="R278" t="str">
        <f t="shared" si="19"/>
        <v>video games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f t="shared" si="16"/>
        <v>1066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8"/>
        <v>theater</v>
      </c>
      <c r="R279" t="str">
        <f t="shared" si="19"/>
        <v>plays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f t="shared" si="16"/>
        <v>326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8"/>
        <v>technology</v>
      </c>
      <c r="R280" t="str">
        <f t="shared" si="19"/>
        <v>web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f t="shared" si="16"/>
        <v>171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8"/>
        <v>theater</v>
      </c>
      <c r="R281" t="str">
        <f t="shared" si="19"/>
        <v>plays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f t="shared" si="16"/>
        <v>581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8"/>
        <v>film &amp; video</v>
      </c>
      <c r="R282" t="str">
        <f t="shared" si="19"/>
        <v>animation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f t="shared" si="16"/>
        <v>92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8"/>
        <v>theater</v>
      </c>
      <c r="R283" t="str">
        <f t="shared" si="19"/>
        <v>plays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f t="shared" si="16"/>
        <v>108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8"/>
        <v>film &amp; video</v>
      </c>
      <c r="R284" t="str">
        <f t="shared" si="19"/>
        <v>television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f t="shared" si="16"/>
        <v>19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8"/>
        <v>music</v>
      </c>
      <c r="R285" t="str">
        <f t="shared" si="19"/>
        <v>rock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f t="shared" si="16"/>
        <v>83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8"/>
        <v>technology</v>
      </c>
      <c r="R286" t="str">
        <f t="shared" si="19"/>
        <v>web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f t="shared" si="16"/>
        <v>706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8"/>
        <v>theater</v>
      </c>
      <c r="R287" t="str">
        <f t="shared" si="19"/>
        <v>plays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f t="shared" si="16"/>
        <v>17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8"/>
        <v>theater</v>
      </c>
      <c r="R288" t="str">
        <f t="shared" si="19"/>
        <v>plays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f t="shared" si="16"/>
        <v>210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8"/>
        <v>music</v>
      </c>
      <c r="R289" t="str">
        <f t="shared" si="19"/>
        <v>electric music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f t="shared" si="16"/>
        <v>98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8"/>
        <v>music</v>
      </c>
      <c r="R290" t="str">
        <f t="shared" si="19"/>
        <v>metal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f t="shared" si="16"/>
        <v>1684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8"/>
        <v>theater</v>
      </c>
      <c r="R291" t="str">
        <f t="shared" si="19"/>
        <v>plays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f t="shared" si="16"/>
        <v>54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8"/>
        <v>film &amp; video</v>
      </c>
      <c r="R292" t="str">
        <f t="shared" si="19"/>
        <v>documentary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f t="shared" si="16"/>
        <v>457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8"/>
        <v>technology</v>
      </c>
      <c r="R293" t="str">
        <f t="shared" si="19"/>
        <v>web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f t="shared" si="16"/>
        <v>10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8"/>
        <v>food</v>
      </c>
      <c r="R294" t="str">
        <f t="shared" si="19"/>
        <v>food trucks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f t="shared" si="16"/>
        <v>16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8"/>
        <v>theater</v>
      </c>
      <c r="R295" t="str">
        <f t="shared" si="19"/>
        <v>plays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f t="shared" si="16"/>
        <v>1340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8"/>
        <v>theater</v>
      </c>
      <c r="R296" t="str">
        <f t="shared" si="19"/>
        <v>plays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f t="shared" si="16"/>
        <v>36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8"/>
        <v>theater</v>
      </c>
      <c r="R297" t="str">
        <f t="shared" si="19"/>
        <v>plays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f t="shared" si="16"/>
        <v>55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8"/>
        <v>theater</v>
      </c>
      <c r="R298" t="str">
        <f t="shared" si="19"/>
        <v>plays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f t="shared" si="16"/>
        <v>94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8"/>
        <v>theater</v>
      </c>
      <c r="R299" t="str">
        <f t="shared" si="19"/>
        <v>plays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f t="shared" si="16"/>
        <v>144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8"/>
        <v>music</v>
      </c>
      <c r="R300" t="str">
        <f t="shared" si="19"/>
        <v>rock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f t="shared" si="16"/>
        <v>51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8"/>
        <v>food</v>
      </c>
      <c r="R301" t="str">
        <f t="shared" si="19"/>
        <v>food trucks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f t="shared" si="16"/>
        <v>5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8"/>
        <v>publishing</v>
      </c>
      <c r="R302" t="str">
        <f t="shared" si="19"/>
        <v>nonfiction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f t="shared" si="16"/>
        <v>1345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8"/>
        <v>film &amp; video</v>
      </c>
      <c r="R303" t="str">
        <f t="shared" si="19"/>
        <v>documentary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f t="shared" si="16"/>
        <v>32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8"/>
        <v>theater</v>
      </c>
      <c r="R304" t="str">
        <f t="shared" si="19"/>
        <v>plays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f t="shared" si="16"/>
        <v>83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8"/>
        <v>music</v>
      </c>
      <c r="R305" t="str">
        <f t="shared" si="19"/>
        <v>indie rock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f t="shared" si="16"/>
        <v>546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8"/>
        <v>film &amp; video</v>
      </c>
      <c r="R306" t="str">
        <f t="shared" si="19"/>
        <v>documentary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f t="shared" si="16"/>
        <v>286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8"/>
        <v>theater</v>
      </c>
      <c r="R307" t="str">
        <f t="shared" si="19"/>
        <v>plays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f t="shared" si="16"/>
        <v>8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8"/>
        <v>theater</v>
      </c>
      <c r="R308" t="str">
        <f t="shared" si="19"/>
        <v>plays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f t="shared" si="16"/>
        <v>132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8"/>
        <v>publishing</v>
      </c>
      <c r="R309" t="str">
        <f t="shared" si="19"/>
        <v>fiction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f t="shared" si="16"/>
        <v>74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8"/>
        <v>theater</v>
      </c>
      <c r="R310" t="str">
        <f t="shared" si="19"/>
        <v>plays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f t="shared" si="16"/>
        <v>75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8"/>
        <v>music</v>
      </c>
      <c r="R311" t="str">
        <f t="shared" si="19"/>
        <v>indie rock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f t="shared" si="16"/>
        <v>20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8"/>
        <v>games</v>
      </c>
      <c r="R312" t="str">
        <f t="shared" si="19"/>
        <v>video games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f t="shared" si="16"/>
        <v>203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8"/>
        <v>theater</v>
      </c>
      <c r="R313" t="str">
        <f t="shared" si="19"/>
        <v>plays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f t="shared" si="16"/>
        <v>310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8"/>
        <v>theater</v>
      </c>
      <c r="R314" t="str">
        <f t="shared" si="19"/>
        <v>plays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f t="shared" si="16"/>
        <v>395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8"/>
        <v>music</v>
      </c>
      <c r="R315" t="str">
        <f t="shared" si="19"/>
        <v>rock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f t="shared" si="16"/>
        <v>295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8"/>
        <v>film &amp; video</v>
      </c>
      <c r="R316" t="str">
        <f t="shared" si="19"/>
        <v>documentary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f t="shared" si="16"/>
        <v>34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8"/>
        <v>theater</v>
      </c>
      <c r="R317" t="str">
        <f t="shared" si="19"/>
        <v>plays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f t="shared" si="16"/>
        <v>67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8"/>
        <v>food</v>
      </c>
      <c r="R318" t="str">
        <f t="shared" si="19"/>
        <v>food trucks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f t="shared" si="16"/>
        <v>19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8"/>
        <v>theater</v>
      </c>
      <c r="R319" t="str">
        <f t="shared" si="19"/>
        <v>plays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f t="shared" si="16"/>
        <v>16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8"/>
        <v>music</v>
      </c>
      <c r="R320" t="str">
        <f t="shared" si="19"/>
        <v>rock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f t="shared" si="16"/>
        <v>39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8"/>
        <v>technology</v>
      </c>
      <c r="R321" t="str">
        <f t="shared" si="19"/>
        <v>web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f t="shared" si="16"/>
        <v>10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8"/>
        <v>publishing</v>
      </c>
      <c r="R322" t="str">
        <f t="shared" si="19"/>
        <v>fiction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f t="shared" ref="G323:G386" si="20">ROUND(E323/D323*100,0)</f>
        <v>94</v>
      </c>
      <c r="H323">
        <v>2468</v>
      </c>
      <c r="I323">
        <f t="shared" ref="I323:I386" si="2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2">LEFT(P323,SEARCH("/",P323)-1)</f>
        <v>film &amp; video</v>
      </c>
      <c r="R323" t="str">
        <f t="shared" ref="R323:R386" si="23">RIGHT(P323,LEN(P323)-SEARCH("/",P323))</f>
        <v>shorts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f t="shared" si="20"/>
        <v>167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2"/>
        <v>theater</v>
      </c>
      <c r="R324" t="str">
        <f t="shared" si="23"/>
        <v>plays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f t="shared" si="20"/>
        <v>24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2"/>
        <v>film &amp; video</v>
      </c>
      <c r="R325" t="str">
        <f t="shared" si="23"/>
        <v>documentary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f t="shared" si="20"/>
        <v>164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2"/>
        <v>theater</v>
      </c>
      <c r="R326" t="str">
        <f t="shared" si="23"/>
        <v>plays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f t="shared" si="20"/>
        <v>91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2"/>
        <v>theater</v>
      </c>
      <c r="R327" t="str">
        <f t="shared" si="23"/>
        <v>plays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f t="shared" si="20"/>
        <v>46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2"/>
        <v>film &amp; video</v>
      </c>
      <c r="R328" t="str">
        <f t="shared" si="23"/>
        <v>animation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f t="shared" si="20"/>
        <v>39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2"/>
        <v>theater</v>
      </c>
      <c r="R329" t="str">
        <f t="shared" si="23"/>
        <v>plays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f t="shared" si="20"/>
        <v>134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2"/>
        <v>music</v>
      </c>
      <c r="R330" t="str">
        <f t="shared" si="23"/>
        <v>rock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f t="shared" si="20"/>
        <v>23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2"/>
        <v>games</v>
      </c>
      <c r="R331" t="str">
        <f t="shared" si="23"/>
        <v>video games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f t="shared" si="20"/>
        <v>185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2"/>
        <v>film &amp; video</v>
      </c>
      <c r="R332" t="str">
        <f t="shared" si="23"/>
        <v>documentary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f t="shared" si="20"/>
        <v>444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2"/>
        <v>food</v>
      </c>
      <c r="R333" t="str">
        <f t="shared" si="23"/>
        <v>food trucks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f t="shared" si="20"/>
        <v>200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2"/>
        <v>technology</v>
      </c>
      <c r="R334" t="str">
        <f t="shared" si="23"/>
        <v>wearables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f t="shared" si="20"/>
        <v>124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2"/>
        <v>theater</v>
      </c>
      <c r="R335" t="str">
        <f t="shared" si="23"/>
        <v>plays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f t="shared" si="20"/>
        <v>187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2"/>
        <v>music</v>
      </c>
      <c r="R336" t="str">
        <f t="shared" si="23"/>
        <v>rock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f t="shared" si="20"/>
        <v>114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2"/>
        <v>music</v>
      </c>
      <c r="R337" t="str">
        <f t="shared" si="23"/>
        <v>rock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f t="shared" si="20"/>
        <v>97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2"/>
        <v>music</v>
      </c>
      <c r="R338" t="str">
        <f t="shared" si="23"/>
        <v>rock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f t="shared" si="20"/>
        <v>123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2"/>
        <v>theater</v>
      </c>
      <c r="R339" t="str">
        <f t="shared" si="23"/>
        <v>plays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f t="shared" si="20"/>
        <v>179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2"/>
        <v>theater</v>
      </c>
      <c r="R340" t="str">
        <f t="shared" si="23"/>
        <v>plays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f t="shared" si="20"/>
        <v>80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2"/>
        <v>theater</v>
      </c>
      <c r="R341" t="str">
        <f t="shared" si="23"/>
        <v>plays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f t="shared" si="20"/>
        <v>94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2"/>
        <v>photography</v>
      </c>
      <c r="R342" t="str">
        <f t="shared" si="23"/>
        <v>photography books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f t="shared" si="20"/>
        <v>85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2"/>
        <v>music</v>
      </c>
      <c r="R343" t="str">
        <f t="shared" si="23"/>
        <v>indie rock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f t="shared" si="20"/>
        <v>67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2"/>
        <v>theater</v>
      </c>
      <c r="R344" t="str">
        <f t="shared" si="23"/>
        <v>plays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f t="shared" si="20"/>
        <v>54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2"/>
        <v>theater</v>
      </c>
      <c r="R345" t="str">
        <f t="shared" si="23"/>
        <v>plays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f t="shared" si="20"/>
        <v>42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2"/>
        <v>games</v>
      </c>
      <c r="R346" t="str">
        <f t="shared" si="23"/>
        <v>video games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f t="shared" si="20"/>
        <v>15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2"/>
        <v>film &amp; video</v>
      </c>
      <c r="R347" t="str">
        <f t="shared" si="23"/>
        <v>drama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f t="shared" si="20"/>
        <v>34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2"/>
        <v>music</v>
      </c>
      <c r="R348" t="str">
        <f t="shared" si="23"/>
        <v>indie rock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f t="shared" si="20"/>
        <v>1401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2"/>
        <v>technology</v>
      </c>
      <c r="R349" t="str">
        <f t="shared" si="23"/>
        <v>web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f t="shared" si="20"/>
        <v>72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2"/>
        <v>food</v>
      </c>
      <c r="R350" t="str">
        <f t="shared" si="23"/>
        <v>food trucks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f t="shared" si="20"/>
        <v>53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2"/>
        <v>theater</v>
      </c>
      <c r="R351" t="str">
        <f t="shared" si="23"/>
        <v>plays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f t="shared" si="20"/>
        <v>5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2"/>
        <v>music</v>
      </c>
      <c r="R352" t="str">
        <f t="shared" si="23"/>
        <v>jazz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f t="shared" si="20"/>
        <v>128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2"/>
        <v>music</v>
      </c>
      <c r="R353" t="str">
        <f t="shared" si="23"/>
        <v>rock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f t="shared" si="20"/>
        <v>35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2"/>
        <v>theater</v>
      </c>
      <c r="R354" t="str">
        <f t="shared" si="23"/>
        <v>plays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f t="shared" si="20"/>
        <v>411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2"/>
        <v>theater</v>
      </c>
      <c r="R355" t="str">
        <f t="shared" si="23"/>
        <v>plays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f t="shared" si="20"/>
        <v>124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2"/>
        <v>film &amp; video</v>
      </c>
      <c r="R356" t="str">
        <f t="shared" si="23"/>
        <v>documentary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f t="shared" si="20"/>
        <v>59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2"/>
        <v>technology</v>
      </c>
      <c r="R357" t="str">
        <f t="shared" si="23"/>
        <v>wearables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f t="shared" si="20"/>
        <v>37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2"/>
        <v>theater</v>
      </c>
      <c r="R358" t="str">
        <f t="shared" si="23"/>
        <v>plays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f t="shared" si="20"/>
        <v>185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2"/>
        <v>games</v>
      </c>
      <c r="R359" t="str">
        <f t="shared" si="23"/>
        <v>video games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f t="shared" si="20"/>
        <v>12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2"/>
        <v>photography</v>
      </c>
      <c r="R360" t="str">
        <f t="shared" si="23"/>
        <v>photography books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f t="shared" si="20"/>
        <v>299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2"/>
        <v>film &amp; video</v>
      </c>
      <c r="R361" t="str">
        <f t="shared" si="23"/>
        <v>animation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f t="shared" si="20"/>
        <v>226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2"/>
        <v>theater</v>
      </c>
      <c r="R362" t="str">
        <f t="shared" si="23"/>
        <v>plays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f t="shared" si="20"/>
        <v>174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2"/>
        <v>theater</v>
      </c>
      <c r="R363" t="str">
        <f t="shared" si="23"/>
        <v>plays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f t="shared" si="20"/>
        <v>372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2"/>
        <v>music</v>
      </c>
      <c r="R364" t="str">
        <f t="shared" si="23"/>
        <v>rock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f t="shared" si="20"/>
        <v>160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2"/>
        <v>music</v>
      </c>
      <c r="R365" t="str">
        <f t="shared" si="23"/>
        <v>rock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f t="shared" si="20"/>
        <v>1616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2"/>
        <v>music</v>
      </c>
      <c r="R366" t="str">
        <f t="shared" si="23"/>
        <v>indie rock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f t="shared" si="20"/>
        <v>733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2"/>
        <v>theater</v>
      </c>
      <c r="R367" t="str">
        <f t="shared" si="23"/>
        <v>plays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f t="shared" si="20"/>
        <v>592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2"/>
        <v>theater</v>
      </c>
      <c r="R368" t="str">
        <f t="shared" si="23"/>
        <v>plays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f t="shared" si="20"/>
        <v>19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2"/>
        <v>theater</v>
      </c>
      <c r="R369" t="str">
        <f t="shared" si="23"/>
        <v>plays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f t="shared" si="20"/>
        <v>277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2"/>
        <v>film &amp; video</v>
      </c>
      <c r="R370" t="str">
        <f t="shared" si="23"/>
        <v>documentary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f t="shared" si="20"/>
        <v>273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2"/>
        <v>film &amp; video</v>
      </c>
      <c r="R371" t="str">
        <f t="shared" si="23"/>
        <v>television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f t="shared" si="20"/>
        <v>159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2"/>
        <v>theater</v>
      </c>
      <c r="R372" t="str">
        <f t="shared" si="23"/>
        <v>plays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f t="shared" si="20"/>
        <v>68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2"/>
        <v>theater</v>
      </c>
      <c r="R373" t="str">
        <f t="shared" si="23"/>
        <v>plays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f t="shared" si="20"/>
        <v>1592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2"/>
        <v>film &amp; video</v>
      </c>
      <c r="R374" t="str">
        <f t="shared" si="23"/>
        <v>documentary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f t="shared" si="20"/>
        <v>730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2"/>
        <v>theater</v>
      </c>
      <c r="R375" t="str">
        <f t="shared" si="23"/>
        <v>plays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f t="shared" si="20"/>
        <v>13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2"/>
        <v>film &amp; video</v>
      </c>
      <c r="R376" t="str">
        <f t="shared" si="23"/>
        <v>documentary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f t="shared" si="20"/>
        <v>55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2"/>
        <v>music</v>
      </c>
      <c r="R377" t="str">
        <f t="shared" si="23"/>
        <v>indie rock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f t="shared" si="20"/>
        <v>361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2"/>
        <v>music</v>
      </c>
      <c r="R378" t="str">
        <f t="shared" si="23"/>
        <v>rock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f t="shared" si="20"/>
        <v>10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2"/>
        <v>theater</v>
      </c>
      <c r="R379" t="str">
        <f t="shared" si="23"/>
        <v>plays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f t="shared" si="20"/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2"/>
        <v>film &amp; video</v>
      </c>
      <c r="R380" t="str">
        <f t="shared" si="23"/>
        <v>documentary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f t="shared" si="20"/>
        <v>40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2"/>
        <v>theater</v>
      </c>
      <c r="R381" t="str">
        <f t="shared" si="23"/>
        <v>plays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f t="shared" si="20"/>
        <v>160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2"/>
        <v>theater</v>
      </c>
      <c r="R382" t="str">
        <f t="shared" si="23"/>
        <v>plays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f t="shared" si="20"/>
        <v>184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2"/>
        <v>theater</v>
      </c>
      <c r="R383" t="str">
        <f t="shared" si="23"/>
        <v>plays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f t="shared" si="20"/>
        <v>64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2"/>
        <v>photography</v>
      </c>
      <c r="R384" t="str">
        <f t="shared" si="23"/>
        <v>photography books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f t="shared" si="20"/>
        <v>225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2"/>
        <v>food</v>
      </c>
      <c r="R385" t="str">
        <f t="shared" si="23"/>
        <v>food trucks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f t="shared" si="20"/>
        <v>172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2"/>
        <v>film &amp; video</v>
      </c>
      <c r="R386" t="str">
        <f t="shared" si="23"/>
        <v>documentary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f t="shared" ref="G387:G450" si="24">ROUND(E387/D387*100,0)</f>
        <v>146</v>
      </c>
      <c r="H387">
        <v>1137</v>
      </c>
      <c r="I387">
        <f t="shared" ref="I387:I450" si="25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6">LEFT(P387,SEARCH("/",P387)-1)</f>
        <v>publishing</v>
      </c>
      <c r="R387" t="str">
        <f t="shared" ref="R387:R450" si="27">RIGHT(P387,LEN(P387)-SEARCH("/",P387))</f>
        <v>nonfiction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f t="shared" si="24"/>
        <v>76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6"/>
        <v>theater</v>
      </c>
      <c r="R388" t="str">
        <f t="shared" si="27"/>
        <v>plays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f t="shared" si="24"/>
        <v>39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6"/>
        <v>technology</v>
      </c>
      <c r="R389" t="str">
        <f t="shared" si="27"/>
        <v>wearables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f t="shared" si="24"/>
        <v>11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6"/>
        <v>music</v>
      </c>
      <c r="R390" t="str">
        <f t="shared" si="27"/>
        <v>indie rock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f t="shared" si="24"/>
        <v>122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6"/>
        <v>theater</v>
      </c>
      <c r="R391" t="str">
        <f t="shared" si="27"/>
        <v>plays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f t="shared" si="24"/>
        <v>187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6"/>
        <v>photography</v>
      </c>
      <c r="R392" t="str">
        <f t="shared" si="27"/>
        <v>photography books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f t="shared" si="24"/>
        <v>7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6"/>
        <v>publishing</v>
      </c>
      <c r="R393" t="str">
        <f t="shared" si="27"/>
        <v>nonfiction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f t="shared" si="24"/>
        <v>66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6"/>
        <v>technology</v>
      </c>
      <c r="R394" t="str">
        <f t="shared" si="27"/>
        <v>wearables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f t="shared" si="24"/>
        <v>229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6"/>
        <v>music</v>
      </c>
      <c r="R395" t="str">
        <f t="shared" si="27"/>
        <v>jazz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f t="shared" si="24"/>
        <v>469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6"/>
        <v>film &amp; video</v>
      </c>
      <c r="R396" t="str">
        <f t="shared" si="27"/>
        <v>documentary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f t="shared" si="24"/>
        <v>130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6"/>
        <v>theater</v>
      </c>
      <c r="R397" t="str">
        <f t="shared" si="27"/>
        <v>plays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f t="shared" si="24"/>
        <v>167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6"/>
        <v>film &amp; video</v>
      </c>
      <c r="R398" t="str">
        <f t="shared" si="27"/>
        <v>drama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f t="shared" si="24"/>
        <v>174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6"/>
        <v>music</v>
      </c>
      <c r="R399" t="str">
        <f t="shared" si="27"/>
        <v>rock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f t="shared" si="24"/>
        <v>718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6"/>
        <v>film &amp; video</v>
      </c>
      <c r="R400" t="str">
        <f t="shared" si="27"/>
        <v>animation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f t="shared" si="24"/>
        <v>64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6"/>
        <v>music</v>
      </c>
      <c r="R401" t="str">
        <f t="shared" si="27"/>
        <v>indie rock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f t="shared" si="24"/>
        <v>2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6"/>
        <v>photography</v>
      </c>
      <c r="R402" t="str">
        <f t="shared" si="27"/>
        <v>photography books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f t="shared" si="24"/>
        <v>1530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6"/>
        <v>theater</v>
      </c>
      <c r="R403" t="str">
        <f t="shared" si="27"/>
        <v>plays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f t="shared" si="24"/>
        <v>40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6"/>
        <v>film &amp; video</v>
      </c>
      <c r="R404" t="str">
        <f t="shared" si="27"/>
        <v>shorts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f t="shared" si="24"/>
        <v>86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6"/>
        <v>theater</v>
      </c>
      <c r="R405" t="str">
        <f t="shared" si="27"/>
        <v>plays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f t="shared" si="24"/>
        <v>316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6"/>
        <v>theater</v>
      </c>
      <c r="R406" t="str">
        <f t="shared" si="27"/>
        <v>plays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f t="shared" si="24"/>
        <v>90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6"/>
        <v>theater</v>
      </c>
      <c r="R407" t="str">
        <f t="shared" si="27"/>
        <v>plays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f t="shared" si="24"/>
        <v>182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6"/>
        <v>film &amp; video</v>
      </c>
      <c r="R408" t="str">
        <f t="shared" si="27"/>
        <v>documentary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f t="shared" si="24"/>
        <v>356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6"/>
        <v>theater</v>
      </c>
      <c r="R409" t="str">
        <f t="shared" si="27"/>
        <v>plays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f t="shared" si="24"/>
        <v>132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6"/>
        <v>film &amp; video</v>
      </c>
      <c r="R410" t="str">
        <f t="shared" si="27"/>
        <v>documentary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f t="shared" si="24"/>
        <v>46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6"/>
        <v>music</v>
      </c>
      <c r="R411" t="str">
        <f t="shared" si="27"/>
        <v>rock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f t="shared" si="24"/>
        <v>36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6"/>
        <v>games</v>
      </c>
      <c r="R412" t="str">
        <f t="shared" si="27"/>
        <v>mobile games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f t="shared" si="24"/>
        <v>105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6"/>
        <v>theater</v>
      </c>
      <c r="R413" t="str">
        <f t="shared" si="27"/>
        <v>plays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f t="shared" si="24"/>
        <v>669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6"/>
        <v>publishing</v>
      </c>
      <c r="R414" t="str">
        <f t="shared" si="27"/>
        <v>fiction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f t="shared" si="24"/>
        <v>62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6"/>
        <v>film &amp; video</v>
      </c>
      <c r="R415" t="str">
        <f t="shared" si="27"/>
        <v>animation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f t="shared" si="24"/>
        <v>85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6"/>
        <v>food</v>
      </c>
      <c r="R416" t="str">
        <f t="shared" si="27"/>
        <v>food trucks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f t="shared" si="24"/>
        <v>11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6"/>
        <v>theater</v>
      </c>
      <c r="R417" t="str">
        <f t="shared" si="27"/>
        <v>plays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f t="shared" si="24"/>
        <v>44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6"/>
        <v>film &amp; video</v>
      </c>
      <c r="R418" t="str">
        <f t="shared" si="27"/>
        <v>documentary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f t="shared" si="24"/>
        <v>55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6"/>
        <v>theater</v>
      </c>
      <c r="R419" t="str">
        <f t="shared" si="27"/>
        <v>plays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f t="shared" si="24"/>
        <v>57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6"/>
        <v>film &amp; video</v>
      </c>
      <c r="R420" t="str">
        <f t="shared" si="27"/>
        <v>documentary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f t="shared" si="24"/>
        <v>123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6"/>
        <v>technology</v>
      </c>
      <c r="R421" t="str">
        <f t="shared" si="27"/>
        <v>web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f t="shared" si="24"/>
        <v>128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6"/>
        <v>theater</v>
      </c>
      <c r="R422" t="str">
        <f t="shared" si="27"/>
        <v>plays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f t="shared" si="24"/>
        <v>64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6"/>
        <v>technology</v>
      </c>
      <c r="R423" t="str">
        <f t="shared" si="27"/>
        <v>wearables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f t="shared" si="24"/>
        <v>127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6"/>
        <v>theater</v>
      </c>
      <c r="R424" t="str">
        <f t="shared" si="27"/>
        <v>plays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f t="shared" si="24"/>
        <v>11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6"/>
        <v>food</v>
      </c>
      <c r="R425" t="str">
        <f t="shared" si="27"/>
        <v>food trucks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f t="shared" si="24"/>
        <v>40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6"/>
        <v>music</v>
      </c>
      <c r="R426" t="str">
        <f t="shared" si="27"/>
        <v>indie rock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f t="shared" si="24"/>
        <v>288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6"/>
        <v>photography</v>
      </c>
      <c r="R427" t="str">
        <f t="shared" si="27"/>
        <v>photography books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f t="shared" si="24"/>
        <v>573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6"/>
        <v>theater</v>
      </c>
      <c r="R428" t="str">
        <f t="shared" si="27"/>
        <v>plays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f t="shared" si="24"/>
        <v>113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6"/>
        <v>theater</v>
      </c>
      <c r="R429" t="str">
        <f t="shared" si="27"/>
        <v>plays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f t="shared" si="24"/>
        <v>46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6"/>
        <v>film &amp; video</v>
      </c>
      <c r="R430" t="str">
        <f t="shared" si="27"/>
        <v>animation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f t="shared" si="24"/>
        <v>91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6"/>
        <v>photography</v>
      </c>
      <c r="R431" t="str">
        <f t="shared" si="27"/>
        <v>photography books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f t="shared" si="24"/>
        <v>68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6"/>
        <v>theater</v>
      </c>
      <c r="R432" t="str">
        <f t="shared" si="27"/>
        <v>plays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f t="shared" si="24"/>
        <v>192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6"/>
        <v>theater</v>
      </c>
      <c r="R433" t="str">
        <f t="shared" si="27"/>
        <v>plays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f t="shared" si="24"/>
        <v>83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6"/>
        <v>theater</v>
      </c>
      <c r="R434" t="str">
        <f t="shared" si="27"/>
        <v>plays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f t="shared" si="24"/>
        <v>54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6"/>
        <v>film &amp; video</v>
      </c>
      <c r="R435" t="str">
        <f t="shared" si="27"/>
        <v>documentary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f t="shared" si="24"/>
        <v>17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6"/>
        <v>theater</v>
      </c>
      <c r="R436" t="str">
        <f t="shared" si="27"/>
        <v>plays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f t="shared" si="24"/>
        <v>117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6"/>
        <v>theater</v>
      </c>
      <c r="R437" t="str">
        <f t="shared" si="27"/>
        <v>plays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f t="shared" si="24"/>
        <v>1052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6"/>
        <v>music</v>
      </c>
      <c r="R438" t="str">
        <f t="shared" si="27"/>
        <v>jazz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f t="shared" si="24"/>
        <v>123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6"/>
        <v>film &amp; video</v>
      </c>
      <c r="R439" t="str">
        <f t="shared" si="27"/>
        <v>animation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f t="shared" si="24"/>
        <v>179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6"/>
        <v>theater</v>
      </c>
      <c r="R440" t="str">
        <f t="shared" si="27"/>
        <v>plays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f t="shared" si="24"/>
        <v>355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6"/>
        <v>film &amp; video</v>
      </c>
      <c r="R441" t="str">
        <f t="shared" si="27"/>
        <v>science fiction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f t="shared" si="24"/>
        <v>162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6"/>
        <v>film &amp; video</v>
      </c>
      <c r="R442" t="str">
        <f t="shared" si="27"/>
        <v>television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f t="shared" si="24"/>
        <v>25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6"/>
        <v>technology</v>
      </c>
      <c r="R443" t="str">
        <f t="shared" si="27"/>
        <v>wearables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f t="shared" si="24"/>
        <v>199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6"/>
        <v>theater</v>
      </c>
      <c r="R444" t="str">
        <f t="shared" si="27"/>
        <v>plays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f t="shared" si="24"/>
        <v>35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6"/>
        <v>theater</v>
      </c>
      <c r="R445" t="str">
        <f t="shared" si="27"/>
        <v>plays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f t="shared" si="24"/>
        <v>176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6"/>
        <v>music</v>
      </c>
      <c r="R446" t="str">
        <f t="shared" si="27"/>
        <v>indie rock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f t="shared" si="24"/>
        <v>511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6"/>
        <v>theater</v>
      </c>
      <c r="R447" t="str">
        <f t="shared" si="27"/>
        <v>plays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f t="shared" si="24"/>
        <v>82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6"/>
        <v>technology</v>
      </c>
      <c r="R448" t="str">
        <f t="shared" si="27"/>
        <v>wearables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f t="shared" si="24"/>
        <v>24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6"/>
        <v>film &amp; video</v>
      </c>
      <c r="R449" t="str">
        <f t="shared" si="27"/>
        <v>television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f t="shared" si="24"/>
        <v>50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6"/>
        <v>games</v>
      </c>
      <c r="R450" t="str">
        <f t="shared" si="27"/>
        <v>video games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f t="shared" ref="G451:G514" si="28">ROUND(E451/D451*100,0)</f>
        <v>967</v>
      </c>
      <c r="H451">
        <v>86</v>
      </c>
      <c r="I451">
        <f t="shared" ref="I451:I514" si="29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30">LEFT(P451,SEARCH("/",P451)-1)</f>
        <v>games</v>
      </c>
      <c r="R451" t="str">
        <f t="shared" ref="R451:R514" si="31">RIGHT(P451,LEN(P451)-SEARCH("/",P451))</f>
        <v>video games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f t="shared" si="28"/>
        <v>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30"/>
        <v>film &amp; video</v>
      </c>
      <c r="R452" t="str">
        <f t="shared" si="31"/>
        <v>animation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f t="shared" si="28"/>
        <v>123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30"/>
        <v>music</v>
      </c>
      <c r="R453" t="str">
        <f t="shared" si="31"/>
        <v>rock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f t="shared" si="28"/>
        <v>63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30"/>
        <v>film &amp; video</v>
      </c>
      <c r="R454" t="str">
        <f t="shared" si="31"/>
        <v>drama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f t="shared" si="28"/>
        <v>56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30"/>
        <v>film &amp; video</v>
      </c>
      <c r="R455" t="str">
        <f t="shared" si="31"/>
        <v>science fiction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f t="shared" si="28"/>
        <v>44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30"/>
        <v>film &amp; video</v>
      </c>
      <c r="R456" t="str">
        <f t="shared" si="31"/>
        <v>drama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f t="shared" si="28"/>
        <v>118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30"/>
        <v>theater</v>
      </c>
      <c r="R457" t="str">
        <f t="shared" si="31"/>
        <v>plays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f t="shared" si="28"/>
        <v>104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30"/>
        <v>music</v>
      </c>
      <c r="R458" t="str">
        <f t="shared" si="31"/>
        <v>indie rock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f t="shared" si="28"/>
        <v>27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30"/>
        <v>theater</v>
      </c>
      <c r="R459" t="str">
        <f t="shared" si="31"/>
        <v>plays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f t="shared" si="28"/>
        <v>351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30"/>
        <v>theater</v>
      </c>
      <c r="R460" t="str">
        <f t="shared" si="31"/>
        <v>plays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f t="shared" si="28"/>
        <v>90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30"/>
        <v>film &amp; video</v>
      </c>
      <c r="R461" t="str">
        <f t="shared" si="31"/>
        <v>documentary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f t="shared" si="28"/>
        <v>172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30"/>
        <v>theater</v>
      </c>
      <c r="R462" t="str">
        <f t="shared" si="31"/>
        <v>plays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f t="shared" si="28"/>
        <v>141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30"/>
        <v>film &amp; video</v>
      </c>
      <c r="R463" t="str">
        <f t="shared" si="31"/>
        <v>drama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f t="shared" si="28"/>
        <v>31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30"/>
        <v>games</v>
      </c>
      <c r="R464" t="str">
        <f t="shared" si="31"/>
        <v>mobile games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f t="shared" si="28"/>
        <v>108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30"/>
        <v>film &amp; video</v>
      </c>
      <c r="R465" t="str">
        <f t="shared" si="31"/>
        <v>animation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f t="shared" si="28"/>
        <v>133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30"/>
        <v>theater</v>
      </c>
      <c r="R466" t="str">
        <f t="shared" si="31"/>
        <v>plays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f t="shared" si="28"/>
        <v>188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30"/>
        <v>publishing</v>
      </c>
      <c r="R467" t="str">
        <f t="shared" si="31"/>
        <v>translations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f t="shared" si="28"/>
        <v>332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30"/>
        <v>technology</v>
      </c>
      <c r="R468" t="str">
        <f t="shared" si="31"/>
        <v>wearables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f t="shared" si="28"/>
        <v>575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30"/>
        <v>technology</v>
      </c>
      <c r="R469" t="str">
        <f t="shared" si="31"/>
        <v>web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f t="shared" si="28"/>
        <v>41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30"/>
        <v>theater</v>
      </c>
      <c r="R470" t="str">
        <f t="shared" si="31"/>
        <v>plays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f t="shared" si="28"/>
        <v>184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30"/>
        <v>film &amp; video</v>
      </c>
      <c r="R471" t="str">
        <f t="shared" si="31"/>
        <v>drama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f t="shared" si="28"/>
        <v>286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30"/>
        <v>technology</v>
      </c>
      <c r="R472" t="str">
        <f t="shared" si="31"/>
        <v>wearables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f t="shared" si="28"/>
        <v>319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30"/>
        <v>food</v>
      </c>
      <c r="R473" t="str">
        <f t="shared" si="31"/>
        <v>food trucks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f t="shared" si="28"/>
        <v>39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30"/>
        <v>music</v>
      </c>
      <c r="R474" t="str">
        <f t="shared" si="31"/>
        <v>rock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f t="shared" si="28"/>
        <v>178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30"/>
        <v>music</v>
      </c>
      <c r="R475" t="str">
        <f t="shared" si="31"/>
        <v>electric music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f t="shared" si="28"/>
        <v>365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30"/>
        <v>film &amp; video</v>
      </c>
      <c r="R476" t="str">
        <f t="shared" si="31"/>
        <v>television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f t="shared" si="28"/>
        <v>114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30"/>
        <v>publishing</v>
      </c>
      <c r="R477" t="str">
        <f t="shared" si="31"/>
        <v>translations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f t="shared" si="28"/>
        <v>30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30"/>
        <v>publishing</v>
      </c>
      <c r="R478" t="str">
        <f t="shared" si="31"/>
        <v>fiction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f t="shared" si="28"/>
        <v>54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30"/>
        <v>film &amp; video</v>
      </c>
      <c r="R479" t="str">
        <f t="shared" si="31"/>
        <v>science fiction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f t="shared" si="28"/>
        <v>236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30"/>
        <v>technology</v>
      </c>
      <c r="R480" t="str">
        <f t="shared" si="31"/>
        <v>wearables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f t="shared" si="28"/>
        <v>513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30"/>
        <v>food</v>
      </c>
      <c r="R481" t="str">
        <f t="shared" si="31"/>
        <v>food trucks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f t="shared" si="28"/>
        <v>101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30"/>
        <v>photography</v>
      </c>
      <c r="R482" t="str">
        <f t="shared" si="31"/>
        <v>photography books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f t="shared" si="28"/>
        <v>81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30"/>
        <v>theater</v>
      </c>
      <c r="R483" t="str">
        <f t="shared" si="31"/>
        <v>plays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f t="shared" si="28"/>
        <v>16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30"/>
        <v>publishing</v>
      </c>
      <c r="R484" t="str">
        <f t="shared" si="31"/>
        <v>fiction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f t="shared" si="28"/>
        <v>53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30"/>
        <v>theater</v>
      </c>
      <c r="R485" t="str">
        <f t="shared" si="31"/>
        <v>plays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f t="shared" si="28"/>
        <v>260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30"/>
        <v>food</v>
      </c>
      <c r="R486" t="str">
        <f t="shared" si="31"/>
        <v>food trucks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f t="shared" si="28"/>
        <v>31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30"/>
        <v>theater</v>
      </c>
      <c r="R487" t="str">
        <f t="shared" si="31"/>
        <v>plays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f t="shared" si="28"/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30"/>
        <v>publishing</v>
      </c>
      <c r="R488" t="str">
        <f t="shared" si="31"/>
        <v>translations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f t="shared" si="28"/>
        <v>179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30"/>
        <v>theater</v>
      </c>
      <c r="R489" t="str">
        <f t="shared" si="31"/>
        <v>plays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f t="shared" si="28"/>
        <v>220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30"/>
        <v>theater</v>
      </c>
      <c r="R490" t="str">
        <f t="shared" si="31"/>
        <v>plays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f t="shared" si="28"/>
        <v>102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30"/>
        <v>technology</v>
      </c>
      <c r="R491" t="str">
        <f t="shared" si="31"/>
        <v>wearables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f t="shared" si="28"/>
        <v>192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30"/>
        <v>journalism</v>
      </c>
      <c r="R492" t="str">
        <f t="shared" si="31"/>
        <v>audio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f t="shared" si="28"/>
        <v>305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30"/>
        <v>food</v>
      </c>
      <c r="R493" t="str">
        <f t="shared" si="31"/>
        <v>food trucks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f t="shared" si="28"/>
        <v>24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30"/>
        <v>film &amp; video</v>
      </c>
      <c r="R494" t="str">
        <f t="shared" si="31"/>
        <v>shorts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f t="shared" si="28"/>
        <v>724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30"/>
        <v>photography</v>
      </c>
      <c r="R495" t="str">
        <f t="shared" si="31"/>
        <v>photography books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f t="shared" si="28"/>
        <v>547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30"/>
        <v>technology</v>
      </c>
      <c r="R496" t="str">
        <f t="shared" si="31"/>
        <v>wearables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f t="shared" si="28"/>
        <v>415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30"/>
        <v>theater</v>
      </c>
      <c r="R497" t="str">
        <f t="shared" si="31"/>
        <v>plays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f t="shared" si="28"/>
        <v>1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30"/>
        <v>film &amp; video</v>
      </c>
      <c r="R498" t="str">
        <f t="shared" si="31"/>
        <v>animation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f t="shared" si="28"/>
        <v>34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30"/>
        <v>technology</v>
      </c>
      <c r="R499" t="str">
        <f t="shared" si="31"/>
        <v>wearables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f t="shared" si="28"/>
        <v>24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30"/>
        <v>technology</v>
      </c>
      <c r="R500" t="str">
        <f t="shared" si="31"/>
        <v>web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f t="shared" si="28"/>
        <v>48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30"/>
        <v>film &amp; video</v>
      </c>
      <c r="R501" t="str">
        <f t="shared" si="31"/>
        <v>documentary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f t="shared" si="28"/>
        <v>0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30"/>
        <v>theater</v>
      </c>
      <c r="R502" t="str">
        <f t="shared" si="31"/>
        <v>plays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f t="shared" si="28"/>
        <v>70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30"/>
        <v>film &amp; video</v>
      </c>
      <c r="R503" t="str">
        <f t="shared" si="31"/>
        <v>documentary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f t="shared" si="28"/>
        <v>530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30"/>
        <v>games</v>
      </c>
      <c r="R504" t="str">
        <f t="shared" si="31"/>
        <v>video games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f t="shared" si="28"/>
        <v>180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30"/>
        <v>film &amp; video</v>
      </c>
      <c r="R505" t="str">
        <f t="shared" si="31"/>
        <v>drama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f t="shared" si="28"/>
        <v>92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30"/>
        <v>music</v>
      </c>
      <c r="R506" t="str">
        <f t="shared" si="31"/>
        <v>rock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f t="shared" si="28"/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30"/>
        <v>publishing</v>
      </c>
      <c r="R507" t="str">
        <f t="shared" si="31"/>
        <v>radio &amp; podcasts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f t="shared" si="28"/>
        <v>927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30"/>
        <v>theater</v>
      </c>
      <c r="R508" t="str">
        <f t="shared" si="31"/>
        <v>plays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f t="shared" si="28"/>
        <v>40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30"/>
        <v>technology</v>
      </c>
      <c r="R509" t="str">
        <f t="shared" si="31"/>
        <v>web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f t="shared" si="28"/>
        <v>112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30"/>
        <v>theater</v>
      </c>
      <c r="R510" t="str">
        <f t="shared" si="31"/>
        <v>plays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f t="shared" si="28"/>
        <v>71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30"/>
        <v>theater</v>
      </c>
      <c r="R511" t="str">
        <f t="shared" si="31"/>
        <v>plays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f t="shared" si="28"/>
        <v>119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30"/>
        <v>film &amp; video</v>
      </c>
      <c r="R512" t="str">
        <f t="shared" si="31"/>
        <v>drama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f t="shared" si="28"/>
        <v>24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30"/>
        <v>theater</v>
      </c>
      <c r="R513" t="str">
        <f t="shared" si="31"/>
        <v>plays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f t="shared" si="28"/>
        <v>139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30"/>
        <v>games</v>
      </c>
      <c r="R514" t="str">
        <f t="shared" si="31"/>
        <v>video games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f t="shared" ref="G515:G578" si="32">ROUND(E515/D515*100,0)</f>
        <v>39</v>
      </c>
      <c r="H515">
        <v>35</v>
      </c>
      <c r="I515">
        <f t="shared" ref="I515:I578" si="33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4">LEFT(P515,SEARCH("/",P515)-1)</f>
        <v>film &amp; video</v>
      </c>
      <c r="R515" t="str">
        <f t="shared" ref="R515:R578" si="35">RIGHT(P515,LEN(P515)-SEARCH("/",P515))</f>
        <v>television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f t="shared" si="32"/>
        <v>22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4"/>
        <v>music</v>
      </c>
      <c r="R516" t="str">
        <f t="shared" si="35"/>
        <v>rock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f t="shared" si="32"/>
        <v>56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4"/>
        <v>theater</v>
      </c>
      <c r="R517" t="str">
        <f t="shared" si="35"/>
        <v>plays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f t="shared" si="32"/>
        <v>43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4"/>
        <v>publishing</v>
      </c>
      <c r="R518" t="str">
        <f t="shared" si="35"/>
        <v>nonfiction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f t="shared" si="32"/>
        <v>112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4"/>
        <v>food</v>
      </c>
      <c r="R519" t="str">
        <f t="shared" si="35"/>
        <v>food trucks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f t="shared" si="32"/>
        <v>7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4"/>
        <v>film &amp; video</v>
      </c>
      <c r="R520" t="str">
        <f t="shared" si="35"/>
        <v>animation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f t="shared" si="32"/>
        <v>102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4"/>
        <v>music</v>
      </c>
      <c r="R521" t="str">
        <f t="shared" si="35"/>
        <v>rock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f t="shared" si="32"/>
        <v>426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4"/>
        <v>theater</v>
      </c>
      <c r="R522" t="str">
        <f t="shared" si="35"/>
        <v>plays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f t="shared" si="32"/>
        <v>146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4"/>
        <v>film &amp; video</v>
      </c>
      <c r="R523" t="str">
        <f t="shared" si="35"/>
        <v>drama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f t="shared" si="32"/>
        <v>32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4"/>
        <v>film &amp; video</v>
      </c>
      <c r="R524" t="str">
        <f t="shared" si="35"/>
        <v>shorts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f t="shared" si="32"/>
        <v>700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4"/>
        <v>film &amp; video</v>
      </c>
      <c r="R525" t="str">
        <f t="shared" si="35"/>
        <v>shorts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f t="shared" si="32"/>
        <v>84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4"/>
        <v>theater</v>
      </c>
      <c r="R526" t="str">
        <f t="shared" si="35"/>
        <v>plays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f t="shared" si="32"/>
        <v>84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4"/>
        <v>technology</v>
      </c>
      <c r="R527" t="str">
        <f t="shared" si="35"/>
        <v>wearables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f t="shared" si="32"/>
        <v>156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4"/>
        <v>theater</v>
      </c>
      <c r="R528" t="str">
        <f t="shared" si="35"/>
        <v>plays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f t="shared" si="32"/>
        <v>100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4"/>
        <v>film &amp; video</v>
      </c>
      <c r="R529" t="str">
        <f t="shared" si="35"/>
        <v>animation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f t="shared" si="32"/>
        <v>80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4"/>
        <v>music</v>
      </c>
      <c r="R530" t="str">
        <f t="shared" si="35"/>
        <v>indie rock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f t="shared" si="32"/>
        <v>11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4"/>
        <v>games</v>
      </c>
      <c r="R531" t="str">
        <f t="shared" si="35"/>
        <v>video games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f t="shared" si="32"/>
        <v>92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4"/>
        <v>publishing</v>
      </c>
      <c r="R532" t="str">
        <f t="shared" si="35"/>
        <v>fiction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f t="shared" si="32"/>
        <v>96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4"/>
        <v>games</v>
      </c>
      <c r="R533" t="str">
        <f t="shared" si="35"/>
        <v>video games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f t="shared" si="32"/>
        <v>503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4"/>
        <v>theater</v>
      </c>
      <c r="R534" t="str">
        <f t="shared" si="35"/>
        <v>plays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f t="shared" si="32"/>
        <v>159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4"/>
        <v>music</v>
      </c>
      <c r="R535" t="str">
        <f t="shared" si="35"/>
        <v>indie rock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f t="shared" si="32"/>
        <v>15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4"/>
        <v>film &amp; video</v>
      </c>
      <c r="R536" t="str">
        <f t="shared" si="35"/>
        <v>drama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f t="shared" si="32"/>
        <v>482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4"/>
        <v>theater</v>
      </c>
      <c r="R537" t="str">
        <f t="shared" si="35"/>
        <v>plays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f t="shared" si="32"/>
        <v>150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4"/>
        <v>publishing</v>
      </c>
      <c r="R538" t="str">
        <f t="shared" si="35"/>
        <v>fiction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f t="shared" si="32"/>
        <v>117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4"/>
        <v>film &amp; video</v>
      </c>
      <c r="R539" t="str">
        <f t="shared" si="35"/>
        <v>documentary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f t="shared" si="32"/>
        <v>38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4"/>
        <v>games</v>
      </c>
      <c r="R540" t="str">
        <f t="shared" si="35"/>
        <v>mobile games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f t="shared" si="32"/>
        <v>73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4"/>
        <v>food</v>
      </c>
      <c r="R541" t="str">
        <f t="shared" si="35"/>
        <v>food trucks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f t="shared" si="32"/>
        <v>266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4"/>
        <v>photography</v>
      </c>
      <c r="R542" t="str">
        <f t="shared" si="35"/>
        <v>photography books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f t="shared" si="32"/>
        <v>24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4"/>
        <v>games</v>
      </c>
      <c r="R543" t="str">
        <f t="shared" si="35"/>
        <v>mobile games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f t="shared" si="32"/>
        <v>3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4"/>
        <v>music</v>
      </c>
      <c r="R544" t="str">
        <f t="shared" si="35"/>
        <v>indie rock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f t="shared" si="32"/>
        <v>16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4"/>
        <v>games</v>
      </c>
      <c r="R545" t="str">
        <f t="shared" si="35"/>
        <v>video games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f t="shared" si="32"/>
        <v>277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4"/>
        <v>music</v>
      </c>
      <c r="R546" t="str">
        <f t="shared" si="35"/>
        <v>rock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f t="shared" si="32"/>
        <v>89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4"/>
        <v>theater</v>
      </c>
      <c r="R547" t="str">
        <f t="shared" si="35"/>
        <v>plays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f t="shared" si="32"/>
        <v>164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4"/>
        <v>theater</v>
      </c>
      <c r="R548" t="str">
        <f t="shared" si="35"/>
        <v>plays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f t="shared" si="32"/>
        <v>969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4"/>
        <v>film &amp; video</v>
      </c>
      <c r="R549" t="str">
        <f t="shared" si="35"/>
        <v>drama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f t="shared" si="32"/>
        <v>271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4"/>
        <v>theater</v>
      </c>
      <c r="R550" t="str">
        <f t="shared" si="35"/>
        <v>plays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f t="shared" si="32"/>
        <v>284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4"/>
        <v>technology</v>
      </c>
      <c r="R551" t="str">
        <f t="shared" si="35"/>
        <v>wearables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f t="shared" si="32"/>
        <v>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4"/>
        <v>music</v>
      </c>
      <c r="R552" t="str">
        <f t="shared" si="35"/>
        <v>indie rock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f t="shared" si="32"/>
        <v>59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4"/>
        <v>technology</v>
      </c>
      <c r="R553" t="str">
        <f t="shared" si="35"/>
        <v>web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f t="shared" si="32"/>
        <v>99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4"/>
        <v>theater</v>
      </c>
      <c r="R554" t="str">
        <f t="shared" si="35"/>
        <v>plays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f t="shared" si="32"/>
        <v>44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4"/>
        <v>music</v>
      </c>
      <c r="R555" t="str">
        <f t="shared" si="35"/>
        <v>rock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f t="shared" si="32"/>
        <v>152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4"/>
        <v>music</v>
      </c>
      <c r="R556" t="str">
        <f t="shared" si="35"/>
        <v>indie rock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f t="shared" si="32"/>
        <v>224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4"/>
        <v>music</v>
      </c>
      <c r="R557" t="str">
        <f t="shared" si="35"/>
        <v>rock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f t="shared" si="32"/>
        <v>240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4"/>
        <v>publishing</v>
      </c>
      <c r="R558" t="str">
        <f t="shared" si="35"/>
        <v>translations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f t="shared" si="32"/>
        <v>199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4"/>
        <v>film &amp; video</v>
      </c>
      <c r="R559" t="str">
        <f t="shared" si="35"/>
        <v>science fiction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f t="shared" si="32"/>
        <v>137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4"/>
        <v>theater</v>
      </c>
      <c r="R560" t="str">
        <f t="shared" si="35"/>
        <v>plays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f t="shared" si="32"/>
        <v>101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4"/>
        <v>theater</v>
      </c>
      <c r="R561" t="str">
        <f t="shared" si="35"/>
        <v>plays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f t="shared" si="32"/>
        <v>794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4"/>
        <v>film &amp; video</v>
      </c>
      <c r="R562" t="str">
        <f t="shared" si="35"/>
        <v>animation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f t="shared" si="32"/>
        <v>370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4"/>
        <v>theater</v>
      </c>
      <c r="R563" t="str">
        <f t="shared" si="35"/>
        <v>plays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f t="shared" si="32"/>
        <v>13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4"/>
        <v>music</v>
      </c>
      <c r="R564" t="str">
        <f t="shared" si="35"/>
        <v>rock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f t="shared" si="32"/>
        <v>138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4"/>
        <v>film &amp; video</v>
      </c>
      <c r="R565" t="str">
        <f t="shared" si="35"/>
        <v>documentary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f t="shared" si="32"/>
        <v>84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4"/>
        <v>theater</v>
      </c>
      <c r="R566" t="str">
        <f t="shared" si="35"/>
        <v>plays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f t="shared" si="32"/>
        <v>205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4"/>
        <v>theater</v>
      </c>
      <c r="R567" t="str">
        <f t="shared" si="35"/>
        <v>plays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f t="shared" si="32"/>
        <v>44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4"/>
        <v>music</v>
      </c>
      <c r="R568" t="str">
        <f t="shared" si="35"/>
        <v>electric music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f t="shared" si="32"/>
        <v>219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4"/>
        <v>music</v>
      </c>
      <c r="R569" t="str">
        <f t="shared" si="35"/>
        <v>rock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f t="shared" si="32"/>
        <v>186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4"/>
        <v>theater</v>
      </c>
      <c r="R570" t="str">
        <f t="shared" si="35"/>
        <v>plays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f t="shared" si="32"/>
        <v>237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4"/>
        <v>film &amp; video</v>
      </c>
      <c r="R571" t="str">
        <f t="shared" si="35"/>
        <v>animation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f t="shared" si="32"/>
        <v>306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4"/>
        <v>music</v>
      </c>
      <c r="R572" t="str">
        <f t="shared" si="35"/>
        <v>rock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f t="shared" si="32"/>
        <v>94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4"/>
        <v>film &amp; video</v>
      </c>
      <c r="R573" t="str">
        <f t="shared" si="35"/>
        <v>shorts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f t="shared" si="32"/>
        <v>54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4"/>
        <v>music</v>
      </c>
      <c r="R574" t="str">
        <f t="shared" si="35"/>
        <v>rock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f t="shared" si="32"/>
        <v>112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4"/>
        <v>journalism</v>
      </c>
      <c r="R575" t="str">
        <f t="shared" si="35"/>
        <v>audio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f t="shared" si="32"/>
        <v>369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4"/>
        <v>food</v>
      </c>
      <c r="R576" t="str">
        <f t="shared" si="35"/>
        <v>food trucks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f t="shared" si="32"/>
        <v>63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4"/>
        <v>theater</v>
      </c>
      <c r="R577" t="str">
        <f t="shared" si="35"/>
        <v>plays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f t="shared" si="32"/>
        <v>65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4"/>
        <v>theater</v>
      </c>
      <c r="R578" t="str">
        <f t="shared" si="35"/>
        <v>plays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f t="shared" ref="G579:G642" si="36">ROUND(E579/D579*100,0)</f>
        <v>19</v>
      </c>
      <c r="H579">
        <v>37</v>
      </c>
      <c r="I579">
        <f t="shared" ref="I579:I642" si="37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8">LEFT(P579,SEARCH("/",P579)-1)</f>
        <v>music</v>
      </c>
      <c r="R579" t="str">
        <f t="shared" ref="R579:R642" si="39">RIGHT(P579,LEN(P579)-SEARCH("/",P579))</f>
        <v>jazz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f t="shared" si="36"/>
        <v>17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8"/>
        <v>film &amp; video</v>
      </c>
      <c r="R580" t="str">
        <f t="shared" si="39"/>
        <v>science fiction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f t="shared" si="36"/>
        <v>101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8"/>
        <v>music</v>
      </c>
      <c r="R581" t="str">
        <f t="shared" si="39"/>
        <v>jazz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f t="shared" si="36"/>
        <v>342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8"/>
        <v>theater</v>
      </c>
      <c r="R582" t="str">
        <f t="shared" si="39"/>
        <v>plays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f t="shared" si="36"/>
        <v>64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8"/>
        <v>technology</v>
      </c>
      <c r="R583" t="str">
        <f t="shared" si="39"/>
        <v>web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f t="shared" si="36"/>
        <v>52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8"/>
        <v>games</v>
      </c>
      <c r="R584" t="str">
        <f t="shared" si="39"/>
        <v>video games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f t="shared" si="36"/>
        <v>322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8"/>
        <v>film &amp; video</v>
      </c>
      <c r="R585" t="str">
        <f t="shared" si="39"/>
        <v>documentary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f t="shared" si="36"/>
        <v>120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8"/>
        <v>technology</v>
      </c>
      <c r="R586" t="str">
        <f t="shared" si="39"/>
        <v>web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f t="shared" si="36"/>
        <v>147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8"/>
        <v>publishing</v>
      </c>
      <c r="R587" t="str">
        <f t="shared" si="39"/>
        <v>translations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f t="shared" si="36"/>
        <v>951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8"/>
        <v>music</v>
      </c>
      <c r="R588" t="str">
        <f t="shared" si="39"/>
        <v>rock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f t="shared" si="36"/>
        <v>73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8"/>
        <v>food</v>
      </c>
      <c r="R589" t="str">
        <f t="shared" si="39"/>
        <v>food trucks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f t="shared" si="36"/>
        <v>79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8"/>
        <v>theater</v>
      </c>
      <c r="R590" t="str">
        <f t="shared" si="39"/>
        <v>plays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f t="shared" si="36"/>
        <v>65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8"/>
        <v>film &amp; video</v>
      </c>
      <c r="R591" t="str">
        <f t="shared" si="39"/>
        <v>documentary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f t="shared" si="36"/>
        <v>82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8"/>
        <v>publishing</v>
      </c>
      <c r="R592" t="str">
        <f t="shared" si="39"/>
        <v>radio &amp; podcasts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f t="shared" si="36"/>
        <v>1038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8"/>
        <v>games</v>
      </c>
      <c r="R593" t="str">
        <f t="shared" si="39"/>
        <v>video games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f t="shared" si="36"/>
        <v>13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8"/>
        <v>theater</v>
      </c>
      <c r="R594" t="str">
        <f t="shared" si="39"/>
        <v>plays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f t="shared" si="36"/>
        <v>155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8"/>
        <v>film &amp; video</v>
      </c>
      <c r="R595" t="str">
        <f t="shared" si="39"/>
        <v>animation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f t="shared" si="36"/>
        <v>7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8"/>
        <v>theater</v>
      </c>
      <c r="R596" t="str">
        <f t="shared" si="39"/>
        <v>plays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f t="shared" si="36"/>
        <v>209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8"/>
        <v>theater</v>
      </c>
      <c r="R597" t="str">
        <f t="shared" si="39"/>
        <v>plays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f t="shared" si="36"/>
        <v>100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8"/>
        <v>film &amp; video</v>
      </c>
      <c r="R598" t="str">
        <f t="shared" si="39"/>
        <v>drama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f t="shared" si="36"/>
        <v>202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8"/>
        <v>theater</v>
      </c>
      <c r="R599" t="str">
        <f t="shared" si="39"/>
        <v>plays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f t="shared" si="36"/>
        <v>162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8"/>
        <v>music</v>
      </c>
      <c r="R600" t="str">
        <f t="shared" si="39"/>
        <v>rock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f t="shared" si="36"/>
        <v>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8"/>
        <v>film &amp; video</v>
      </c>
      <c r="R601" t="str">
        <f t="shared" si="39"/>
        <v>documentary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f t="shared" si="36"/>
        <v>5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8"/>
        <v>food</v>
      </c>
      <c r="R602" t="str">
        <f t="shared" si="39"/>
        <v>food trucks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f t="shared" si="36"/>
        <v>207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8"/>
        <v>technology</v>
      </c>
      <c r="R603" t="str">
        <f t="shared" si="39"/>
        <v>wearables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f t="shared" si="36"/>
        <v>128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8"/>
        <v>theater</v>
      </c>
      <c r="R604" t="str">
        <f t="shared" si="39"/>
        <v>plays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f t="shared" si="36"/>
        <v>120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8"/>
        <v>theater</v>
      </c>
      <c r="R605" t="str">
        <f t="shared" si="39"/>
        <v>plays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f t="shared" si="36"/>
        <v>171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8"/>
        <v>theater</v>
      </c>
      <c r="R606" t="str">
        <f t="shared" si="39"/>
        <v>plays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f t="shared" si="36"/>
        <v>187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8"/>
        <v>publishing</v>
      </c>
      <c r="R607" t="str">
        <f t="shared" si="39"/>
        <v>nonfiction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f t="shared" si="36"/>
        <v>188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8"/>
        <v>music</v>
      </c>
      <c r="R608" t="str">
        <f t="shared" si="39"/>
        <v>rock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f t="shared" si="36"/>
        <v>131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8"/>
        <v>food</v>
      </c>
      <c r="R609" t="str">
        <f t="shared" si="39"/>
        <v>food trucks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f t="shared" si="36"/>
        <v>284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8"/>
        <v>music</v>
      </c>
      <c r="R610" t="str">
        <f t="shared" si="39"/>
        <v>jazz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f t="shared" si="36"/>
        <v>120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8"/>
        <v>film &amp; video</v>
      </c>
      <c r="R611" t="str">
        <f t="shared" si="39"/>
        <v>science fiction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f t="shared" si="36"/>
        <v>419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8"/>
        <v>theater</v>
      </c>
      <c r="R612" t="str">
        <f t="shared" si="39"/>
        <v>plays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f t="shared" si="36"/>
        <v>14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8"/>
        <v>theater</v>
      </c>
      <c r="R613" t="str">
        <f t="shared" si="39"/>
        <v>plays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f t="shared" si="36"/>
        <v>139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8"/>
        <v>music</v>
      </c>
      <c r="R614" t="str">
        <f t="shared" si="39"/>
        <v>electric music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f t="shared" si="36"/>
        <v>174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8"/>
        <v>theater</v>
      </c>
      <c r="R615" t="str">
        <f t="shared" si="39"/>
        <v>plays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f t="shared" si="36"/>
        <v>155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8"/>
        <v>theater</v>
      </c>
      <c r="R616" t="str">
        <f t="shared" si="39"/>
        <v>plays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f t="shared" si="36"/>
        <v>170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8"/>
        <v>theater</v>
      </c>
      <c r="R617" t="str">
        <f t="shared" si="39"/>
        <v>plays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f t="shared" si="36"/>
        <v>190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8"/>
        <v>music</v>
      </c>
      <c r="R618" t="str">
        <f t="shared" si="39"/>
        <v>indie rock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f t="shared" si="36"/>
        <v>250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8"/>
        <v>theater</v>
      </c>
      <c r="R619" t="str">
        <f t="shared" si="39"/>
        <v>plays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f t="shared" si="36"/>
        <v>49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8"/>
        <v>publishing</v>
      </c>
      <c r="R620" t="str">
        <f t="shared" si="39"/>
        <v>nonfiction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f t="shared" si="36"/>
        <v>28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8"/>
        <v>theater</v>
      </c>
      <c r="R621" t="str">
        <f t="shared" si="39"/>
        <v>plays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f t="shared" si="36"/>
        <v>268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8"/>
        <v>photography</v>
      </c>
      <c r="R622" t="str">
        <f t="shared" si="39"/>
        <v>photography books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f t="shared" si="36"/>
        <v>620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8"/>
        <v>theater</v>
      </c>
      <c r="R623" t="str">
        <f t="shared" si="39"/>
        <v>plays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f t="shared" si="36"/>
        <v>3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8"/>
        <v>music</v>
      </c>
      <c r="R624" t="str">
        <f t="shared" si="39"/>
        <v>indie rock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f t="shared" si="36"/>
        <v>160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8"/>
        <v>theater</v>
      </c>
      <c r="R625" t="str">
        <f t="shared" si="39"/>
        <v>plays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f t="shared" si="36"/>
        <v>279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8"/>
        <v>photography</v>
      </c>
      <c r="R626" t="str">
        <f t="shared" si="39"/>
        <v>photography books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f t="shared" si="36"/>
        <v>77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8"/>
        <v>theater</v>
      </c>
      <c r="R627" t="str">
        <f t="shared" si="39"/>
        <v>plays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f t="shared" si="36"/>
        <v>206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8"/>
        <v>theater</v>
      </c>
      <c r="R628" t="str">
        <f t="shared" si="39"/>
        <v>plays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f t="shared" si="36"/>
        <v>694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8"/>
        <v>food</v>
      </c>
      <c r="R629" t="str">
        <f t="shared" si="39"/>
        <v>food trucks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f t="shared" si="36"/>
        <v>152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8"/>
        <v>music</v>
      </c>
      <c r="R630" t="str">
        <f t="shared" si="39"/>
        <v>indie rock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f t="shared" si="36"/>
        <v>65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8"/>
        <v>theater</v>
      </c>
      <c r="R631" t="str">
        <f t="shared" si="39"/>
        <v>plays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f t="shared" si="36"/>
        <v>63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8"/>
        <v>theater</v>
      </c>
      <c r="R632" t="str">
        <f t="shared" si="39"/>
        <v>plays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f t="shared" si="36"/>
        <v>310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8"/>
        <v>theater</v>
      </c>
      <c r="R633" t="str">
        <f t="shared" si="39"/>
        <v>plays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f t="shared" si="36"/>
        <v>43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8"/>
        <v>theater</v>
      </c>
      <c r="R634" t="str">
        <f t="shared" si="39"/>
        <v>plays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f t="shared" si="36"/>
        <v>83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8"/>
        <v>film &amp; video</v>
      </c>
      <c r="R635" t="str">
        <f t="shared" si="39"/>
        <v>animation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f t="shared" si="36"/>
        <v>79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8"/>
        <v>film &amp; video</v>
      </c>
      <c r="R636" t="str">
        <f t="shared" si="39"/>
        <v>television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f t="shared" si="36"/>
        <v>114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8"/>
        <v>film &amp; video</v>
      </c>
      <c r="R637" t="str">
        <f t="shared" si="39"/>
        <v>television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f t="shared" si="36"/>
        <v>65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8"/>
        <v>film &amp; video</v>
      </c>
      <c r="R638" t="str">
        <f t="shared" si="39"/>
        <v>animation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f t="shared" si="36"/>
        <v>79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8"/>
        <v>theater</v>
      </c>
      <c r="R639" t="str">
        <f t="shared" si="39"/>
        <v>plays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f t="shared" si="36"/>
        <v>11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8"/>
        <v>theater</v>
      </c>
      <c r="R640" t="str">
        <f t="shared" si="39"/>
        <v>plays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f t="shared" si="36"/>
        <v>56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8"/>
        <v>film &amp; video</v>
      </c>
      <c r="R641" t="str">
        <f t="shared" si="39"/>
        <v>drama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f t="shared" si="36"/>
        <v>17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8"/>
        <v>theater</v>
      </c>
      <c r="R642" t="str">
        <f t="shared" si="39"/>
        <v>plays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f t="shared" ref="G643:G706" si="40">ROUND(E643/D643*100,0)</f>
        <v>120</v>
      </c>
      <c r="H643">
        <v>194</v>
      </c>
      <c r="I643">
        <f t="shared" ref="I643:I706" si="4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2">LEFT(P643,SEARCH("/",P643)-1)</f>
        <v>theater</v>
      </c>
      <c r="R643" t="str">
        <f t="shared" ref="R643:R706" si="43">RIGHT(P643,LEN(P643)-SEARCH("/",P643))</f>
        <v>plays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f t="shared" si="40"/>
        <v>145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2"/>
        <v>technology</v>
      </c>
      <c r="R644" t="str">
        <f t="shared" si="43"/>
        <v>wearables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f t="shared" si="40"/>
        <v>221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2"/>
        <v>theater</v>
      </c>
      <c r="R645" t="str">
        <f t="shared" si="43"/>
        <v>plays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f t="shared" si="40"/>
        <v>48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2"/>
        <v>theater</v>
      </c>
      <c r="R646" t="str">
        <f t="shared" si="43"/>
        <v>plays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f t="shared" si="40"/>
        <v>93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2"/>
        <v>music</v>
      </c>
      <c r="R647" t="str">
        <f t="shared" si="43"/>
        <v>rock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f t="shared" si="40"/>
        <v>89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2"/>
        <v>games</v>
      </c>
      <c r="R648" t="str">
        <f t="shared" si="43"/>
        <v>video games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f t="shared" si="40"/>
        <v>41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2"/>
        <v>publishing</v>
      </c>
      <c r="R649" t="str">
        <f t="shared" si="43"/>
        <v>translations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f t="shared" si="40"/>
        <v>63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2"/>
        <v>food</v>
      </c>
      <c r="R650" t="str">
        <f t="shared" si="43"/>
        <v>food trucks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f t="shared" si="40"/>
        <v>48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2"/>
        <v>theater</v>
      </c>
      <c r="R651" t="str">
        <f t="shared" si="43"/>
        <v>plays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f t="shared" si="40"/>
        <v>2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2"/>
        <v>music</v>
      </c>
      <c r="R652" t="str">
        <f t="shared" si="43"/>
        <v>jazz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f t="shared" si="40"/>
        <v>88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2"/>
        <v>film &amp; video</v>
      </c>
      <c r="R653" t="str">
        <f t="shared" si="43"/>
        <v>shorts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f t="shared" si="40"/>
        <v>127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2"/>
        <v>technology</v>
      </c>
      <c r="R654" t="str">
        <f t="shared" si="43"/>
        <v>web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f t="shared" si="40"/>
        <v>2339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2"/>
        <v>technology</v>
      </c>
      <c r="R655" t="str">
        <f t="shared" si="43"/>
        <v>web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f t="shared" si="40"/>
        <v>508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2"/>
        <v>music</v>
      </c>
      <c r="R656" t="str">
        <f t="shared" si="43"/>
        <v>metal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f t="shared" si="40"/>
        <v>191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2"/>
        <v>photography</v>
      </c>
      <c r="R657" t="str">
        <f t="shared" si="43"/>
        <v>photography books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f t="shared" si="40"/>
        <v>42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2"/>
        <v>food</v>
      </c>
      <c r="R658" t="str">
        <f t="shared" si="43"/>
        <v>food trucks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f t="shared" si="40"/>
        <v>8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2"/>
        <v>film &amp; video</v>
      </c>
      <c r="R659" t="str">
        <f t="shared" si="43"/>
        <v>science fiction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f t="shared" si="40"/>
        <v>60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2"/>
        <v>music</v>
      </c>
      <c r="R660" t="str">
        <f t="shared" si="43"/>
        <v>rock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f t="shared" si="40"/>
        <v>47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2"/>
        <v>film &amp; video</v>
      </c>
      <c r="R661" t="str">
        <f t="shared" si="43"/>
        <v>documentary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f t="shared" si="40"/>
        <v>82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2"/>
        <v>theater</v>
      </c>
      <c r="R662" t="str">
        <f t="shared" si="43"/>
        <v>plays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f t="shared" si="40"/>
        <v>54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2"/>
        <v>music</v>
      </c>
      <c r="R663" t="str">
        <f t="shared" si="43"/>
        <v>jazz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f t="shared" si="40"/>
        <v>98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2"/>
        <v>theater</v>
      </c>
      <c r="R664" t="str">
        <f t="shared" si="43"/>
        <v>plays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f t="shared" si="40"/>
        <v>77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2"/>
        <v>theater</v>
      </c>
      <c r="R665" t="str">
        <f t="shared" si="43"/>
        <v>plays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f t="shared" si="40"/>
        <v>33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2"/>
        <v>music</v>
      </c>
      <c r="R666" t="str">
        <f t="shared" si="43"/>
        <v>jazz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f t="shared" si="40"/>
        <v>240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2"/>
        <v>film &amp; video</v>
      </c>
      <c r="R667" t="str">
        <f t="shared" si="43"/>
        <v>documentary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f t="shared" si="40"/>
        <v>64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2"/>
        <v>theater</v>
      </c>
      <c r="R668" t="str">
        <f t="shared" si="43"/>
        <v>plays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f t="shared" si="40"/>
        <v>176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2"/>
        <v>journalism</v>
      </c>
      <c r="R669" t="str">
        <f t="shared" si="43"/>
        <v>audio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f t="shared" si="40"/>
        <v>20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2"/>
        <v>theater</v>
      </c>
      <c r="R670" t="str">
        <f t="shared" si="43"/>
        <v>plays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f t="shared" si="40"/>
        <v>359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2"/>
        <v>theater</v>
      </c>
      <c r="R671" t="str">
        <f t="shared" si="43"/>
        <v>plays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f t="shared" si="40"/>
        <v>469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2"/>
        <v>music</v>
      </c>
      <c r="R672" t="str">
        <f t="shared" si="43"/>
        <v>indie rock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f t="shared" si="40"/>
        <v>122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2"/>
        <v>theater</v>
      </c>
      <c r="R673" t="str">
        <f t="shared" si="43"/>
        <v>plays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f t="shared" si="40"/>
        <v>56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2"/>
        <v>theater</v>
      </c>
      <c r="R674" t="str">
        <f t="shared" si="43"/>
        <v>plays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f t="shared" si="40"/>
        <v>44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2"/>
        <v>music</v>
      </c>
      <c r="R675" t="str">
        <f t="shared" si="43"/>
        <v>indie rock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f t="shared" si="40"/>
        <v>34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2"/>
        <v>photography</v>
      </c>
      <c r="R676" t="str">
        <f t="shared" si="43"/>
        <v>photography books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f t="shared" si="40"/>
        <v>123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2"/>
        <v>journalism</v>
      </c>
      <c r="R677" t="str">
        <f t="shared" si="43"/>
        <v>audio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f t="shared" si="40"/>
        <v>190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2"/>
        <v>photography</v>
      </c>
      <c r="R678" t="str">
        <f t="shared" si="43"/>
        <v>photography books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f t="shared" si="40"/>
        <v>84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2"/>
        <v>publishing</v>
      </c>
      <c r="R679" t="str">
        <f t="shared" si="43"/>
        <v>fiction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f t="shared" si="40"/>
        <v>18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2"/>
        <v>film &amp; video</v>
      </c>
      <c r="R680" t="str">
        <f t="shared" si="43"/>
        <v>drama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f t="shared" si="40"/>
        <v>1037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2"/>
        <v>food</v>
      </c>
      <c r="R681" t="str">
        <f t="shared" si="43"/>
        <v>food trucks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f t="shared" si="40"/>
        <v>97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2"/>
        <v>games</v>
      </c>
      <c r="R682" t="str">
        <f t="shared" si="43"/>
        <v>mobile games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f t="shared" si="40"/>
        <v>86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2"/>
        <v>theater</v>
      </c>
      <c r="R683" t="str">
        <f t="shared" si="43"/>
        <v>plays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f t="shared" si="40"/>
        <v>150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2"/>
        <v>theater</v>
      </c>
      <c r="R684" t="str">
        <f t="shared" si="43"/>
        <v>plays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f t="shared" si="40"/>
        <v>358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2"/>
        <v>theater</v>
      </c>
      <c r="R685" t="str">
        <f t="shared" si="43"/>
        <v>plays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f t="shared" si="40"/>
        <v>543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2"/>
        <v>publishing</v>
      </c>
      <c r="R686" t="str">
        <f t="shared" si="43"/>
        <v>nonfiction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f t="shared" si="40"/>
        <v>68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2"/>
        <v>theater</v>
      </c>
      <c r="R687" t="str">
        <f t="shared" si="43"/>
        <v>plays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f t="shared" si="40"/>
        <v>192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2"/>
        <v>technology</v>
      </c>
      <c r="R688" t="str">
        <f t="shared" si="43"/>
        <v>wearables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f t="shared" si="40"/>
        <v>932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2"/>
        <v>theater</v>
      </c>
      <c r="R689" t="str">
        <f t="shared" si="43"/>
        <v>plays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f t="shared" si="40"/>
        <v>429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2"/>
        <v>film &amp; video</v>
      </c>
      <c r="R690" t="str">
        <f t="shared" si="43"/>
        <v>television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f t="shared" si="40"/>
        <v>101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2"/>
        <v>technology</v>
      </c>
      <c r="R691" t="str">
        <f t="shared" si="43"/>
        <v>web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f t="shared" si="40"/>
        <v>227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2"/>
        <v>film &amp; video</v>
      </c>
      <c r="R692" t="str">
        <f t="shared" si="43"/>
        <v>documentary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f t="shared" si="40"/>
        <v>142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2"/>
        <v>film &amp; video</v>
      </c>
      <c r="R693" t="str">
        <f t="shared" si="43"/>
        <v>documentary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f t="shared" si="40"/>
        <v>91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2"/>
        <v>music</v>
      </c>
      <c r="R694" t="str">
        <f t="shared" si="43"/>
        <v>rock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f t="shared" si="40"/>
        <v>64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2"/>
        <v>theater</v>
      </c>
      <c r="R695" t="str">
        <f t="shared" si="43"/>
        <v>plays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f t="shared" si="40"/>
        <v>84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2"/>
        <v>theater</v>
      </c>
      <c r="R696" t="str">
        <f t="shared" si="43"/>
        <v>plays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f t="shared" si="40"/>
        <v>134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2"/>
        <v>music</v>
      </c>
      <c r="R697" t="str">
        <f t="shared" si="43"/>
        <v>rock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f t="shared" si="40"/>
        <v>59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2"/>
        <v>theater</v>
      </c>
      <c r="R698" t="str">
        <f t="shared" si="43"/>
        <v>plays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f t="shared" si="40"/>
        <v>153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2"/>
        <v>music</v>
      </c>
      <c r="R699" t="str">
        <f t="shared" si="43"/>
        <v>electric music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f t="shared" si="40"/>
        <v>447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2"/>
        <v>technology</v>
      </c>
      <c r="R700" t="str">
        <f t="shared" si="43"/>
        <v>wearables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f t="shared" si="40"/>
        <v>84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2"/>
        <v>film &amp; video</v>
      </c>
      <c r="R701" t="str">
        <f t="shared" si="43"/>
        <v>drama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f t="shared" si="40"/>
        <v>3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2"/>
        <v>technology</v>
      </c>
      <c r="R702" t="str">
        <f t="shared" si="43"/>
        <v>wearables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f t="shared" si="40"/>
        <v>175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2"/>
        <v>theater</v>
      </c>
      <c r="R703" t="str">
        <f t="shared" si="43"/>
        <v>plays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f t="shared" si="40"/>
        <v>54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2"/>
        <v>technology</v>
      </c>
      <c r="R704" t="str">
        <f t="shared" si="43"/>
        <v>wearables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f t="shared" si="40"/>
        <v>312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2"/>
        <v>publishing</v>
      </c>
      <c r="R705" t="str">
        <f t="shared" si="43"/>
        <v>translations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f t="shared" si="40"/>
        <v>123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2"/>
        <v>film &amp; video</v>
      </c>
      <c r="R706" t="str">
        <f t="shared" si="43"/>
        <v>animation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f t="shared" ref="G707:G770" si="44">ROUND(E707/D707*100,0)</f>
        <v>99</v>
      </c>
      <c r="H707">
        <v>2025</v>
      </c>
      <c r="I707">
        <f t="shared" ref="I707:I770" si="45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6">LEFT(P707,SEARCH("/",P707)-1)</f>
        <v>publishing</v>
      </c>
      <c r="R707" t="str">
        <f t="shared" ref="R707:R770" si="47">RIGHT(P707,LEN(P707)-SEARCH("/",P707))</f>
        <v>nonfiction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f t="shared" si="44"/>
        <v>128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6"/>
        <v>technology</v>
      </c>
      <c r="R708" t="str">
        <f t="shared" si="47"/>
        <v>web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f t="shared" si="44"/>
        <v>159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6"/>
        <v>film &amp; video</v>
      </c>
      <c r="R709" t="str">
        <f t="shared" si="47"/>
        <v>drama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f t="shared" si="44"/>
        <v>707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6"/>
        <v>theater</v>
      </c>
      <c r="R710" t="str">
        <f t="shared" si="47"/>
        <v>plays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f t="shared" si="44"/>
        <v>142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6"/>
        <v>theater</v>
      </c>
      <c r="R711" t="str">
        <f t="shared" si="47"/>
        <v>plays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f t="shared" si="44"/>
        <v>148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6"/>
        <v>theater</v>
      </c>
      <c r="R712" t="str">
        <f t="shared" si="47"/>
        <v>plays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f t="shared" si="44"/>
        <v>20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6"/>
        <v>theater</v>
      </c>
      <c r="R713" t="str">
        <f t="shared" si="47"/>
        <v>plays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f t="shared" si="44"/>
        <v>1841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6"/>
        <v>theater</v>
      </c>
      <c r="R714" t="str">
        <f t="shared" si="47"/>
        <v>plays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f t="shared" si="44"/>
        <v>162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6"/>
        <v>publishing</v>
      </c>
      <c r="R715" t="str">
        <f t="shared" si="47"/>
        <v>radio &amp; podcasts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f t="shared" si="44"/>
        <v>473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6"/>
        <v>music</v>
      </c>
      <c r="R716" t="str">
        <f t="shared" si="47"/>
        <v>rock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f t="shared" si="44"/>
        <v>24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6"/>
        <v>games</v>
      </c>
      <c r="R717" t="str">
        <f t="shared" si="47"/>
        <v>mobile games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f t="shared" si="44"/>
        <v>518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6"/>
        <v>theater</v>
      </c>
      <c r="R718" t="str">
        <f t="shared" si="47"/>
        <v>plays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f t="shared" si="44"/>
        <v>248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6"/>
        <v>film &amp; video</v>
      </c>
      <c r="R719" t="str">
        <f t="shared" si="47"/>
        <v>documentary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f t="shared" si="44"/>
        <v>100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6"/>
        <v>technology</v>
      </c>
      <c r="R720" t="str">
        <f t="shared" si="47"/>
        <v>wearables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f t="shared" si="44"/>
        <v>153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6"/>
        <v>publishing</v>
      </c>
      <c r="R721" t="str">
        <f t="shared" si="47"/>
        <v>fiction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f t="shared" si="44"/>
        <v>37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6"/>
        <v>theater</v>
      </c>
      <c r="R722" t="str">
        <f t="shared" si="47"/>
        <v>plays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f t="shared" si="44"/>
        <v>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6"/>
        <v>music</v>
      </c>
      <c r="R723" t="str">
        <f t="shared" si="47"/>
        <v>rock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f t="shared" si="44"/>
        <v>157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6"/>
        <v>film &amp; video</v>
      </c>
      <c r="R724" t="str">
        <f t="shared" si="47"/>
        <v>documentary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f t="shared" si="44"/>
        <v>270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6"/>
        <v>theater</v>
      </c>
      <c r="R725" t="str">
        <f t="shared" si="47"/>
        <v>plays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f t="shared" si="44"/>
        <v>134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6"/>
        <v>theater</v>
      </c>
      <c r="R726" t="str">
        <f t="shared" si="47"/>
        <v>plays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f t="shared" si="44"/>
        <v>50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6"/>
        <v>games</v>
      </c>
      <c r="R727" t="str">
        <f t="shared" si="47"/>
        <v>mobile games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f t="shared" si="44"/>
        <v>89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6"/>
        <v>theater</v>
      </c>
      <c r="R728" t="str">
        <f t="shared" si="47"/>
        <v>plays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f t="shared" si="44"/>
        <v>165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6"/>
        <v>technology</v>
      </c>
      <c r="R729" t="str">
        <f t="shared" si="47"/>
        <v>web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f t="shared" si="44"/>
        <v>18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6"/>
        <v>theater</v>
      </c>
      <c r="R730" t="str">
        <f t="shared" si="47"/>
        <v>plays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f t="shared" si="44"/>
        <v>186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6"/>
        <v>film &amp; video</v>
      </c>
      <c r="R731" t="str">
        <f t="shared" si="47"/>
        <v>drama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f t="shared" si="44"/>
        <v>413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6"/>
        <v>technology</v>
      </c>
      <c r="R732" t="str">
        <f t="shared" si="47"/>
        <v>wearables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f t="shared" si="44"/>
        <v>90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6"/>
        <v>technology</v>
      </c>
      <c r="R733" t="str">
        <f t="shared" si="47"/>
        <v>web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f t="shared" si="44"/>
        <v>92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6"/>
        <v>music</v>
      </c>
      <c r="R734" t="str">
        <f t="shared" si="47"/>
        <v>rock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f t="shared" si="44"/>
        <v>527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6"/>
        <v>music</v>
      </c>
      <c r="R735" t="str">
        <f t="shared" si="47"/>
        <v>metal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f t="shared" si="44"/>
        <v>319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6"/>
        <v>theater</v>
      </c>
      <c r="R736" t="str">
        <f t="shared" si="47"/>
        <v>plays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f t="shared" si="44"/>
        <v>354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6"/>
        <v>photography</v>
      </c>
      <c r="R737" t="str">
        <f t="shared" si="47"/>
        <v>photography books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f t="shared" si="44"/>
        <v>33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6"/>
        <v>publishing</v>
      </c>
      <c r="R738" t="str">
        <f t="shared" si="47"/>
        <v>nonfiction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f t="shared" si="44"/>
        <v>136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6"/>
        <v>music</v>
      </c>
      <c r="R739" t="str">
        <f t="shared" si="47"/>
        <v>indie rock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f t="shared" si="44"/>
        <v>2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6"/>
        <v>theater</v>
      </c>
      <c r="R740" t="str">
        <f t="shared" si="47"/>
        <v>plays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f t="shared" si="44"/>
        <v>61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6"/>
        <v>music</v>
      </c>
      <c r="R741" t="str">
        <f t="shared" si="47"/>
        <v>indie rock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f t="shared" si="44"/>
        <v>30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6"/>
        <v>theater</v>
      </c>
      <c r="R742" t="str">
        <f t="shared" si="47"/>
        <v>plays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f t="shared" si="44"/>
        <v>1179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6"/>
        <v>theater</v>
      </c>
      <c r="R743" t="str">
        <f t="shared" si="47"/>
        <v>plays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f t="shared" si="44"/>
        <v>1126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6"/>
        <v>music</v>
      </c>
      <c r="R744" t="str">
        <f t="shared" si="47"/>
        <v>electric music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f t="shared" si="44"/>
        <v>13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6"/>
        <v>theater</v>
      </c>
      <c r="R745" t="str">
        <f t="shared" si="47"/>
        <v>plays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f t="shared" si="44"/>
        <v>712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6"/>
        <v>theater</v>
      </c>
      <c r="R746" t="str">
        <f t="shared" si="47"/>
        <v>plays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f t="shared" si="44"/>
        <v>30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6"/>
        <v>technology</v>
      </c>
      <c r="R747" t="str">
        <f t="shared" si="47"/>
        <v>wearables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f t="shared" si="44"/>
        <v>213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6"/>
        <v>technology</v>
      </c>
      <c r="R748" t="str">
        <f t="shared" si="47"/>
        <v>web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f t="shared" si="44"/>
        <v>229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6"/>
        <v>theater</v>
      </c>
      <c r="R749" t="str">
        <f t="shared" si="47"/>
        <v>plays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f t="shared" si="44"/>
        <v>35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6"/>
        <v>film &amp; video</v>
      </c>
      <c r="R750" t="str">
        <f t="shared" si="47"/>
        <v>animation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f t="shared" si="44"/>
        <v>157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6"/>
        <v>technology</v>
      </c>
      <c r="R751" t="str">
        <f t="shared" si="47"/>
        <v>wearables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f t="shared" si="44"/>
        <v>1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6"/>
        <v>music</v>
      </c>
      <c r="R752" t="str">
        <f t="shared" si="47"/>
        <v>electric music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f t="shared" si="44"/>
        <v>232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6"/>
        <v>publishing</v>
      </c>
      <c r="R753" t="str">
        <f t="shared" si="47"/>
        <v>nonfiction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f t="shared" si="44"/>
        <v>92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6"/>
        <v>theater</v>
      </c>
      <c r="R754" t="str">
        <f t="shared" si="47"/>
        <v>plays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f t="shared" si="44"/>
        <v>257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6"/>
        <v>photography</v>
      </c>
      <c r="R755" t="str">
        <f t="shared" si="47"/>
        <v>photography books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f t="shared" si="44"/>
        <v>168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6"/>
        <v>theater</v>
      </c>
      <c r="R756" t="str">
        <f t="shared" si="47"/>
        <v>plays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f t="shared" si="44"/>
        <v>167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6"/>
        <v>theater</v>
      </c>
      <c r="R757" t="str">
        <f t="shared" si="47"/>
        <v>plays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f t="shared" si="44"/>
        <v>772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6"/>
        <v>theater</v>
      </c>
      <c r="R758" t="str">
        <f t="shared" si="47"/>
        <v>plays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f t="shared" si="44"/>
        <v>407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6"/>
        <v>film &amp; video</v>
      </c>
      <c r="R759" t="str">
        <f t="shared" si="47"/>
        <v>drama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f t="shared" si="44"/>
        <v>564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6"/>
        <v>music</v>
      </c>
      <c r="R760" t="str">
        <f t="shared" si="47"/>
        <v>rock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f t="shared" si="44"/>
        <v>68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6"/>
        <v>music</v>
      </c>
      <c r="R761" t="str">
        <f t="shared" si="47"/>
        <v>electric music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f t="shared" si="44"/>
        <v>34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6"/>
        <v>games</v>
      </c>
      <c r="R762" t="str">
        <f t="shared" si="47"/>
        <v>video games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f t="shared" si="44"/>
        <v>655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6"/>
        <v>music</v>
      </c>
      <c r="R763" t="str">
        <f t="shared" si="47"/>
        <v>rock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f t="shared" si="44"/>
        <v>177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6"/>
        <v>music</v>
      </c>
      <c r="R764" t="str">
        <f t="shared" si="47"/>
        <v>jazz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f t="shared" si="44"/>
        <v>113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6"/>
        <v>theater</v>
      </c>
      <c r="R765" t="str">
        <f t="shared" si="47"/>
        <v>plays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f t="shared" si="44"/>
        <v>728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6"/>
        <v>music</v>
      </c>
      <c r="R766" t="str">
        <f t="shared" si="47"/>
        <v>rock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f t="shared" si="44"/>
        <v>208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6"/>
        <v>music</v>
      </c>
      <c r="R767" t="str">
        <f t="shared" si="47"/>
        <v>indie rock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f t="shared" si="44"/>
        <v>31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6"/>
        <v>film &amp; video</v>
      </c>
      <c r="R768" t="str">
        <f t="shared" si="47"/>
        <v>science fiction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f t="shared" si="44"/>
        <v>57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6"/>
        <v>publishing</v>
      </c>
      <c r="R769" t="str">
        <f t="shared" si="47"/>
        <v>translations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f t="shared" si="44"/>
        <v>231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6"/>
        <v>theater</v>
      </c>
      <c r="R770" t="str">
        <f t="shared" si="47"/>
        <v>plays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f t="shared" ref="G771:G834" si="48">ROUND(E771/D771*100,0)</f>
        <v>87</v>
      </c>
      <c r="H771">
        <v>3410</v>
      </c>
      <c r="I771">
        <f t="shared" ref="I771:I834" si="49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50">LEFT(P771,SEARCH("/",P771)-1)</f>
        <v>games</v>
      </c>
      <c r="R771" t="str">
        <f t="shared" ref="R771:R834" si="51">RIGHT(P771,LEN(P771)-SEARCH("/",P771))</f>
        <v>video games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f t="shared" si="48"/>
        <v>271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50"/>
        <v>theater</v>
      </c>
      <c r="R772" t="str">
        <f t="shared" si="51"/>
        <v>plays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f t="shared" si="48"/>
        <v>49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50"/>
        <v>theater</v>
      </c>
      <c r="R773" t="str">
        <f t="shared" si="51"/>
        <v>plays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f t="shared" si="48"/>
        <v>113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50"/>
        <v>music</v>
      </c>
      <c r="R774" t="str">
        <f t="shared" si="51"/>
        <v>indie rock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f t="shared" si="48"/>
        <v>191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50"/>
        <v>theater</v>
      </c>
      <c r="R775" t="str">
        <f t="shared" si="51"/>
        <v>plays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f t="shared" si="48"/>
        <v>136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50"/>
        <v>technology</v>
      </c>
      <c r="R776" t="str">
        <f t="shared" si="51"/>
        <v>web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f t="shared" si="48"/>
        <v>10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50"/>
        <v>music</v>
      </c>
      <c r="R777" t="str">
        <f t="shared" si="51"/>
        <v>rock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f t="shared" si="48"/>
        <v>66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50"/>
        <v>theater</v>
      </c>
      <c r="R778" t="str">
        <f t="shared" si="51"/>
        <v>plays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f t="shared" si="48"/>
        <v>49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50"/>
        <v>theater</v>
      </c>
      <c r="R779" t="str">
        <f t="shared" si="51"/>
        <v>plays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f t="shared" si="48"/>
        <v>788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50"/>
        <v>film &amp; video</v>
      </c>
      <c r="R780" t="str">
        <f t="shared" si="51"/>
        <v>animation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f t="shared" si="48"/>
        <v>80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50"/>
        <v>theater</v>
      </c>
      <c r="R781" t="str">
        <f t="shared" si="51"/>
        <v>plays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f t="shared" si="48"/>
        <v>106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50"/>
        <v>film &amp; video</v>
      </c>
      <c r="R782" t="str">
        <f t="shared" si="51"/>
        <v>drama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f t="shared" si="48"/>
        <v>51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50"/>
        <v>theater</v>
      </c>
      <c r="R783" t="str">
        <f t="shared" si="51"/>
        <v>plays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f t="shared" si="48"/>
        <v>215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50"/>
        <v>film &amp; video</v>
      </c>
      <c r="R784" t="str">
        <f t="shared" si="51"/>
        <v>animation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f t="shared" si="48"/>
        <v>141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50"/>
        <v>music</v>
      </c>
      <c r="R785" t="str">
        <f t="shared" si="51"/>
        <v>rock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f t="shared" si="48"/>
        <v>115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50"/>
        <v>technology</v>
      </c>
      <c r="R786" t="str">
        <f t="shared" si="51"/>
        <v>web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f t="shared" si="48"/>
        <v>193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50"/>
        <v>film &amp; video</v>
      </c>
      <c r="R787" t="str">
        <f t="shared" si="51"/>
        <v>animation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f t="shared" si="48"/>
        <v>730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50"/>
        <v>music</v>
      </c>
      <c r="R788" t="str">
        <f t="shared" si="51"/>
        <v>jazz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f t="shared" si="48"/>
        <v>100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50"/>
        <v>music</v>
      </c>
      <c r="R789" t="str">
        <f t="shared" si="51"/>
        <v>rock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f t="shared" si="48"/>
        <v>88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50"/>
        <v>film &amp; video</v>
      </c>
      <c r="R790" t="str">
        <f t="shared" si="51"/>
        <v>animation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f t="shared" si="48"/>
        <v>37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50"/>
        <v>theater</v>
      </c>
      <c r="R791" t="str">
        <f t="shared" si="51"/>
        <v>plays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f t="shared" si="48"/>
        <v>31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50"/>
        <v>theater</v>
      </c>
      <c r="R792" t="str">
        <f t="shared" si="51"/>
        <v>plays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f t="shared" si="48"/>
        <v>26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50"/>
        <v>food</v>
      </c>
      <c r="R793" t="str">
        <f t="shared" si="51"/>
        <v>food trucks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f t="shared" si="48"/>
        <v>34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50"/>
        <v>theater</v>
      </c>
      <c r="R794" t="str">
        <f t="shared" si="51"/>
        <v>plays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f t="shared" si="48"/>
        <v>1186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50"/>
        <v>publishing</v>
      </c>
      <c r="R795" t="str">
        <f t="shared" si="51"/>
        <v>nonfiction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f t="shared" si="48"/>
        <v>125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50"/>
        <v>music</v>
      </c>
      <c r="R796" t="str">
        <f t="shared" si="51"/>
        <v>rock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f t="shared" si="48"/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50"/>
        <v>film &amp; video</v>
      </c>
      <c r="R797" t="str">
        <f t="shared" si="51"/>
        <v>drama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f t="shared" si="48"/>
        <v>55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50"/>
        <v>games</v>
      </c>
      <c r="R798" t="str">
        <f t="shared" si="51"/>
        <v>mobile games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f t="shared" si="48"/>
        <v>110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50"/>
        <v>technology</v>
      </c>
      <c r="R799" t="str">
        <f t="shared" si="51"/>
        <v>web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f t="shared" si="48"/>
        <v>188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50"/>
        <v>theater</v>
      </c>
      <c r="R800" t="str">
        <f t="shared" si="51"/>
        <v>plays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f t="shared" si="48"/>
        <v>87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50"/>
        <v>theater</v>
      </c>
      <c r="R801" t="str">
        <f t="shared" si="51"/>
        <v>plays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f t="shared" si="48"/>
        <v>1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50"/>
        <v>music</v>
      </c>
      <c r="R802" t="str">
        <f t="shared" si="51"/>
        <v>rock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f t="shared" si="48"/>
        <v>203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50"/>
        <v>photography</v>
      </c>
      <c r="R803" t="str">
        <f t="shared" si="51"/>
        <v>photography books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f t="shared" si="48"/>
        <v>197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50"/>
        <v>photography</v>
      </c>
      <c r="R804" t="str">
        <f t="shared" si="51"/>
        <v>photography books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f t="shared" si="48"/>
        <v>107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50"/>
        <v>theater</v>
      </c>
      <c r="R805" t="str">
        <f t="shared" si="51"/>
        <v>plays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f t="shared" si="48"/>
        <v>269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50"/>
        <v>music</v>
      </c>
      <c r="R806" t="str">
        <f t="shared" si="51"/>
        <v>rock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f t="shared" si="48"/>
        <v>51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50"/>
        <v>film &amp; video</v>
      </c>
      <c r="R807" t="str">
        <f t="shared" si="51"/>
        <v>documentary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f t="shared" si="48"/>
        <v>1180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50"/>
        <v>film &amp; video</v>
      </c>
      <c r="R808" t="str">
        <f t="shared" si="51"/>
        <v>drama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f t="shared" si="48"/>
        <v>264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50"/>
        <v>theater</v>
      </c>
      <c r="R809" t="str">
        <f t="shared" si="51"/>
        <v>plays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f t="shared" si="48"/>
        <v>30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50"/>
        <v>food</v>
      </c>
      <c r="R810" t="str">
        <f t="shared" si="51"/>
        <v>food trucks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f t="shared" si="48"/>
        <v>63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50"/>
        <v>film &amp; video</v>
      </c>
      <c r="R811" t="str">
        <f t="shared" si="51"/>
        <v>documentary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f t="shared" si="48"/>
        <v>193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50"/>
        <v>theater</v>
      </c>
      <c r="R812" t="str">
        <f t="shared" si="51"/>
        <v>plays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f t="shared" si="48"/>
        <v>77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50"/>
        <v>games</v>
      </c>
      <c r="R813" t="str">
        <f t="shared" si="51"/>
        <v>video games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f t="shared" si="48"/>
        <v>226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50"/>
        <v>publishing</v>
      </c>
      <c r="R814" t="str">
        <f t="shared" si="51"/>
        <v>nonfiction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f t="shared" si="48"/>
        <v>239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50"/>
        <v>games</v>
      </c>
      <c r="R815" t="str">
        <f t="shared" si="51"/>
        <v>video games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f t="shared" si="48"/>
        <v>92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50"/>
        <v>music</v>
      </c>
      <c r="R816" t="str">
        <f t="shared" si="51"/>
        <v>rock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f t="shared" si="48"/>
        <v>130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50"/>
        <v>music</v>
      </c>
      <c r="R817" t="str">
        <f t="shared" si="51"/>
        <v>rock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f t="shared" si="48"/>
        <v>615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50"/>
        <v>theater</v>
      </c>
      <c r="R818" t="str">
        <f t="shared" si="51"/>
        <v>plays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f t="shared" si="48"/>
        <v>369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50"/>
        <v>publishing</v>
      </c>
      <c r="R819" t="str">
        <f t="shared" si="51"/>
        <v>nonfiction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f t="shared" si="48"/>
        <v>1095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50"/>
        <v>theater</v>
      </c>
      <c r="R820" t="str">
        <f t="shared" si="51"/>
        <v>plays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f t="shared" si="48"/>
        <v>51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50"/>
        <v>games</v>
      </c>
      <c r="R821" t="str">
        <f t="shared" si="51"/>
        <v>video games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f t="shared" si="48"/>
        <v>801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50"/>
        <v>music</v>
      </c>
      <c r="R822" t="str">
        <f t="shared" si="51"/>
        <v>rock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f t="shared" si="48"/>
        <v>291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50"/>
        <v>film &amp; video</v>
      </c>
      <c r="R823" t="str">
        <f t="shared" si="51"/>
        <v>documentary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f t="shared" si="48"/>
        <v>350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50"/>
        <v>music</v>
      </c>
      <c r="R824" t="str">
        <f t="shared" si="51"/>
        <v>rock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f t="shared" si="48"/>
        <v>357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50"/>
        <v>music</v>
      </c>
      <c r="R825" t="str">
        <f t="shared" si="51"/>
        <v>rock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f t="shared" si="48"/>
        <v>126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50"/>
        <v>publishing</v>
      </c>
      <c r="R826" t="str">
        <f t="shared" si="51"/>
        <v>nonfiction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f t="shared" si="48"/>
        <v>388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50"/>
        <v>film &amp; video</v>
      </c>
      <c r="R827" t="str">
        <f t="shared" si="51"/>
        <v>shorts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f t="shared" si="48"/>
        <v>457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50"/>
        <v>theater</v>
      </c>
      <c r="R828" t="str">
        <f t="shared" si="51"/>
        <v>plays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f t="shared" si="48"/>
        <v>267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50"/>
        <v>film &amp; video</v>
      </c>
      <c r="R829" t="str">
        <f t="shared" si="51"/>
        <v>drama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f t="shared" si="48"/>
        <v>69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50"/>
        <v>theater</v>
      </c>
      <c r="R830" t="str">
        <f t="shared" si="51"/>
        <v>plays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f t="shared" si="48"/>
        <v>51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50"/>
        <v>theater</v>
      </c>
      <c r="R831" t="str">
        <f t="shared" si="51"/>
        <v>plays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f t="shared" si="48"/>
        <v>1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50"/>
        <v>theater</v>
      </c>
      <c r="R832" t="str">
        <f t="shared" si="51"/>
        <v>plays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f t="shared" si="48"/>
        <v>109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50"/>
        <v>photography</v>
      </c>
      <c r="R833" t="str">
        <f t="shared" si="51"/>
        <v>photography books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f t="shared" si="48"/>
        <v>315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50"/>
        <v>publishing</v>
      </c>
      <c r="R834" t="str">
        <f t="shared" si="51"/>
        <v>translations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f t="shared" ref="G835:G898" si="52">ROUND(E835/D835*100,0)</f>
        <v>158</v>
      </c>
      <c r="H835">
        <v>165</v>
      </c>
      <c r="I835">
        <f t="shared" ref="I835:I898" si="53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4">LEFT(P835,SEARCH("/",P835)-1)</f>
        <v>publishing</v>
      </c>
      <c r="R835" t="str">
        <f t="shared" ref="R835:R898" si="55">RIGHT(P835,LEN(P835)-SEARCH("/",P835))</f>
        <v>translations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f t="shared" si="52"/>
        <v>154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4"/>
        <v>theater</v>
      </c>
      <c r="R836" t="str">
        <f t="shared" si="55"/>
        <v>plays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f t="shared" si="52"/>
        <v>90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4"/>
        <v>technology</v>
      </c>
      <c r="R837" t="str">
        <f t="shared" si="55"/>
        <v>web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f t="shared" si="52"/>
        <v>75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4"/>
        <v>music</v>
      </c>
      <c r="R838" t="str">
        <f t="shared" si="55"/>
        <v>indie rock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f t="shared" si="52"/>
        <v>853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4"/>
        <v>music</v>
      </c>
      <c r="R839" t="str">
        <f t="shared" si="55"/>
        <v>jazz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f t="shared" si="52"/>
        <v>139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4"/>
        <v>theater</v>
      </c>
      <c r="R840" t="str">
        <f t="shared" si="55"/>
        <v>plays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f t="shared" si="52"/>
        <v>190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4"/>
        <v>film &amp; video</v>
      </c>
      <c r="R841" t="str">
        <f t="shared" si="55"/>
        <v>documentary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f t="shared" si="52"/>
        <v>100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4"/>
        <v>theater</v>
      </c>
      <c r="R842" t="str">
        <f t="shared" si="55"/>
        <v>plays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f t="shared" si="52"/>
        <v>143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4"/>
        <v>technology</v>
      </c>
      <c r="R843" t="str">
        <f t="shared" si="55"/>
        <v>web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f t="shared" si="52"/>
        <v>563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4"/>
        <v>technology</v>
      </c>
      <c r="R844" t="str">
        <f t="shared" si="55"/>
        <v>wearables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f t="shared" si="52"/>
        <v>31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4"/>
        <v>photography</v>
      </c>
      <c r="R845" t="str">
        <f t="shared" si="55"/>
        <v>photography books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f t="shared" si="52"/>
        <v>99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4"/>
        <v>film &amp; video</v>
      </c>
      <c r="R846" t="str">
        <f t="shared" si="55"/>
        <v>documentary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f t="shared" si="52"/>
        <v>198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4"/>
        <v>technology</v>
      </c>
      <c r="R847" t="str">
        <f t="shared" si="55"/>
        <v>web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f t="shared" si="52"/>
        <v>509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4"/>
        <v>technology</v>
      </c>
      <c r="R848" t="str">
        <f t="shared" si="55"/>
        <v>web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f t="shared" si="52"/>
        <v>238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4"/>
        <v>food</v>
      </c>
      <c r="R849" t="str">
        <f t="shared" si="55"/>
        <v>food trucks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f t="shared" si="52"/>
        <v>338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4"/>
        <v>film &amp; video</v>
      </c>
      <c r="R850" t="str">
        <f t="shared" si="55"/>
        <v>drama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f t="shared" si="52"/>
        <v>133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4"/>
        <v>music</v>
      </c>
      <c r="R851" t="str">
        <f t="shared" si="55"/>
        <v>indie rock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f t="shared" si="52"/>
        <v>1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4"/>
        <v>music</v>
      </c>
      <c r="R852" t="str">
        <f t="shared" si="55"/>
        <v>rock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f t="shared" si="52"/>
        <v>208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4"/>
        <v>music</v>
      </c>
      <c r="R853" t="str">
        <f t="shared" si="55"/>
        <v>electric music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f t="shared" si="52"/>
        <v>51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4"/>
        <v>games</v>
      </c>
      <c r="R854" t="str">
        <f t="shared" si="55"/>
        <v>video games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f t="shared" si="52"/>
        <v>652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4"/>
        <v>music</v>
      </c>
      <c r="R855" t="str">
        <f t="shared" si="55"/>
        <v>indie rock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f t="shared" si="52"/>
        <v>114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4"/>
        <v>publishing</v>
      </c>
      <c r="R856" t="str">
        <f t="shared" si="55"/>
        <v>fiction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f t="shared" si="52"/>
        <v>102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4"/>
        <v>theater</v>
      </c>
      <c r="R857" t="str">
        <f t="shared" si="55"/>
        <v>plays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f t="shared" si="52"/>
        <v>357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4"/>
        <v>food</v>
      </c>
      <c r="R858" t="str">
        <f t="shared" si="55"/>
        <v>food trucks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f t="shared" si="52"/>
        <v>140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4"/>
        <v>film &amp; video</v>
      </c>
      <c r="R859" t="str">
        <f t="shared" si="55"/>
        <v>shorts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f t="shared" si="52"/>
        <v>69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4"/>
        <v>food</v>
      </c>
      <c r="R860" t="str">
        <f t="shared" si="55"/>
        <v>food trucks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f t="shared" si="52"/>
        <v>36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4"/>
        <v>theater</v>
      </c>
      <c r="R861" t="str">
        <f t="shared" si="55"/>
        <v>plays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f t="shared" si="52"/>
        <v>252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4"/>
        <v>technology</v>
      </c>
      <c r="R862" t="str">
        <f t="shared" si="55"/>
        <v>wearables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f t="shared" si="52"/>
        <v>106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4"/>
        <v>theater</v>
      </c>
      <c r="R863" t="str">
        <f t="shared" si="55"/>
        <v>plays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f t="shared" si="52"/>
        <v>187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4"/>
        <v>theater</v>
      </c>
      <c r="R864" t="str">
        <f t="shared" si="55"/>
        <v>plays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f t="shared" si="52"/>
        <v>387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4"/>
        <v>film &amp; video</v>
      </c>
      <c r="R865" t="str">
        <f t="shared" si="55"/>
        <v>television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f t="shared" si="52"/>
        <v>347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4"/>
        <v>film &amp; video</v>
      </c>
      <c r="R866" t="str">
        <f t="shared" si="55"/>
        <v>shorts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f t="shared" si="52"/>
        <v>186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4"/>
        <v>theater</v>
      </c>
      <c r="R867" t="str">
        <f t="shared" si="55"/>
        <v>plays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f t="shared" si="52"/>
        <v>43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4"/>
        <v>photography</v>
      </c>
      <c r="R868" t="str">
        <f t="shared" si="55"/>
        <v>photography books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f t="shared" si="52"/>
        <v>162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4"/>
        <v>food</v>
      </c>
      <c r="R869" t="str">
        <f t="shared" si="55"/>
        <v>food trucks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f t="shared" si="52"/>
        <v>185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4"/>
        <v>theater</v>
      </c>
      <c r="R870" t="str">
        <f t="shared" si="55"/>
        <v>plays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f t="shared" si="52"/>
        <v>24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4"/>
        <v>film &amp; video</v>
      </c>
      <c r="R871" t="str">
        <f t="shared" si="55"/>
        <v>drama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f t="shared" si="52"/>
        <v>90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4"/>
        <v>theater</v>
      </c>
      <c r="R872" t="str">
        <f t="shared" si="55"/>
        <v>plays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f t="shared" si="52"/>
        <v>273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4"/>
        <v>theater</v>
      </c>
      <c r="R873" t="str">
        <f t="shared" si="55"/>
        <v>plays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f t="shared" si="52"/>
        <v>170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4"/>
        <v>film &amp; video</v>
      </c>
      <c r="R874" t="str">
        <f t="shared" si="55"/>
        <v>science fiction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f t="shared" si="52"/>
        <v>188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4"/>
        <v>photography</v>
      </c>
      <c r="R875" t="str">
        <f t="shared" si="55"/>
        <v>photography books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f t="shared" si="52"/>
        <v>347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4"/>
        <v>photography</v>
      </c>
      <c r="R876" t="str">
        <f t="shared" si="55"/>
        <v>photography books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f t="shared" si="52"/>
        <v>69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4"/>
        <v>music</v>
      </c>
      <c r="R877" t="str">
        <f t="shared" si="55"/>
        <v>rock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f t="shared" si="52"/>
        <v>25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4"/>
        <v>photography</v>
      </c>
      <c r="R878" t="str">
        <f t="shared" si="55"/>
        <v>photography books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f t="shared" si="52"/>
        <v>77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4"/>
        <v>food</v>
      </c>
      <c r="R879" t="str">
        <f t="shared" si="55"/>
        <v>food trucks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f t="shared" si="52"/>
        <v>37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4"/>
        <v>music</v>
      </c>
      <c r="R880" t="str">
        <f t="shared" si="55"/>
        <v>metal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f t="shared" si="52"/>
        <v>544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4"/>
        <v>publishing</v>
      </c>
      <c r="R881" t="str">
        <f t="shared" si="55"/>
        <v>nonfiction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f t="shared" si="52"/>
        <v>229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4"/>
        <v>music</v>
      </c>
      <c r="R882" t="str">
        <f t="shared" si="55"/>
        <v>electric music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f t="shared" si="52"/>
        <v>39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4"/>
        <v>theater</v>
      </c>
      <c r="R883" t="str">
        <f t="shared" si="55"/>
        <v>plays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f t="shared" si="52"/>
        <v>370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4"/>
        <v>theater</v>
      </c>
      <c r="R884" t="str">
        <f t="shared" si="55"/>
        <v>plays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f t="shared" si="52"/>
        <v>238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4"/>
        <v>film &amp; video</v>
      </c>
      <c r="R885" t="str">
        <f t="shared" si="55"/>
        <v>shorts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f t="shared" si="52"/>
        <v>64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4"/>
        <v>theater</v>
      </c>
      <c r="R886" t="str">
        <f t="shared" si="55"/>
        <v>plays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f t="shared" si="52"/>
        <v>118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4"/>
        <v>theater</v>
      </c>
      <c r="R887" t="str">
        <f t="shared" si="55"/>
        <v>plays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f t="shared" si="52"/>
        <v>85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4"/>
        <v>music</v>
      </c>
      <c r="R888" t="str">
        <f t="shared" si="55"/>
        <v>indie rock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f t="shared" si="52"/>
        <v>29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4"/>
        <v>theater</v>
      </c>
      <c r="R889" t="str">
        <f t="shared" si="55"/>
        <v>plays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f t="shared" si="52"/>
        <v>210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4"/>
        <v>theater</v>
      </c>
      <c r="R890" t="str">
        <f t="shared" si="55"/>
        <v>plays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f t="shared" si="52"/>
        <v>170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4"/>
        <v>music</v>
      </c>
      <c r="R891" t="str">
        <f t="shared" si="55"/>
        <v>electric music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f t="shared" si="52"/>
        <v>116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4"/>
        <v>music</v>
      </c>
      <c r="R892" t="str">
        <f t="shared" si="55"/>
        <v>indie rock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f t="shared" si="52"/>
        <v>259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4"/>
        <v>film &amp; video</v>
      </c>
      <c r="R893" t="str">
        <f t="shared" si="55"/>
        <v>documentary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f t="shared" si="52"/>
        <v>231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4"/>
        <v>publishing</v>
      </c>
      <c r="R894" t="str">
        <f t="shared" si="55"/>
        <v>translations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f t="shared" si="52"/>
        <v>128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4"/>
        <v>film &amp; video</v>
      </c>
      <c r="R895" t="str">
        <f t="shared" si="55"/>
        <v>documentary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f t="shared" si="52"/>
        <v>189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4"/>
        <v>film &amp; video</v>
      </c>
      <c r="R896" t="str">
        <f t="shared" si="55"/>
        <v>television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f t="shared" si="52"/>
        <v>7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4"/>
        <v>theater</v>
      </c>
      <c r="R897" t="str">
        <f t="shared" si="55"/>
        <v>plays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f t="shared" si="52"/>
        <v>774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4"/>
        <v>food</v>
      </c>
      <c r="R898" t="str">
        <f t="shared" si="55"/>
        <v>food trucks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f t="shared" ref="G899:G962" si="56">ROUND(E899/D899*100,0)</f>
        <v>28</v>
      </c>
      <c r="H899">
        <v>27</v>
      </c>
      <c r="I899">
        <f t="shared" ref="I899:I962" si="57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58">LEFT(P899,SEARCH("/",P899)-1)</f>
        <v>theater</v>
      </c>
      <c r="R899" t="str">
        <f t="shared" ref="R899:R962" si="59">RIGHT(P899,LEN(P899)-SEARCH("/",P899))</f>
        <v>plays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f t="shared" si="56"/>
        <v>52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8"/>
        <v>film &amp; video</v>
      </c>
      <c r="R900" t="str">
        <f t="shared" si="59"/>
        <v>documentary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f t="shared" si="56"/>
        <v>407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8"/>
        <v>music</v>
      </c>
      <c r="R901" t="str">
        <f t="shared" si="59"/>
        <v>jazz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f t="shared" si="56"/>
        <v>2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8"/>
        <v>technology</v>
      </c>
      <c r="R902" t="str">
        <f t="shared" si="59"/>
        <v>web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f t="shared" si="56"/>
        <v>156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8"/>
        <v>music</v>
      </c>
      <c r="R903" t="str">
        <f t="shared" si="59"/>
        <v>rock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f t="shared" si="56"/>
        <v>252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8"/>
        <v>technology</v>
      </c>
      <c r="R904" t="str">
        <f t="shared" si="59"/>
        <v>web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f t="shared" si="56"/>
        <v>2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8"/>
        <v>publishing</v>
      </c>
      <c r="R905" t="str">
        <f t="shared" si="59"/>
        <v>nonfiction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f t="shared" si="56"/>
        <v>12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8"/>
        <v>publishing</v>
      </c>
      <c r="R906" t="str">
        <f t="shared" si="59"/>
        <v>radio &amp; podcasts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f t="shared" si="56"/>
        <v>164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8"/>
        <v>theater</v>
      </c>
      <c r="R907" t="str">
        <f t="shared" si="59"/>
        <v>plays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f t="shared" si="56"/>
        <v>163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8"/>
        <v>film &amp; video</v>
      </c>
      <c r="R908" t="str">
        <f t="shared" si="59"/>
        <v>documentary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f t="shared" si="56"/>
        <v>20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8"/>
        <v>theater</v>
      </c>
      <c r="R909" t="str">
        <f t="shared" si="59"/>
        <v>plays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f t="shared" si="56"/>
        <v>319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8"/>
        <v>games</v>
      </c>
      <c r="R910" t="str">
        <f t="shared" si="59"/>
        <v>video games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f t="shared" si="56"/>
        <v>479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8"/>
        <v>theater</v>
      </c>
      <c r="R911" t="str">
        <f t="shared" si="59"/>
        <v>plays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f t="shared" si="56"/>
        <v>20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8"/>
        <v>theater</v>
      </c>
      <c r="R912" t="str">
        <f t="shared" si="59"/>
        <v>plays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f t="shared" si="56"/>
        <v>199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8"/>
        <v>technology</v>
      </c>
      <c r="R913" t="str">
        <f t="shared" si="59"/>
        <v>web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f t="shared" si="56"/>
        <v>795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8"/>
        <v>film &amp; video</v>
      </c>
      <c r="R914" t="str">
        <f t="shared" si="59"/>
        <v>drama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f t="shared" si="56"/>
        <v>51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8"/>
        <v>film &amp; video</v>
      </c>
      <c r="R915" t="str">
        <f t="shared" si="59"/>
        <v>drama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f t="shared" si="56"/>
        <v>57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8"/>
        <v>theater</v>
      </c>
      <c r="R916" t="str">
        <f t="shared" si="59"/>
        <v>plays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f t="shared" si="56"/>
        <v>156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8"/>
        <v>film &amp; video</v>
      </c>
      <c r="R917" t="str">
        <f t="shared" si="59"/>
        <v>television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f t="shared" si="56"/>
        <v>36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8"/>
        <v>photography</v>
      </c>
      <c r="R918" t="str">
        <f t="shared" si="59"/>
        <v>photography books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f t="shared" si="56"/>
        <v>58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8"/>
        <v>film &amp; video</v>
      </c>
      <c r="R919" t="str">
        <f t="shared" si="59"/>
        <v>shorts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f t="shared" si="56"/>
        <v>237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8"/>
        <v>publishing</v>
      </c>
      <c r="R920" t="str">
        <f t="shared" si="59"/>
        <v>radio &amp; podcasts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f t="shared" si="56"/>
        <v>59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8"/>
        <v>theater</v>
      </c>
      <c r="R921" t="str">
        <f t="shared" si="59"/>
        <v>plays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f t="shared" si="56"/>
        <v>183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8"/>
        <v>film &amp; video</v>
      </c>
      <c r="R922" t="str">
        <f t="shared" si="59"/>
        <v>animation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f t="shared" si="56"/>
        <v>1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8"/>
        <v>technology</v>
      </c>
      <c r="R923" t="str">
        <f t="shared" si="59"/>
        <v>web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f t="shared" si="56"/>
        <v>176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8"/>
        <v>music</v>
      </c>
      <c r="R924" t="str">
        <f t="shared" si="59"/>
        <v>world music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f t="shared" si="56"/>
        <v>238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8"/>
        <v>theater</v>
      </c>
      <c r="R925" t="str">
        <f t="shared" si="59"/>
        <v>plays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f t="shared" si="56"/>
        <v>488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8"/>
        <v>theater</v>
      </c>
      <c r="R926" t="str">
        <f t="shared" si="59"/>
        <v>plays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f t="shared" si="56"/>
        <v>224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8"/>
        <v>theater</v>
      </c>
      <c r="R927" t="str">
        <f t="shared" si="59"/>
        <v>plays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f t="shared" si="56"/>
        <v>18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8"/>
        <v>food</v>
      </c>
      <c r="R928" t="str">
        <f t="shared" si="59"/>
        <v>food trucks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f t="shared" si="56"/>
        <v>46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8"/>
        <v>theater</v>
      </c>
      <c r="R929" t="str">
        <f t="shared" si="59"/>
        <v>plays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f t="shared" si="56"/>
        <v>117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8"/>
        <v>technology</v>
      </c>
      <c r="R930" t="str">
        <f t="shared" si="59"/>
        <v>web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f t="shared" si="56"/>
        <v>217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8"/>
        <v>theater</v>
      </c>
      <c r="R931" t="str">
        <f t="shared" si="59"/>
        <v>plays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f t="shared" si="56"/>
        <v>112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8"/>
        <v>theater</v>
      </c>
      <c r="R932" t="str">
        <f t="shared" si="59"/>
        <v>plays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f t="shared" si="56"/>
        <v>73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8"/>
        <v>theater</v>
      </c>
      <c r="R933" t="str">
        <f t="shared" si="59"/>
        <v>plays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f t="shared" si="56"/>
        <v>212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8"/>
        <v>music</v>
      </c>
      <c r="R934" t="str">
        <f t="shared" si="59"/>
        <v>rock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f t="shared" si="56"/>
        <v>240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8"/>
        <v>theater</v>
      </c>
      <c r="R935" t="str">
        <f t="shared" si="59"/>
        <v>plays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f t="shared" si="56"/>
        <v>182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8"/>
        <v>theater</v>
      </c>
      <c r="R936" t="str">
        <f t="shared" si="59"/>
        <v>plays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f t="shared" si="56"/>
        <v>164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8"/>
        <v>theater</v>
      </c>
      <c r="R937" t="str">
        <f t="shared" si="59"/>
        <v>plays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f t="shared" si="56"/>
        <v>2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8"/>
        <v>theater</v>
      </c>
      <c r="R938" t="str">
        <f t="shared" si="59"/>
        <v>plays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f t="shared" si="56"/>
        <v>50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8"/>
        <v>film &amp; video</v>
      </c>
      <c r="R939" t="str">
        <f t="shared" si="59"/>
        <v>documentary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f t="shared" si="56"/>
        <v>110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8"/>
        <v>publishing</v>
      </c>
      <c r="R940" t="str">
        <f t="shared" si="59"/>
        <v>fiction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f t="shared" si="56"/>
        <v>49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8"/>
        <v>games</v>
      </c>
      <c r="R941" t="str">
        <f t="shared" si="59"/>
        <v>video games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f t="shared" si="56"/>
        <v>62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8"/>
        <v>technology</v>
      </c>
      <c r="R942" t="str">
        <f t="shared" si="59"/>
        <v>web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f t="shared" si="56"/>
        <v>13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8"/>
        <v>theater</v>
      </c>
      <c r="R943" t="str">
        <f t="shared" si="59"/>
        <v>plays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f t="shared" si="56"/>
        <v>65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8"/>
        <v>theater</v>
      </c>
      <c r="R944" t="str">
        <f t="shared" si="59"/>
        <v>plays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f t="shared" si="56"/>
        <v>160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8"/>
        <v>food</v>
      </c>
      <c r="R945" t="str">
        <f t="shared" si="59"/>
        <v>food trucks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f t="shared" si="56"/>
        <v>81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8"/>
        <v>photography</v>
      </c>
      <c r="R946" t="str">
        <f t="shared" si="59"/>
        <v>photography books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f t="shared" si="56"/>
        <v>32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8"/>
        <v>photography</v>
      </c>
      <c r="R947" t="str">
        <f t="shared" si="59"/>
        <v>photography books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f t="shared" si="56"/>
        <v>10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8"/>
        <v>theater</v>
      </c>
      <c r="R948" t="str">
        <f t="shared" si="59"/>
        <v>plays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f t="shared" si="56"/>
        <v>27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8"/>
        <v>theater</v>
      </c>
      <c r="R949" t="str">
        <f t="shared" si="59"/>
        <v>plays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f t="shared" si="56"/>
        <v>63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8"/>
        <v>film &amp; video</v>
      </c>
      <c r="R950" t="str">
        <f t="shared" si="59"/>
        <v>documentary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f t="shared" si="56"/>
        <v>161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8"/>
        <v>technology</v>
      </c>
      <c r="R951" t="str">
        <f t="shared" si="59"/>
        <v>web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f t="shared" si="56"/>
        <v>5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8"/>
        <v>theater</v>
      </c>
      <c r="R952" t="str">
        <f t="shared" si="59"/>
        <v>plays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f t="shared" si="56"/>
        <v>1097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8"/>
        <v>music</v>
      </c>
      <c r="R953" t="str">
        <f t="shared" si="59"/>
        <v>rock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f t="shared" si="56"/>
        <v>70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8"/>
        <v>film &amp; video</v>
      </c>
      <c r="R954" t="str">
        <f t="shared" si="59"/>
        <v>documentary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f t="shared" si="56"/>
        <v>60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8"/>
        <v>film &amp; video</v>
      </c>
      <c r="R955" t="str">
        <f t="shared" si="59"/>
        <v>science fiction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f t="shared" si="56"/>
        <v>367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8"/>
        <v>technology</v>
      </c>
      <c r="R956" t="str">
        <f t="shared" si="59"/>
        <v>web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f t="shared" si="56"/>
        <v>1109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8"/>
        <v>theater</v>
      </c>
      <c r="R957" t="str">
        <f t="shared" si="59"/>
        <v>plays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f t="shared" si="56"/>
        <v>19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8"/>
        <v>film &amp; video</v>
      </c>
      <c r="R958" t="str">
        <f t="shared" si="59"/>
        <v>science fiction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f t="shared" si="56"/>
        <v>127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8"/>
        <v>theater</v>
      </c>
      <c r="R959" t="str">
        <f t="shared" si="59"/>
        <v>plays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f t="shared" si="56"/>
        <v>735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8"/>
        <v>film &amp; video</v>
      </c>
      <c r="R960" t="str">
        <f t="shared" si="59"/>
        <v>animation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f t="shared" si="56"/>
        <v>5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8"/>
        <v>publishing</v>
      </c>
      <c r="R961" t="str">
        <f t="shared" si="59"/>
        <v>translations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f t="shared" si="56"/>
        <v>85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58"/>
        <v>technology</v>
      </c>
      <c r="R962" t="str">
        <f t="shared" si="59"/>
        <v>web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f>ROUND(E963/D963*100,0)</f>
        <v>119</v>
      </c>
      <c r="H963">
        <v>155</v>
      </c>
      <c r="I963">
        <f t="shared" ref="I963:I1001" si="60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1">LEFT(P963,SEARCH("/",P963)-1)</f>
        <v>publishing</v>
      </c>
      <c r="R963" t="str">
        <f t="shared" ref="R963:R1001" si="62">RIGHT(P963,LEN(P963)-SEARCH("/",P963))</f>
        <v>translations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f>ROUND(E964/D964*100,0)</f>
        <v>296</v>
      </c>
      <c r="H964">
        <v>266</v>
      </c>
      <c r="I964">
        <f t="shared" si="60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1"/>
        <v>food</v>
      </c>
      <c r="R964" t="str">
        <f t="shared" si="62"/>
        <v>food trucks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f>ROUND(E965/D965*100,0)</f>
        <v>85</v>
      </c>
      <c r="H965">
        <v>114</v>
      </c>
      <c r="I965">
        <f t="shared" si="60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1"/>
        <v>photography</v>
      </c>
      <c r="R965" t="str">
        <f t="shared" si="62"/>
        <v>photography books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f>ROUND(E966/D966*100,0)</f>
        <v>356</v>
      </c>
      <c r="H966">
        <v>155</v>
      </c>
      <c r="I966">
        <f t="shared" si="60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1"/>
        <v>theater</v>
      </c>
      <c r="R966" t="str">
        <f t="shared" si="62"/>
        <v>plays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f>ROUND(E967/D967*100,0)</f>
        <v>386</v>
      </c>
      <c r="H967">
        <v>207</v>
      </c>
      <c r="I967">
        <f t="shared" si="60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1"/>
        <v>music</v>
      </c>
      <c r="R967" t="str">
        <f t="shared" si="62"/>
        <v>rock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f>ROUND(E968/D968*100,0)</f>
        <v>792</v>
      </c>
      <c r="H968">
        <v>245</v>
      </c>
      <c r="I968">
        <f t="shared" si="60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1"/>
        <v>theater</v>
      </c>
      <c r="R968" t="str">
        <f t="shared" si="62"/>
        <v>plays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f>ROUND(E969/D969*100,0)</f>
        <v>137</v>
      </c>
      <c r="H969">
        <v>1573</v>
      </c>
      <c r="I969">
        <f t="shared" si="60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1"/>
        <v>music</v>
      </c>
      <c r="R969" t="str">
        <f t="shared" si="62"/>
        <v>world music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f>ROUND(E970/D970*100,0)</f>
        <v>338</v>
      </c>
      <c r="H970">
        <v>114</v>
      </c>
      <c r="I970">
        <f t="shared" si="60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1"/>
        <v>food</v>
      </c>
      <c r="R970" t="str">
        <f t="shared" si="62"/>
        <v>food trucks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f>ROUND(E971/D971*100,0)</f>
        <v>108</v>
      </c>
      <c r="H971">
        <v>93</v>
      </c>
      <c r="I971">
        <f t="shared" si="60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1"/>
        <v>theater</v>
      </c>
      <c r="R971" t="str">
        <f t="shared" si="62"/>
        <v>plays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f>ROUND(E972/D972*100,0)</f>
        <v>61</v>
      </c>
      <c r="H972">
        <v>594</v>
      </c>
      <c r="I972">
        <f t="shared" si="60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1"/>
        <v>theater</v>
      </c>
      <c r="R972" t="str">
        <f t="shared" si="62"/>
        <v>plays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f>ROUND(E973/D973*100,0)</f>
        <v>28</v>
      </c>
      <c r="H973">
        <v>24</v>
      </c>
      <c r="I973">
        <f t="shared" si="60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1"/>
        <v>film &amp; video</v>
      </c>
      <c r="R973" t="str">
        <f t="shared" si="62"/>
        <v>television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f>ROUND(E974/D974*100,0)</f>
        <v>228</v>
      </c>
      <c r="H974">
        <v>1681</v>
      </c>
      <c r="I974">
        <f t="shared" si="60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1"/>
        <v>technology</v>
      </c>
      <c r="R974" t="str">
        <f t="shared" si="62"/>
        <v>web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f>ROUND(E975/D975*100,0)</f>
        <v>22</v>
      </c>
      <c r="H975">
        <v>252</v>
      </c>
      <c r="I975">
        <f t="shared" si="60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1"/>
        <v>theater</v>
      </c>
      <c r="R975" t="str">
        <f t="shared" si="62"/>
        <v>plays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f>ROUND(E976/D976*100,0)</f>
        <v>374</v>
      </c>
      <c r="H976">
        <v>32</v>
      </c>
      <c r="I976">
        <f t="shared" si="60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1"/>
        <v>music</v>
      </c>
      <c r="R976" t="str">
        <f t="shared" si="62"/>
        <v>indie rock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f>ROUND(E977/D977*100,0)</f>
        <v>155</v>
      </c>
      <c r="H977">
        <v>135</v>
      </c>
      <c r="I977">
        <f t="shared" si="60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1"/>
        <v>theater</v>
      </c>
      <c r="R977" t="str">
        <f t="shared" si="62"/>
        <v>plays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f>ROUND(E978/D978*100,0)</f>
        <v>322</v>
      </c>
      <c r="H978">
        <v>140</v>
      </c>
      <c r="I978">
        <f t="shared" si="60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1"/>
        <v>theater</v>
      </c>
      <c r="R978" t="str">
        <f t="shared" si="62"/>
        <v>plays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f>ROUND(E979/D979*100,0)</f>
        <v>74</v>
      </c>
      <c r="H979">
        <v>67</v>
      </c>
      <c r="I979">
        <f t="shared" si="60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1"/>
        <v>food</v>
      </c>
      <c r="R979" t="str">
        <f t="shared" si="62"/>
        <v>food trucks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f>ROUND(E980/D980*100,0)</f>
        <v>864</v>
      </c>
      <c r="H980">
        <v>92</v>
      </c>
      <c r="I980">
        <f t="shared" si="60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1"/>
        <v>games</v>
      </c>
      <c r="R980" t="str">
        <f t="shared" si="62"/>
        <v>video games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f>ROUND(E981/D981*100,0)</f>
        <v>143</v>
      </c>
      <c r="H981">
        <v>1015</v>
      </c>
      <c r="I981">
        <f t="shared" si="60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1"/>
        <v>theater</v>
      </c>
      <c r="R981" t="str">
        <f t="shared" si="62"/>
        <v>plays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f>ROUND(E982/D982*100,0)</f>
        <v>40</v>
      </c>
      <c r="H982">
        <v>742</v>
      </c>
      <c r="I982">
        <f t="shared" si="60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1"/>
        <v>publishing</v>
      </c>
      <c r="R982" t="str">
        <f t="shared" si="62"/>
        <v>nonfiction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f>ROUND(E983/D983*100,0)</f>
        <v>178</v>
      </c>
      <c r="H983">
        <v>323</v>
      </c>
      <c r="I983">
        <f t="shared" si="60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1"/>
        <v>technology</v>
      </c>
      <c r="R983" t="str">
        <f t="shared" si="62"/>
        <v>web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f>ROUND(E984/D984*100,0)</f>
        <v>85</v>
      </c>
      <c r="H984">
        <v>75</v>
      </c>
      <c r="I984">
        <f t="shared" si="60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1"/>
        <v>film &amp; video</v>
      </c>
      <c r="R984" t="str">
        <f t="shared" si="62"/>
        <v>documentary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f>ROUND(E985/D985*100,0)</f>
        <v>146</v>
      </c>
      <c r="H985">
        <v>2326</v>
      </c>
      <c r="I985">
        <f t="shared" si="60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1"/>
        <v>film &amp; video</v>
      </c>
      <c r="R985" t="str">
        <f t="shared" si="62"/>
        <v>documentary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f>ROUND(E986/D986*100,0)</f>
        <v>152</v>
      </c>
      <c r="H986">
        <v>381</v>
      </c>
      <c r="I986">
        <f t="shared" si="60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1"/>
        <v>theater</v>
      </c>
      <c r="R986" t="str">
        <f t="shared" si="62"/>
        <v>plays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f>ROUND(E987/D987*100,0)</f>
        <v>67</v>
      </c>
      <c r="H987">
        <v>4405</v>
      </c>
      <c r="I987">
        <f t="shared" si="60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1"/>
        <v>music</v>
      </c>
      <c r="R987" t="str">
        <f t="shared" si="62"/>
        <v>rock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f>ROUND(E988/D988*100,0)</f>
        <v>40</v>
      </c>
      <c r="H988">
        <v>92</v>
      </c>
      <c r="I988">
        <f t="shared" si="60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1"/>
        <v>music</v>
      </c>
      <c r="R988" t="str">
        <f t="shared" si="62"/>
        <v>rock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f>ROUND(E989/D989*100,0)</f>
        <v>217</v>
      </c>
      <c r="H989">
        <v>480</v>
      </c>
      <c r="I989">
        <f t="shared" si="60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1"/>
        <v>film &amp; video</v>
      </c>
      <c r="R989" t="str">
        <f t="shared" si="62"/>
        <v>documentary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f>ROUND(E990/D990*100,0)</f>
        <v>52</v>
      </c>
      <c r="H990">
        <v>64</v>
      </c>
      <c r="I990">
        <f t="shared" si="60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1"/>
        <v>publishing</v>
      </c>
      <c r="R990" t="str">
        <f t="shared" si="62"/>
        <v>radio &amp; podcasts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f>ROUND(E991/D991*100,0)</f>
        <v>500</v>
      </c>
      <c r="H991">
        <v>226</v>
      </c>
      <c r="I991">
        <f t="shared" si="60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1"/>
        <v>publishing</v>
      </c>
      <c r="R991" t="str">
        <f t="shared" si="62"/>
        <v>translations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f>ROUND(E992/D992*100,0)</f>
        <v>88</v>
      </c>
      <c r="H992">
        <v>64</v>
      </c>
      <c r="I992">
        <f t="shared" si="60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1"/>
        <v>film &amp; video</v>
      </c>
      <c r="R992" t="str">
        <f t="shared" si="62"/>
        <v>drama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f>ROUND(E993/D993*100,0)</f>
        <v>113</v>
      </c>
      <c r="H993">
        <v>241</v>
      </c>
      <c r="I993">
        <f t="shared" si="60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1"/>
        <v>music</v>
      </c>
      <c r="R993" t="str">
        <f t="shared" si="62"/>
        <v>rock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f>ROUND(E994/D994*100,0)</f>
        <v>427</v>
      </c>
      <c r="H994">
        <v>132</v>
      </c>
      <c r="I994">
        <f t="shared" si="60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1"/>
        <v>film &amp; video</v>
      </c>
      <c r="R994" t="str">
        <f t="shared" si="62"/>
        <v>drama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f>ROUND(E995/D995*100,0)</f>
        <v>78</v>
      </c>
      <c r="H995">
        <v>75</v>
      </c>
      <c r="I995">
        <f t="shared" si="60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1"/>
        <v>photography</v>
      </c>
      <c r="R995" t="str">
        <f t="shared" si="62"/>
        <v>photography books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f>ROUND(E996/D996*100,0)</f>
        <v>52</v>
      </c>
      <c r="H996">
        <v>842</v>
      </c>
      <c r="I996">
        <f t="shared" si="60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1"/>
        <v>publishing</v>
      </c>
      <c r="R996" t="str">
        <f t="shared" si="62"/>
        <v>translations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f>ROUND(E997/D997*100,0)</f>
        <v>157</v>
      </c>
      <c r="H997">
        <v>2043</v>
      </c>
      <c r="I997">
        <f t="shared" si="60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1"/>
        <v>food</v>
      </c>
      <c r="R997" t="str">
        <f t="shared" si="62"/>
        <v>food trucks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f>ROUND(E998/D998*100,0)</f>
        <v>73</v>
      </c>
      <c r="H998">
        <v>112</v>
      </c>
      <c r="I998">
        <f t="shared" si="60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1"/>
        <v>theater</v>
      </c>
      <c r="R998" t="str">
        <f t="shared" si="62"/>
        <v>plays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f>ROUND(E999/D999*100,0)</f>
        <v>61</v>
      </c>
      <c r="H999">
        <v>139</v>
      </c>
      <c r="I999">
        <f t="shared" si="60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1"/>
        <v>theater</v>
      </c>
      <c r="R999" t="str">
        <f t="shared" si="62"/>
        <v>plays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f>ROUND(E1000/D1000*100,0)</f>
        <v>57</v>
      </c>
      <c r="H1000">
        <v>374</v>
      </c>
      <c r="I1000">
        <f t="shared" si="60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1"/>
        <v>music</v>
      </c>
      <c r="R1000" t="str">
        <f t="shared" si="62"/>
        <v>indie rock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f>ROUND(E1001/D1001*100,0)</f>
        <v>57</v>
      </c>
      <c r="H1001">
        <v>1122</v>
      </c>
      <c r="I1001">
        <f t="shared" si="60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1"/>
        <v>food</v>
      </c>
      <c r="R1001" t="str">
        <f t="shared" si="62"/>
        <v>food trucks</v>
      </c>
    </row>
  </sheetData>
  <conditionalFormatting sqref="F1:G1048576">
    <cfRule type="containsText" dxfId="3" priority="2" stopIfTrue="1" operator="containsText" text="live">
      <formula>NOT(ISERROR(SEARCH("live",F1)))</formula>
    </cfRule>
    <cfRule type="containsText" dxfId="2" priority="3" stopIfTrue="1" operator="containsText" text="canceled">
      <formula>NOT(ISERROR(SEARCH("canceled",F1)))</formula>
    </cfRule>
    <cfRule type="containsText" dxfId="1" priority="4" stopIfTrue="1" operator="containsText" text="successful">
      <formula>NOT(ISERROR(SEARCH("successful",F1)))</formula>
    </cfRule>
    <cfRule type="containsText" dxfId="0" priority="5" stopIfTrue="1" operator="containsText" text="failed">
      <formula>NOT(ISERROR(SEARCH("failed",F1)))</formula>
    </cfRule>
  </conditionalFormatting>
  <conditionalFormatting sqref="G1:G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2925-635D-0640-A6E0-5BB3DAE32962}">
  <dimension ref="A3:G15"/>
  <sheetViews>
    <sheetView tabSelected="1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7.1640625" bestFit="1" customWidth="1"/>
    <col min="4" max="4" width="5.1640625" bestFit="1" customWidth="1"/>
    <col min="5" max="5" width="9.5" bestFit="1" customWidth="1"/>
    <col min="6" max="6" width="7" bestFit="1" customWidth="1"/>
  </cols>
  <sheetData>
    <row r="3" spans="1:7" x14ac:dyDescent="0.2">
      <c r="A3" s="4" t="s">
        <v>2033</v>
      </c>
      <c r="B3" s="4" t="s">
        <v>2034</v>
      </c>
    </row>
    <row r="4" spans="1:7" x14ac:dyDescent="0.2">
      <c r="A4" s="4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  <c r="G4" t="s">
        <v>2037</v>
      </c>
    </row>
    <row r="5" spans="1:7" x14ac:dyDescent="0.2">
      <c r="A5" s="5" t="s">
        <v>2038</v>
      </c>
      <c r="B5" s="6">
        <v>7329</v>
      </c>
      <c r="C5" s="6">
        <v>30013</v>
      </c>
      <c r="D5" s="6">
        <v>2966</v>
      </c>
      <c r="E5" s="6">
        <v>50452</v>
      </c>
      <c r="F5" s="6"/>
      <c r="G5" s="6">
        <v>90760</v>
      </c>
    </row>
    <row r="6" spans="1:7" x14ac:dyDescent="0.2">
      <c r="A6" s="5" t="s">
        <v>2039</v>
      </c>
      <c r="B6" s="6">
        <v>1978</v>
      </c>
      <c r="C6" s="6">
        <v>10220</v>
      </c>
      <c r="D6" s="6"/>
      <c r="E6" s="6">
        <v>13229</v>
      </c>
      <c r="F6" s="6"/>
      <c r="G6" s="6">
        <v>25427</v>
      </c>
    </row>
    <row r="7" spans="1:7" x14ac:dyDescent="0.2">
      <c r="A7" s="5" t="s">
        <v>2040</v>
      </c>
      <c r="B7" s="6">
        <v>270</v>
      </c>
      <c r="C7" s="6">
        <v>13321</v>
      </c>
      <c r="D7" s="6">
        <v>1270</v>
      </c>
      <c r="E7" s="6">
        <v>6886</v>
      </c>
      <c r="F7" s="6"/>
      <c r="G7" s="6">
        <v>21747</v>
      </c>
    </row>
    <row r="8" spans="1:7" x14ac:dyDescent="0.2">
      <c r="A8" s="5" t="s">
        <v>2041</v>
      </c>
      <c r="B8" s="6"/>
      <c r="C8" s="6"/>
      <c r="D8" s="6"/>
      <c r="E8" s="6">
        <v>2405</v>
      </c>
      <c r="F8" s="6"/>
      <c r="G8" s="6">
        <v>2405</v>
      </c>
    </row>
    <row r="9" spans="1:7" x14ac:dyDescent="0.2">
      <c r="A9" s="5" t="s">
        <v>2042</v>
      </c>
      <c r="B9" s="6">
        <v>4573</v>
      </c>
      <c r="C9" s="6">
        <v>29563</v>
      </c>
      <c r="D9" s="6"/>
      <c r="E9" s="6">
        <v>50545</v>
      </c>
      <c r="F9" s="6"/>
      <c r="G9" s="6">
        <v>84681</v>
      </c>
    </row>
    <row r="10" spans="1:7" x14ac:dyDescent="0.2">
      <c r="A10" s="5" t="s">
        <v>2043</v>
      </c>
      <c r="B10" s="6">
        <v>2962</v>
      </c>
      <c r="C10" s="6">
        <v>7124</v>
      </c>
      <c r="D10" s="6">
        <v>271</v>
      </c>
      <c r="E10" s="6">
        <v>12226</v>
      </c>
      <c r="F10" s="6"/>
      <c r="G10" s="6">
        <v>22583</v>
      </c>
    </row>
    <row r="11" spans="1:7" x14ac:dyDescent="0.2">
      <c r="A11" s="5" t="s">
        <v>2044</v>
      </c>
      <c r="B11" s="6">
        <v>942</v>
      </c>
      <c r="C11" s="6">
        <v>13334</v>
      </c>
      <c r="D11" s="6">
        <v>903</v>
      </c>
      <c r="E11" s="6">
        <v>21058</v>
      </c>
      <c r="F11" s="6"/>
      <c r="G11" s="6">
        <v>36237</v>
      </c>
    </row>
    <row r="12" spans="1:7" x14ac:dyDescent="0.2">
      <c r="A12" s="5" t="s">
        <v>2045</v>
      </c>
      <c r="B12" s="6">
        <v>1050</v>
      </c>
      <c r="C12" s="6">
        <v>12393</v>
      </c>
      <c r="D12" s="6">
        <v>1295</v>
      </c>
      <c r="E12" s="6">
        <v>30542</v>
      </c>
      <c r="F12" s="6"/>
      <c r="G12" s="6">
        <v>45280</v>
      </c>
    </row>
    <row r="13" spans="1:7" x14ac:dyDescent="0.2">
      <c r="A13" s="5" t="s">
        <v>2046</v>
      </c>
      <c r="B13" s="6">
        <v>10921</v>
      </c>
      <c r="C13" s="6">
        <v>65459</v>
      </c>
      <c r="D13" s="6">
        <v>640</v>
      </c>
      <c r="E13" s="6">
        <v>93360</v>
      </c>
      <c r="F13" s="6"/>
      <c r="G13" s="6">
        <v>170380</v>
      </c>
    </row>
    <row r="14" spans="1:7" x14ac:dyDescent="0.2">
      <c r="A14" s="5" t="s">
        <v>2036</v>
      </c>
      <c r="B14" s="6"/>
      <c r="C14" s="6"/>
      <c r="D14" s="6"/>
      <c r="E14" s="6"/>
      <c r="F14" s="6"/>
      <c r="G14" s="6"/>
    </row>
    <row r="15" spans="1:7" x14ac:dyDescent="0.2">
      <c r="A15" s="5" t="s">
        <v>2037</v>
      </c>
      <c r="B15" s="6">
        <v>30025</v>
      </c>
      <c r="C15" s="6">
        <v>181427</v>
      </c>
      <c r="D15" s="6">
        <v>7345</v>
      </c>
      <c r="E15" s="6">
        <v>280703</v>
      </c>
      <c r="F15" s="6"/>
      <c r="G15" s="6">
        <v>499500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Crowdfunding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Marilyn Fernandez</cp:lastModifiedBy>
  <dcterms:created xsi:type="dcterms:W3CDTF">2021-09-29T18:52:28Z</dcterms:created>
  <dcterms:modified xsi:type="dcterms:W3CDTF">2024-03-15T01:35:54Z</dcterms:modified>
</cp:coreProperties>
</file>