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"/>
    </mc:Choice>
  </mc:AlternateContent>
  <xr:revisionPtr revIDLastSave="0" documentId="13_ncr:1_{9BED3247-9B9C-4A31-ADC4-1DBB19D1A59C}" xr6:coauthVersionLast="47" xr6:coauthVersionMax="47" xr10:uidLastSave="{00000000-0000-0000-0000-000000000000}"/>
  <bookViews>
    <workbookView xWindow="11040" yWindow="1248" windowWidth="19812" windowHeight="11616" xr2:uid="{5D6301EC-15F3-41CB-AFBE-6AD1306FF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1" l="1"/>
  <c r="M8" i="1"/>
  <c r="L8" i="1"/>
  <c r="K8" i="1"/>
  <c r="J8" i="1"/>
  <c r="J7" i="1"/>
  <c r="K7" i="1"/>
  <c r="L7" i="1"/>
  <c r="M7" i="1"/>
  <c r="N7" i="1"/>
  <c r="I7" i="1"/>
  <c r="C7" i="1" a="1"/>
  <c r="C7" i="1" s="1"/>
  <c r="D7" i="1" a="1"/>
  <c r="D7" i="1" s="1"/>
  <c r="E7" i="1" a="1"/>
  <c r="E7" i="1" s="1"/>
  <c r="F7" i="1" a="1"/>
  <c r="F7" i="1" s="1"/>
  <c r="B7" i="1" a="1"/>
  <c r="B7" i="1" s="1"/>
  <c r="E3" i="1"/>
  <c r="F3" i="1"/>
  <c r="E4" i="1"/>
  <c r="F4" i="1"/>
  <c r="E5" i="1"/>
  <c r="F5" i="1"/>
  <c r="F2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<sst xmlns="http://schemas.openxmlformats.org/spreadsheetml/2006/main" count="14" uniqueCount="11">
  <si>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Spacing</t>
  </si>
  <si>
    <t>l1</t>
  </si>
  <si>
    <t>l2</t>
  </si>
  <si>
    <t>l3</t>
  </si>
  <si>
    <t>l22</t>
  </si>
  <si>
    <t>l13</t>
  </si>
  <si>
    <t>Average</t>
  </si>
  <si>
    <t>Phase</t>
  </si>
  <si>
    <t>l4</t>
  </si>
  <si>
    <t>l5</t>
  </si>
  <si>
    <t>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</si>
</sst>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428E24-5B5C-4B97-972B-E8B69191EECC}" name="Table1" displayName="Table1" ref="A1:F5" totalsRowShown="0">
  <autoFilter ref="A1:F5" xr:uid="{10428E24-5B5C-4B97-972B-E8B69191EECC}"/>
  <tableColumns count="6">
    <tableColumn id="1" xr3:uid="{4FD269D1-8876-4C39-924C-84567C6252BD}" name="Spacing"/>
    <tableColumn id="2" xr3:uid="{2C6E9DC0-2C34-4502-814B-4F82D92EACE1}" name="l1"/>
    <tableColumn id="3" xr3:uid="{2D4CF995-D245-4A7F-96FA-244050DEFF09}" name="l2"/>
    <tableColumn id="4" xr3:uid="{43822A23-8072-4A3A-A5A1-52EAB9F8A3F9}" name="l3"/>
    <tableColumn id="5" xr3:uid="{2498F34B-03BD-4E4C-8957-595FC29D2C6A}" name="l22">
      <calculatedColumnFormula>C2</calculatedColumnFormula>
    </tableColumn>
    <tableColumn id="6" xr3:uid="{35BB27ED-4149-4B81-B52B-A343B0E1A7E4}" name="l13">
      <calculatedColumnFormula>B2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019484-B08C-43F0-AAD5-629F64C7F47E}" name="Table2" displayName="Table2" ref="H1:N5" totalsRowShown="0">
  <autoFilter ref="H1:N5" xr:uid="{E9019484-B08C-43F0-AAD5-629F64C7F47E}"/>
  <tableColumns count="7">
    <tableColumn id="1" xr3:uid="{FE8F0CD9-F874-44AF-83DE-5C2751C5AB86}" name="Phase"/>
    <tableColumn id="2" xr3:uid="{14E50397-0064-4DE1-B4F5-613B6F7A04B7}" name="l1"/>
    <tableColumn id="3" xr3:uid="{7B446489-6A9C-4CF6-8934-4BECEE803CB5}" name="l2"/>
    <tableColumn id="4" xr3:uid="{9EB26055-61DD-4167-99E6-F49EF4D53B36}" name="l3"/>
    <tableColumn id="5" xr3:uid="{378AEACF-6413-4D0D-9342-3706E8634C3B}" name="l4"/>
    <tableColumn id="6" xr3:uid="{56133906-441D-4A2E-8B4E-991C52ECDF74}" name="l5"/>
    <tableColumn id="7" xr3:uid="{CE4CEDD0-4D87-4C9A-B4B8-F592D0FEE979}" name="l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22A5-A1A8-4AB3-9E6B-31C1F6895029}">
  <dimension ref="A1:N8"/>
  <sheetViews>
    <sheetView tabSelected="1" workbookViewId="0">
      <selection activeCell="H11" sqref="H11"/>
    </sheetView>
  </sheetViews>
  <sheetFormatPr defaultRowHeight="14.4" x14ac:dyDescent="0.3"/>
  <cols>
    <col min="1" max="1" width="9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I1" t="s">
        <v>1</v>
      </c>
      <c r="J1" t="s">
        <v>2</v>
      </c>
      <c r="K1" t="s">
        <v>3</v>
      </c>
      <c r="L1" t="s">
        <v>8</v>
      </c>
      <c r="M1" t="s">
        <v>9</v>
      </c>
      <c r="N1" t="s">
        <v>10</v>
      </c>
    </row>
    <row r="2" spans="1:14" x14ac:dyDescent="0.3">
      <c r="B2">
        <v>0.55549999999999999</v>
      </c>
      <c r="C2">
        <v>0.59499999999999997</v>
      </c>
      <c r="D2">
        <v>0.4783</v>
      </c>
      <c r="E2">
        <f>C2</f>
        <v>0.59499999999999997</v>
      </c>
      <c r="F2">
        <f>B2</f>
        <v>0.55549999999999999</v>
      </c>
      <c r="I2">
        <v>248.8</v>
      </c>
      <c r="J2">
        <v>126.9</v>
      </c>
      <c r="K2">
        <v>85.8</v>
      </c>
      <c r="L2">
        <v>309.7</v>
      </c>
      <c r="M2">
        <v>228.5</v>
      </c>
      <c r="N2">
        <v>120.5</v>
      </c>
    </row>
    <row r="3" spans="1:14" x14ac:dyDescent="0.3">
      <c r="B3">
        <v>0.48039999999999999</v>
      </c>
      <c r="C3">
        <v>0.61429999999999996</v>
      </c>
      <c r="D3">
        <v>0.46820000000000001</v>
      </c>
      <c r="E3">
        <f t="shared" ref="E3:E6" si="0">C3</f>
        <v>0.61429999999999996</v>
      </c>
      <c r="F3">
        <f t="shared" ref="F3:F6" si="1">B3</f>
        <v>0.48039999999999999</v>
      </c>
      <c r="I3">
        <v>222.8</v>
      </c>
      <c r="J3">
        <v>112.4</v>
      </c>
      <c r="K3">
        <v>356</v>
      </c>
      <c r="L3">
        <v>226.4</v>
      </c>
      <c r="M3">
        <v>182.6</v>
      </c>
      <c r="N3">
        <v>94.6</v>
      </c>
    </row>
    <row r="4" spans="1:14" x14ac:dyDescent="0.3">
      <c r="B4">
        <v>0.50580000000000003</v>
      </c>
      <c r="C4">
        <v>0.63470000000000004</v>
      </c>
      <c r="D4">
        <v>0.59419999999999995</v>
      </c>
      <c r="E4">
        <f t="shared" si="0"/>
        <v>0.63470000000000004</v>
      </c>
      <c r="F4">
        <f t="shared" si="1"/>
        <v>0.50580000000000003</v>
      </c>
      <c r="I4">
        <v>294.3</v>
      </c>
      <c r="J4">
        <v>187</v>
      </c>
      <c r="K4">
        <v>72.2</v>
      </c>
      <c r="L4">
        <v>289.8</v>
      </c>
      <c r="M4">
        <v>224</v>
      </c>
      <c r="N4">
        <v>134.19999999999999</v>
      </c>
    </row>
    <row r="5" spans="1:14" x14ac:dyDescent="0.3">
      <c r="B5">
        <v>0.51370000000000005</v>
      </c>
      <c r="C5">
        <v>0.52349999999999997</v>
      </c>
      <c r="D5">
        <v>0.60399999999999998</v>
      </c>
      <c r="E5">
        <f t="shared" si="0"/>
        <v>0.52349999999999997</v>
      </c>
      <c r="F5">
        <f t="shared" si="1"/>
        <v>0.51370000000000005</v>
      </c>
      <c r="I5">
        <v>233.8</v>
      </c>
      <c r="J5">
        <v>131.6</v>
      </c>
      <c r="K5">
        <v>84.9</v>
      </c>
      <c r="L5">
        <v>299.3</v>
      </c>
      <c r="M5">
        <v>203.4</v>
      </c>
      <c r="N5">
        <v>145.69999999999999</v>
      </c>
    </row>
    <row r="7" spans="1:14" x14ac:dyDescent="0.3">
      <c r="A7" t="s">
        <v>6</v>
      </c>
      <c r="B7" s="1" cm="1">
        <f t="array" ref="B7">SUM(Table1[l1]/4)</f>
        <v>0.51385000000000003</v>
      </c>
      <c r="C7" s="1" cm="1">
        <f t="array" ref="C7">SUM(Table1[l2]/4)</f>
        <v>0.59187499999999993</v>
      </c>
      <c r="D7" s="1" cm="1">
        <f t="array" ref="D7">SUM(Table1[l3]/4)</f>
        <v>0.53617499999999996</v>
      </c>
      <c r="E7" s="1" cm="1">
        <f t="array" ref="E7">SUM(Table1[l22]/4)</f>
        <v>0.59187499999999993</v>
      </c>
      <c r="F7" s="1" cm="1">
        <f t="array" ref="F7">SUM(Table1[l13]/4)</f>
        <v>0.51385000000000003</v>
      </c>
      <c r="I7">
        <f>SUM(Table2[l1])/4</f>
        <v>249.92500000000001</v>
      </c>
      <c r="J7">
        <f>SUM(Table2[l2])/4</f>
        <v>139.47499999999999</v>
      </c>
      <c r="K7">
        <f>SUM(Table2[l3])/4</f>
        <v>149.72499999999999</v>
      </c>
      <c r="L7">
        <f>SUM(Table2[l4])/4</f>
        <v>281.3</v>
      </c>
      <c r="M7">
        <f>SUM(Table2[l5])/4</f>
        <v>209.625</v>
      </c>
      <c r="N7">
        <f>SUM(Table2[l6])/4</f>
        <v>123.74999999999999</v>
      </c>
    </row>
    <row r="8" spans="1:14" x14ac:dyDescent="0.3">
      <c r="J8">
        <f>J7-I7</f>
        <v>-110.45000000000002</v>
      </c>
      <c r="K8">
        <f>K7-J7</f>
        <v>10.25</v>
      </c>
      <c r="L8">
        <f>L7-K7</f>
        <v>131.57500000000002</v>
      </c>
      <c r="M8">
        <f>M7-L7</f>
        <v>-71.675000000000011</v>
      </c>
      <c r="N8">
        <f>N7-M7</f>
        <v>-85.875000000000014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2021-08-20T16:08:16Z</dcterms:created>
  <dcterms:modified xsi:type="dcterms:W3CDTF">2021-08-20T17:18:26Z</dcterms:modified>
</cp:coreProperties>
</file>