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13_ncr:1_{455A3AA5-B83E-4651-9C32-1CC9958002DF}" xr6:coauthVersionLast="47" xr6:coauthVersionMax="47" xr10:uidLastSave="{00000000-0000-0000-0000-000000000000}"/>
  <bookViews>
    <workbookView xWindow="-492" yWindow="2064" windowWidth="19812" windowHeight="11616"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E26" i="11"/>
  <c r="E21" i="11"/>
  <c r="E22" i="11"/>
  <c r="E20" i="11"/>
  <c r="D18" i="11"/>
  <c r="E14" i="11"/>
  <c r="D15" i="11" s="1"/>
  <c r="E24" i="11"/>
  <c r="D14" i="11"/>
  <c r="E13" i="11"/>
  <c r="E30" i="11"/>
  <c r="E29" i="11"/>
  <c r="E28" i="11"/>
  <c r="G7" i="11"/>
  <c r="H5" i="11" l="1"/>
  <c r="G32" i="11"/>
  <c r="G31" i="11"/>
  <c r="G27" i="11"/>
  <c r="G26" i="11"/>
  <c r="G25" i="11"/>
  <c r="G23" i="11"/>
  <c r="G19" i="11"/>
  <c r="G12" i="11"/>
  <c r="G8" i="11"/>
  <c r="G9" i="11" l="1"/>
  <c r="H6" i="11"/>
  <c r="G24" i="11" l="1"/>
  <c r="G10" i="11"/>
  <c r="I5" i="11"/>
  <c r="J5" i="11" s="1"/>
  <c r="K5" i="11" s="1"/>
  <c r="L5" i="11" s="1"/>
  <c r="M5" i="11" s="1"/>
  <c r="N5" i="11" s="1"/>
  <c r="O5" i="11" s="1"/>
  <c r="H4" i="11"/>
  <c r="G13" i="11" l="1"/>
  <c r="O4" i="11"/>
  <c r="P5" i="11"/>
  <c r="Q5" i="11" s="1"/>
  <c r="R5" i="11" s="1"/>
  <c r="S5" i="11" s="1"/>
  <c r="T5" i="11" s="1"/>
  <c r="U5" i="11" s="1"/>
  <c r="V5" i="11" s="1"/>
  <c r="I6" i="11"/>
  <c r="E15" i="11" l="1"/>
  <c r="D16" i="11" s="1"/>
  <c r="E16" i="11" s="1"/>
  <c r="V4" i="11"/>
  <c r="W5" i="11"/>
  <c r="X5" i="11" s="1"/>
  <c r="Y5" i="11" s="1"/>
  <c r="Z5" i="11" s="1"/>
  <c r="AA5" i="11" s="1"/>
  <c r="AB5" i="11" s="1"/>
  <c r="AC5" i="11" s="1"/>
  <c r="J6" i="11"/>
  <c r="G15" i="11" l="1"/>
  <c r="AD5" i="11"/>
  <c r="AE5" i="11" s="1"/>
  <c r="AF5" i="11" s="1"/>
  <c r="AG5" i="11" s="1"/>
  <c r="AH5" i="11" s="1"/>
  <c r="AI5" i="11" s="1"/>
  <c r="AC4" i="11"/>
  <c r="K6" i="11"/>
  <c r="D17" i="11" l="1"/>
  <c r="E17" i="11" s="1"/>
  <c r="G16" i="11"/>
  <c r="AJ5" i="11"/>
  <c r="AK5" i="11" s="1"/>
  <c r="AL5" i="11" s="1"/>
  <c r="AM5" i="11" s="1"/>
  <c r="AN5" i="11" s="1"/>
  <c r="AO5" i="11" s="1"/>
  <c r="AP5" i="11" s="1"/>
  <c r="L6" i="11"/>
  <c r="E18" i="11" l="1"/>
  <c r="G17" i="11"/>
  <c r="AQ5" i="11"/>
  <c r="AR5" i="11" s="1"/>
  <c r="AJ4" i="11"/>
  <c r="M6" i="11"/>
  <c r="G18" i="11" l="1"/>
  <c r="D20" i="11"/>
  <c r="AS5" i="11"/>
  <c r="AR6" i="11"/>
  <c r="AQ4" i="11"/>
  <c r="N6" i="11"/>
  <c r="D21" i="11" l="1"/>
  <c r="D22" i="11"/>
  <c r="G20" i="11"/>
  <c r="AT5" i="11"/>
  <c r="AS6" i="11"/>
  <c r="G22" i="11" l="1"/>
  <c r="G21" i="11"/>
  <c r="D11" i="11"/>
  <c r="AU5" i="11"/>
  <c r="AT6" i="11"/>
  <c r="O6" i="11"/>
  <c r="P6" i="11"/>
  <c r="E11" i="11" l="1"/>
  <c r="G11" i="11"/>
  <c r="AV5" i="1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<sst xmlns="http://schemas.openxmlformats.org/spreadsheetml/2006/main" count="50" uniqueCount="48">
  <si>
    <t>Insert new rows ABOVE this one</t>
  </si>
  <si>
    <t>PROGRESS</t>
  </si>
  <si>
    <t>START</t>
  </si>
  <si>
    <t>END</t>
  </si>
  <si>
    <t>DAYS</t>
  </si>
  <si>
    <t>TASK</t>
  </si>
  <si>
    <t>SIMPLE GANTT CHART by Vertex42.com</t>
  </si>
  <si>
    <t>https://www.vertex42.com/ExcelTemplates/simple-gantt-chart.html</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</si>
  <si>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</si>
  <si>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</si>
  <si>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</si>
  <si>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</si>
  <si>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</si>
  <si>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</si>
  <si>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</si>
  <si>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</si>
  <si>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</si>
  <si>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</si>
  <si>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</si>
  <si>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</si>
  <si>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</si>
  <si>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</si>
  <si>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</si>
  <si>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Setup</t>
  </si>
  <si>
    <t>Overleaf for skeleton report</t>
  </si>
  <si>
    <t>VPN for FEKO software</t>
  </si>
  <si>
    <t>Literature Review</t>
  </si>
  <si>
    <t>Related work and Short commings</t>
  </si>
  <si>
    <t>Type of Antennas</t>
  </si>
  <si>
    <t>Formation of Antennas</t>
  </si>
  <si>
    <t>Factors for grating lobes</t>
  </si>
  <si>
    <t>Beam Stearing</t>
  </si>
  <si>
    <t>Design and Simulation</t>
  </si>
  <si>
    <t>FEKO simulations</t>
  </si>
  <si>
    <t>MATLAB Antenna Array Toolkit</t>
  </si>
  <si>
    <t>Genetic Algorithm</t>
  </si>
  <si>
    <t>Results</t>
  </si>
  <si>
    <t>Finalize</t>
  </si>
  <si>
    <t>Improvements after feedback</t>
  </si>
  <si>
    <t>First draft submittion</t>
  </si>
  <si>
    <t>Final draft submittion</t>
  </si>
  <si>
    <t>Oral examination</t>
  </si>
  <si>
    <t>Present Poster open day</t>
  </si>
  <si>
    <t>Document findings in report</t>
  </si>
  <si>
    <t>Github</t>
  </si>
  <si>
    <t>Background</t>
  </si>
  <si>
    <t>Suppressing Grating Lobes</t>
  </si>
  <si>
    <t>Walt Deyzel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</si>
</sst>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9" fontId="4" fillId="14" borderId="2" xfId="2" applyFont="1" applyFill="1" applyBorder="1" applyAlignment="1">
      <alignment horizontal="center" vertical="center"/>
    </xf>
    <xf numFmtId="165" fontId="8" fillId="14" borderId="2" xfId="10" applyFill="1">
      <alignment horizontal="center" vertical="center"/>
    </xf>
    <xf numFmtId="0" fontId="8" fillId="9" borderId="2" xfId="12" applyFill="1">
      <alignment horizontal="left" vertical="center" indent="2"/>
    </xf>
    <xf numFmtId="165" fontId="8" fillId="9" borderId="2" xfId="10" applyFill="1">
      <alignment horizontal="center" vertical="center"/>
    </xf>
    <xf numFmtId="0" fontId="5" fillId="14" borderId="2" xfId="12" applyFont="1" applyFill="1">
      <alignment horizontal="left" vertical="center" indent="2"/>
    </xf>
    <xf numFmtId="9" fontId="16" fillId="9" borderId="2" xfId="2" applyFont="1" applyFill="1" applyBorder="1" applyAlignment="1">
      <alignment horizontal="center" vertical="center"/>
    </xf>
    <xf numFmtId="165" fontId="5" fillId="9" borderId="2" xfId="0" applyNumberFormat="1" applyFont="1" applyFill="1" applyBorder="1" applyAlignment="1">
      <alignment horizontal="center" vertical="center"/>
    </xf>
    <xf numFmtId="165" fontId="16" fillId="9" borderId="2" xfId="0" applyNumberFormat="1" applyFont="1" applyFill="1" applyBorder="1" applyAlignment="1">
      <alignment horizontal="center" vertical="center"/>
    </xf>
    <xf numFmtId="0" fontId="9" fillId="0" borderId="0" xfId="7" applyAlignment="1">
      <alignment horizontal="left" vertical="center"/>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00" zoomScalePageLayoutView="70" workbookViewId="0">
      <pane ySplit="6" topLeftCell="A7" activePane="bottomLeft" state="frozen"/>
      <selection pane="bottomLeft" activeCell="B5" sqref="B5:F5"/>
    </sheetView>
  </sheetViews>
  <sheetFormatPr defaultRowHeight="30" customHeight="1" x14ac:dyDescent="0.3"/>
  <cols>
    <col min="1" max="1" width="2.6640625" style="43" customWidth="1"/>
    <col min="2" max="2" width="31.3320312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4" t="s">
        <v>14</v>
      </c>
      <c r="B1" s="47" t="s">
        <v>46</v>
      </c>
      <c r="C1" s="1"/>
      <c r="D1" s="3"/>
      <c r="E1" s="42"/>
      <c r="G1" s="1"/>
      <c r="H1" s="13" t="s">
        <v>6</v>
      </c>
    </row>
    <row r="2" spans="1:63" ht="30" customHeight="1" x14ac:dyDescent="0.35">
      <c r="A2" s="43" t="s">
        <v>8</v>
      </c>
      <c r="B2" s="48" t="s">
        <v>47</v>
      </c>
      <c r="H2" s="46" t="s">
        <v>7</v>
      </c>
    </row>
    <row r="3" spans="1:63" ht="30" customHeight="1" x14ac:dyDescent="0.3">
      <c r="A3" s="43" t="s">
        <v>15</v>
      </c>
      <c r="B3" s="68">
        <v>21750793</v>
      </c>
      <c r="C3" s="59"/>
      <c r="D3" s="73">
        <v>44411</v>
      </c>
      <c r="E3" s="73"/>
    </row>
    <row r="4" spans="1:63" ht="30" customHeight="1" x14ac:dyDescent="0.3">
      <c r="A4" s="44" t="s">
        <v>16</v>
      </c>
      <c r="C4" s="59"/>
      <c r="D4" s="6">
        <v>5</v>
      </c>
      <c r="H4" s="70">
        <f>H5</f>
        <v>44438</v>
      </c>
      <c r="I4" s="71"/>
      <c r="J4" s="71"/>
      <c r="K4" s="71"/>
      <c r="L4" s="71"/>
      <c r="M4" s="71"/>
      <c r="N4" s="72"/>
      <c r="O4" s="70">
        <f>O5</f>
        <v>44445</v>
      </c>
      <c r="P4" s="71"/>
      <c r="Q4" s="71"/>
      <c r="R4" s="71"/>
      <c r="S4" s="71"/>
      <c r="T4" s="71"/>
      <c r="U4" s="72"/>
      <c r="V4" s="70">
        <f>V5</f>
        <v>44452</v>
      </c>
      <c r="W4" s="71"/>
      <c r="X4" s="71"/>
      <c r="Y4" s="71"/>
      <c r="Z4" s="71"/>
      <c r="AA4" s="71"/>
      <c r="AB4" s="72"/>
      <c r="AC4" s="70">
        <f>AC5</f>
        <v>44459</v>
      </c>
      <c r="AD4" s="71"/>
      <c r="AE4" s="71"/>
      <c r="AF4" s="71"/>
      <c r="AG4" s="71"/>
      <c r="AH4" s="71"/>
      <c r="AI4" s="72"/>
      <c r="AJ4" s="70">
        <f>AJ5</f>
        <v>44466</v>
      </c>
      <c r="AK4" s="71"/>
      <c r="AL4" s="71"/>
      <c r="AM4" s="71"/>
      <c r="AN4" s="71"/>
      <c r="AO4" s="71"/>
      <c r="AP4" s="72"/>
      <c r="AQ4" s="70">
        <f>AQ5</f>
        <v>44473</v>
      </c>
      <c r="AR4" s="71"/>
      <c r="AS4" s="71"/>
      <c r="AT4" s="71"/>
      <c r="AU4" s="71"/>
      <c r="AV4" s="71"/>
      <c r="AW4" s="72"/>
      <c r="AX4" s="70">
        <f>AX5</f>
        <v>44480</v>
      </c>
      <c r="AY4" s="71"/>
      <c r="AZ4" s="71"/>
      <c r="BA4" s="71"/>
      <c r="BB4" s="71"/>
      <c r="BC4" s="71"/>
      <c r="BD4" s="72"/>
      <c r="BE4" s="70">
        <f>BE5</f>
        <v>44487</v>
      </c>
      <c r="BF4" s="71"/>
      <c r="BG4" s="71"/>
      <c r="BH4" s="71"/>
      <c r="BI4" s="71"/>
      <c r="BJ4" s="71"/>
      <c r="BK4" s="72"/>
    </row>
    <row r="5" spans="1:63" ht="15" customHeight="1" x14ac:dyDescent="0.3">
      <c r="A5" s="44" t="s">
        <v>17</v>
      </c>
      <c r="B5" s="69"/>
      <c r="C5" s="69"/>
      <c r="D5" s="69"/>
      <c r="E5" s="69"/>
      <c r="F5" s="69"/>
      <c r="H5" s="10">
        <f>Project_Start-WEEKDAY(Project_Start,1)+2+7*(Display_Week-1)</f>
        <v>44438</v>
      </c>
      <c r="I5" s="9">
        <f>H5+1</f>
        <v>44439</v>
      </c>
      <c r="J5" s="9">
        <f t="shared" ref="J5:AW5" si="0">I5+1</f>
        <v>44440</v>
      </c>
      <c r="K5" s="9">
        <f t="shared" si="0"/>
        <v>44441</v>
      </c>
      <c r="L5" s="9">
        <f t="shared" si="0"/>
        <v>44442</v>
      </c>
      <c r="M5" s="9">
        <f t="shared" si="0"/>
        <v>44443</v>
      </c>
      <c r="N5" s="11">
        <f t="shared" si="0"/>
        <v>44444</v>
      </c>
      <c r="O5" s="10">
        <f>N5+1</f>
        <v>44445</v>
      </c>
      <c r="P5" s="9">
        <f>O5+1</f>
        <v>44446</v>
      </c>
      <c r="Q5" s="9">
        <f t="shared" si="0"/>
        <v>44447</v>
      </c>
      <c r="R5" s="9">
        <f t="shared" si="0"/>
        <v>44448</v>
      </c>
      <c r="S5" s="9">
        <f t="shared" si="0"/>
        <v>44449</v>
      </c>
      <c r="T5" s="9">
        <f t="shared" si="0"/>
        <v>44450</v>
      </c>
      <c r="U5" s="11">
        <f t="shared" si="0"/>
        <v>44451</v>
      </c>
      <c r="V5" s="10">
        <f>U5+1</f>
        <v>44452</v>
      </c>
      <c r="W5" s="9">
        <f>V5+1</f>
        <v>44453</v>
      </c>
      <c r="X5" s="9">
        <f t="shared" si="0"/>
        <v>44454</v>
      </c>
      <c r="Y5" s="9">
        <f t="shared" si="0"/>
        <v>44455</v>
      </c>
      <c r="Z5" s="9">
        <f t="shared" si="0"/>
        <v>44456</v>
      </c>
      <c r="AA5" s="9">
        <f t="shared" si="0"/>
        <v>44457</v>
      </c>
      <c r="AB5" s="11">
        <f t="shared" si="0"/>
        <v>44458</v>
      </c>
      <c r="AC5" s="10">
        <f>AB5+1</f>
        <v>44459</v>
      </c>
      <c r="AD5" s="9">
        <f>AC5+1</f>
        <v>44460</v>
      </c>
      <c r="AE5" s="9">
        <f t="shared" si="0"/>
        <v>44461</v>
      </c>
      <c r="AF5" s="9">
        <f t="shared" si="0"/>
        <v>44462</v>
      </c>
      <c r="AG5" s="9">
        <f t="shared" si="0"/>
        <v>44463</v>
      </c>
      <c r="AH5" s="9">
        <f t="shared" si="0"/>
        <v>44464</v>
      </c>
      <c r="AI5" s="11">
        <f t="shared" si="0"/>
        <v>44465</v>
      </c>
      <c r="AJ5" s="10">
        <f>AI5+1</f>
        <v>44466</v>
      </c>
      <c r="AK5" s="9">
        <f>AJ5+1</f>
        <v>44467</v>
      </c>
      <c r="AL5" s="9">
        <f t="shared" si="0"/>
        <v>44468</v>
      </c>
      <c r="AM5" s="9">
        <f t="shared" si="0"/>
        <v>44469</v>
      </c>
      <c r="AN5" s="9">
        <f t="shared" si="0"/>
        <v>44470</v>
      </c>
      <c r="AO5" s="9">
        <f t="shared" si="0"/>
        <v>44471</v>
      </c>
      <c r="AP5" s="11">
        <f t="shared" si="0"/>
        <v>44472</v>
      </c>
      <c r="AQ5" s="10">
        <f>AP5+1</f>
        <v>44473</v>
      </c>
      <c r="AR5" s="9">
        <f>AQ5+1</f>
        <v>44474</v>
      </c>
      <c r="AS5" s="9">
        <f t="shared" si="0"/>
        <v>44475</v>
      </c>
      <c r="AT5" s="9">
        <f t="shared" si="0"/>
        <v>44476</v>
      </c>
      <c r="AU5" s="9">
        <f t="shared" si="0"/>
        <v>44477</v>
      </c>
      <c r="AV5" s="9">
        <f t="shared" si="0"/>
        <v>44478</v>
      </c>
      <c r="AW5" s="11">
        <f t="shared" si="0"/>
        <v>44479</v>
      </c>
      <c r="AX5" s="10">
        <f>AW5+1</f>
        <v>44480</v>
      </c>
      <c r="AY5" s="9">
        <f>AX5+1</f>
        <v>44481</v>
      </c>
      <c r="AZ5" s="9">
        <f t="shared" ref="AZ5:BD5" si="1">AY5+1</f>
        <v>44482</v>
      </c>
      <c r="BA5" s="9">
        <f t="shared" si="1"/>
        <v>44483</v>
      </c>
      <c r="BB5" s="9">
        <f t="shared" si="1"/>
        <v>44484</v>
      </c>
      <c r="BC5" s="9">
        <f t="shared" si="1"/>
        <v>44485</v>
      </c>
      <c r="BD5" s="11">
        <f t="shared" si="1"/>
        <v>44486</v>
      </c>
      <c r="BE5" s="10">
        <f>BD5+1</f>
        <v>44487</v>
      </c>
      <c r="BF5" s="9">
        <f>BE5+1</f>
        <v>44488</v>
      </c>
      <c r="BG5" s="9">
        <f t="shared" ref="BG5:BK5" si="2">BF5+1</f>
        <v>44489</v>
      </c>
      <c r="BH5" s="9">
        <f t="shared" si="2"/>
        <v>44490</v>
      </c>
      <c r="BI5" s="9">
        <f t="shared" si="2"/>
        <v>44491</v>
      </c>
      <c r="BJ5" s="9">
        <f t="shared" si="2"/>
        <v>44492</v>
      </c>
      <c r="BK5" s="11">
        <f t="shared" si="2"/>
        <v>44493</v>
      </c>
    </row>
    <row r="6" spans="1:63" ht="30" customHeight="1" thickBot="1" x14ac:dyDescent="0.35">
      <c r="A6" s="44" t="s">
        <v>18</v>
      </c>
      <c r="B6" s="7" t="s">
        <v>5</v>
      </c>
      <c r="C6" s="8" t="s">
        <v>1</v>
      </c>
      <c r="D6" s="8" t="s">
        <v>2</v>
      </c>
      <c r="E6" s="8" t="s">
        <v>3</v>
      </c>
      <c r="F6" s="8"/>
      <c r="G6" s="8" t="s">
        <v>4</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43" t="s">
        <v>13</v>
      </c>
      <c r="D7"/>
      <c r="G7"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63" s="2" customFormat="1" ht="30" customHeight="1" thickBot="1" x14ac:dyDescent="0.35">
      <c r="A8" s="44" t="s">
        <v>19</v>
      </c>
      <c r="B8" s="16" t="s">
        <v>23</v>
      </c>
      <c r="C8" s="17"/>
      <c r="D8" s="18"/>
      <c r="E8" s="19"/>
      <c r="F8" s="15"/>
      <c r="G8" s="15" t="str">
        <f t="shared" ref="G8:G32" si="6">IF(OR(ISBLANK(task_start),ISBLANK(task_end)),"",task_end-task_start+1)</f>
        <v/>
      </c>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row>
    <row r="9" spans="1:63" s="2" customFormat="1" ht="30" customHeight="1" thickBot="1" x14ac:dyDescent="0.35">
      <c r="A9" s="44" t="s">
        <v>20</v>
      </c>
      <c r="B9" s="54" t="s">
        <v>44</v>
      </c>
      <c r="C9" s="20">
        <v>1</v>
      </c>
      <c r="D9" s="49">
        <v>44411</v>
      </c>
      <c r="E9" s="49">
        <v>44412</v>
      </c>
      <c r="F9" s="15"/>
      <c r="G9" s="15">
        <f t="shared" si="6"/>
        <v>2</v>
      </c>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row>
    <row r="10" spans="1:63" s="2" customFormat="1" ht="30" customHeight="1" thickBot="1" x14ac:dyDescent="0.35">
      <c r="A10" s="44" t="s">
        <v>21</v>
      </c>
      <c r="B10" s="54" t="s">
        <v>24</v>
      </c>
      <c r="C10" s="20">
        <v>1</v>
      </c>
      <c r="D10" s="49">
        <v>44411</v>
      </c>
      <c r="E10" s="49">
        <v>44412</v>
      </c>
      <c r="F10" s="15"/>
      <c r="G10" s="15">
        <f t="shared" si="6"/>
        <v>2</v>
      </c>
      <c r="H10" s="39"/>
      <c r="I10" s="39"/>
      <c r="J10" s="39"/>
      <c r="K10" s="39"/>
      <c r="L10" s="39"/>
      <c r="M10" s="39"/>
      <c r="N10" s="39"/>
      <c r="O10" s="39"/>
      <c r="P10" s="39"/>
      <c r="Q10" s="39"/>
      <c r="R10" s="39"/>
      <c r="S10" s="39"/>
      <c r="T10" s="40"/>
      <c r="U10" s="40"/>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row>
    <row r="11" spans="1:63" s="2" customFormat="1" ht="30" customHeight="1" thickBot="1" x14ac:dyDescent="0.35">
      <c r="A11" s="43"/>
      <c r="B11" s="54" t="s">
        <v>25</v>
      </c>
      <c r="C11" s="20">
        <v>0</v>
      </c>
      <c r="D11" s="49">
        <f>D21</f>
        <v>44462</v>
      </c>
      <c r="E11" s="49">
        <f>D11+1</f>
        <v>44463</v>
      </c>
      <c r="F11" s="15"/>
      <c r="G11" s="15">
        <f t="shared" si="6"/>
        <v>2</v>
      </c>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row>
    <row r="12" spans="1:63" s="2" customFormat="1" ht="30" customHeight="1" thickBot="1" x14ac:dyDescent="0.35">
      <c r="A12" s="44" t="s">
        <v>22</v>
      </c>
      <c r="B12" s="21" t="s">
        <v>26</v>
      </c>
      <c r="C12" s="65"/>
      <c r="D12" s="66"/>
      <c r="E12" s="67"/>
      <c r="F12" s="15"/>
      <c r="G12" s="15" t="str">
        <f t="shared" si="6"/>
        <v/>
      </c>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row>
    <row r="13" spans="1:63" s="2" customFormat="1" ht="30" customHeight="1" thickBot="1" x14ac:dyDescent="0.35">
      <c r="A13" s="44"/>
      <c r="B13" s="55" t="s">
        <v>45</v>
      </c>
      <c r="C13" s="23">
        <v>1</v>
      </c>
      <c r="D13" s="50">
        <v>44416</v>
      </c>
      <c r="E13" s="50">
        <f>D13+7</f>
        <v>44423</v>
      </c>
      <c r="F13" s="15"/>
      <c r="G13" s="15">
        <f t="shared" si="6"/>
        <v>8</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row>
    <row r="14" spans="1:63" s="2" customFormat="1" ht="30" customHeight="1" thickBot="1" x14ac:dyDescent="0.35">
      <c r="A14" s="44"/>
      <c r="B14" s="55" t="s">
        <v>27</v>
      </c>
      <c r="C14" s="23">
        <v>1</v>
      </c>
      <c r="D14" s="50">
        <f>E13+1</f>
        <v>44424</v>
      </c>
      <c r="E14" s="50">
        <f>D14+7</f>
        <v>44431</v>
      </c>
      <c r="F14" s="15"/>
      <c r="G14" s="15"/>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row>
    <row r="15" spans="1:63" s="2" customFormat="1" ht="30" customHeight="1" thickBot="1" x14ac:dyDescent="0.35">
      <c r="A15" s="43"/>
      <c r="B15" s="55" t="s">
        <v>28</v>
      </c>
      <c r="C15" s="23">
        <v>1</v>
      </c>
      <c r="D15" s="50">
        <f>E14+1</f>
        <v>44432</v>
      </c>
      <c r="E15" s="50">
        <f>D15+3</f>
        <v>44435</v>
      </c>
      <c r="F15" s="15"/>
      <c r="G15" s="15">
        <f t="shared" si="6"/>
        <v>4</v>
      </c>
      <c r="H15" s="39"/>
      <c r="I15" s="39"/>
      <c r="J15" s="39"/>
      <c r="K15" s="39"/>
      <c r="L15" s="39"/>
      <c r="M15" s="39"/>
      <c r="N15" s="39"/>
      <c r="O15" s="39"/>
      <c r="P15" s="39"/>
      <c r="Q15" s="39"/>
      <c r="R15" s="39"/>
      <c r="S15" s="39"/>
      <c r="T15" s="40"/>
      <c r="U15" s="40"/>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row>
    <row r="16" spans="1:63" s="2" customFormat="1" ht="30" customHeight="1" thickBot="1" x14ac:dyDescent="0.35">
      <c r="A16" s="43"/>
      <c r="B16" s="55" t="s">
        <v>29</v>
      </c>
      <c r="C16" s="23">
        <v>1</v>
      </c>
      <c r="D16" s="50">
        <f>E15+1</f>
        <v>44436</v>
      </c>
      <c r="E16" s="50">
        <f>D16+7</f>
        <v>44443</v>
      </c>
      <c r="F16" s="15"/>
      <c r="G16" s="15">
        <f t="shared" si="6"/>
        <v>8</v>
      </c>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row>
    <row r="17" spans="1:63" s="2" customFormat="1" ht="30" customHeight="1" thickBot="1" x14ac:dyDescent="0.35">
      <c r="A17" s="43"/>
      <c r="B17" s="55" t="s">
        <v>30</v>
      </c>
      <c r="C17" s="23">
        <v>1</v>
      </c>
      <c r="D17" s="50">
        <f>E16+1</f>
        <v>44444</v>
      </c>
      <c r="E17" s="50">
        <f>D17+2</f>
        <v>44446</v>
      </c>
      <c r="F17" s="15"/>
      <c r="G17" s="15">
        <f t="shared" si="6"/>
        <v>3</v>
      </c>
      <c r="H17" s="39"/>
      <c r="I17" s="39"/>
      <c r="J17" s="39"/>
      <c r="K17" s="39"/>
      <c r="L17" s="39"/>
      <c r="M17" s="39"/>
      <c r="N17" s="39"/>
      <c r="O17" s="39"/>
      <c r="P17" s="39"/>
      <c r="Q17" s="39"/>
      <c r="R17" s="39"/>
      <c r="S17" s="39"/>
      <c r="T17" s="39"/>
      <c r="U17" s="39"/>
      <c r="V17" s="39"/>
      <c r="W17" s="39"/>
      <c r="X17" s="40"/>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row>
    <row r="18" spans="1:63" s="2" customFormat="1" ht="30" customHeight="1" thickBot="1" x14ac:dyDescent="0.35">
      <c r="A18" s="43"/>
      <c r="B18" s="55" t="s">
        <v>31</v>
      </c>
      <c r="C18" s="23">
        <v>1</v>
      </c>
      <c r="D18" s="50">
        <f>E17+1</f>
        <v>44447</v>
      </c>
      <c r="E18" s="50">
        <f>D18+3</f>
        <v>44450</v>
      </c>
      <c r="F18" s="15"/>
      <c r="G18" s="15">
        <f t="shared" si="6"/>
        <v>4</v>
      </c>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row>
    <row r="19" spans="1:63" s="2" customFormat="1" ht="30" customHeight="1" thickBot="1" x14ac:dyDescent="0.35">
      <c r="A19" s="43" t="s">
        <v>10</v>
      </c>
      <c r="B19" s="24" t="s">
        <v>32</v>
      </c>
      <c r="C19" s="25"/>
      <c r="D19" s="26"/>
      <c r="E19" s="27"/>
      <c r="F19" s="15"/>
      <c r="G19" s="15" t="str">
        <f t="shared" si="6"/>
        <v/>
      </c>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row>
    <row r="20" spans="1:63" s="2" customFormat="1" ht="30" customHeight="1" thickBot="1" x14ac:dyDescent="0.35">
      <c r="A20" s="43"/>
      <c r="B20" s="56" t="s">
        <v>34</v>
      </c>
      <c r="C20" s="28">
        <v>1</v>
      </c>
      <c r="D20" s="51">
        <f>E18+1</f>
        <v>44451</v>
      </c>
      <c r="E20" s="51">
        <f>D20+21</f>
        <v>44472</v>
      </c>
      <c r="F20" s="15"/>
      <c r="G20" s="15">
        <f t="shared" si="6"/>
        <v>22</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row>
    <row r="21" spans="1:63" s="2" customFormat="1" ht="30" customHeight="1" thickBot="1" x14ac:dyDescent="0.35">
      <c r="A21" s="43"/>
      <c r="B21" s="56" t="s">
        <v>35</v>
      </c>
      <c r="C21" s="28">
        <v>0.5</v>
      </c>
      <c r="D21" s="51">
        <f>E20-10</f>
        <v>44462</v>
      </c>
      <c r="E21" s="51">
        <f>D21+18</f>
        <v>44480</v>
      </c>
      <c r="F21" s="15"/>
      <c r="G21" s="15">
        <f t="shared" si="6"/>
        <v>19</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row>
    <row r="22" spans="1:63" s="2" customFormat="1" ht="30" customHeight="1" thickBot="1" x14ac:dyDescent="0.35">
      <c r="A22" s="43"/>
      <c r="B22" s="56" t="s">
        <v>33</v>
      </c>
      <c r="C22" s="28">
        <v>0</v>
      </c>
      <c r="D22" s="51">
        <f>D20</f>
        <v>44451</v>
      </c>
      <c r="E22" s="51">
        <f>D22+31</f>
        <v>44482</v>
      </c>
      <c r="F22" s="15"/>
      <c r="G22" s="15">
        <f t="shared" si="6"/>
        <v>32</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row>
    <row r="23" spans="1:63" s="2" customFormat="1" ht="30" customHeight="1" thickBot="1" x14ac:dyDescent="0.35">
      <c r="A23" s="43" t="s">
        <v>10</v>
      </c>
      <c r="B23" s="29" t="s">
        <v>36</v>
      </c>
      <c r="C23" s="30"/>
      <c r="D23" s="31"/>
      <c r="E23" s="32"/>
      <c r="F23" s="15"/>
      <c r="G23" s="15" t="str">
        <f t="shared" si="6"/>
        <v/>
      </c>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row>
    <row r="24" spans="1:63" s="2" customFormat="1" ht="30" customHeight="1" thickBot="1" x14ac:dyDescent="0.35">
      <c r="A24" s="43"/>
      <c r="B24" s="57" t="s">
        <v>43</v>
      </c>
      <c r="C24" s="33">
        <v>0.15</v>
      </c>
      <c r="D24" s="52">
        <v>44428</v>
      </c>
      <c r="E24" s="52">
        <f>D26</f>
        <v>44489</v>
      </c>
      <c r="F24" s="15"/>
      <c r="G24" s="15">
        <f t="shared" si="6"/>
        <v>62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row>
    <row r="25" spans="1:63" s="2" customFormat="1" ht="30" customHeight="1" thickBot="1" x14ac:dyDescent="0.35">
      <c r="A25" s="43"/>
      <c r="B25" s="64" t="s">
        <v>37</v>
      </c>
      <c r="C25" s="60"/>
      <c r="D25" s="61" t="s">
        <v>9</v>
      </c>
      <c r="E25" s="61" t="s">
        <v>9</v>
      </c>
      <c r="F25" s="15"/>
      <c r="G25" s="15" t="e">
        <f t="shared" si="6"/>
        <v>#VALUE!</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row>
    <row r="26" spans="1:63" s="2" customFormat="1" ht="30" customHeight="1" thickBot="1" x14ac:dyDescent="0.35">
      <c r="A26" s="43"/>
      <c r="B26" s="62" t="s">
        <v>39</v>
      </c>
      <c r="C26" s="22">
        <v>0</v>
      </c>
      <c r="D26" s="63">
        <v>44489</v>
      </c>
      <c r="E26" s="63">
        <f>D26+4</f>
        <v>44493</v>
      </c>
      <c r="F26" s="15"/>
      <c r="G26" s="15">
        <f t="shared" si="6"/>
        <v>5</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row>
    <row r="27" spans="1:63" s="2" customFormat="1" ht="30" customHeight="1" thickBot="1" x14ac:dyDescent="0.35">
      <c r="A27" s="43"/>
      <c r="B27" s="62" t="s">
        <v>38</v>
      </c>
      <c r="C27" s="22">
        <v>0</v>
      </c>
      <c r="D27" s="63">
        <v>44494</v>
      </c>
      <c r="E27" s="63">
        <f>D27+7</f>
        <v>44501</v>
      </c>
      <c r="F27" s="15"/>
      <c r="G27" s="15">
        <f t="shared" si="6"/>
        <v>8</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row>
    <row r="28" spans="1:63" s="2" customFormat="1" ht="30" customHeight="1" thickBot="1" x14ac:dyDescent="0.35">
      <c r="A28" s="43"/>
      <c r="B28" s="62" t="s">
        <v>40</v>
      </c>
      <c r="C28" s="22">
        <v>0</v>
      </c>
      <c r="D28" s="63">
        <v>44509</v>
      </c>
      <c r="E28" s="63">
        <f>D28 +1</f>
        <v>44510</v>
      </c>
      <c r="F28" s="15"/>
      <c r="G28" s="15"/>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row>
    <row r="29" spans="1:63" s="2" customFormat="1" ht="30" customHeight="1" thickBot="1" x14ac:dyDescent="0.35">
      <c r="A29" s="43"/>
      <c r="B29" s="62" t="s">
        <v>41</v>
      </c>
      <c r="C29" s="22">
        <v>0</v>
      </c>
      <c r="D29" s="63">
        <v>44516</v>
      </c>
      <c r="E29" s="63">
        <f xml:space="preserve"> D29+1</f>
        <v>44517</v>
      </c>
      <c r="F29" s="15"/>
      <c r="G29" s="15"/>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row>
    <row r="30" spans="1:63" s="2" customFormat="1" ht="30" customHeight="1" thickBot="1" x14ac:dyDescent="0.35">
      <c r="A30" s="43"/>
      <c r="B30" s="62" t="s">
        <v>42</v>
      </c>
      <c r="C30" s="22">
        <v>0</v>
      </c>
      <c r="D30" s="63">
        <v>44525</v>
      </c>
      <c r="E30" s="63">
        <f>D30+1</f>
        <v>44526</v>
      </c>
      <c r="F30" s="15"/>
      <c r="G30" s="15"/>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row>
    <row r="31" spans="1:63" s="2" customFormat="1" ht="30" customHeight="1" thickBot="1" x14ac:dyDescent="0.35">
      <c r="A31" s="43" t="s">
        <v>12</v>
      </c>
      <c r="B31" s="58"/>
      <c r="C31" s="14"/>
      <c r="D31" s="53"/>
      <c r="E31" s="53"/>
      <c r="F31" s="15"/>
      <c r="G31" s="15" t="str">
        <f t="shared" si="6"/>
        <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row>
    <row r="32" spans="1:63" s="2" customFormat="1" ht="30" customHeight="1" thickBot="1" x14ac:dyDescent="0.35">
      <c r="A32" s="44" t="s">
        <v>11</v>
      </c>
      <c r="B32" s="34" t="s">
        <v>0</v>
      </c>
      <c r="C32" s="35"/>
      <c r="D32" s="36"/>
      <c r="E32" s="37"/>
      <c r="F32" s="38"/>
      <c r="G32" s="38" t="str">
        <f t="shared" si="6"/>
        <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row>
    <row r="33" spans="5:6" ht="30" customHeight="1" x14ac:dyDescent="0.3">
      <c r="F33" s="5"/>
    </row>
    <row r="34" spans="5:6" ht="30" customHeight="1" x14ac:dyDescent="0.3">
      <c r="E34" s="45"/>
    </row>
  </sheetData>
  <mergeCells count="10">
    <mergeCell ref="D3:E3"/>
    <mergeCell ref="H4:N4"/>
    <mergeCell ref="O4:U4"/>
    <mergeCell ref="V4:AB4"/>
    <mergeCell ref="AC4:AI4"/>
    <mergeCell ref="B5:F5"/>
    <mergeCell ref="AJ4:AP4"/>
    <mergeCell ref="AQ4:AW4"/>
    <mergeCell ref="AX4:BD4"/>
    <mergeCell ref="BE4:BK4"/>
  </mergeCells>
  <conditionalFormatting sqref="C7:C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2">
    <cfRule type="expression" dxfId="2" priority="33">
      <formula>AND(TODAY()&gt;=H$5,TODAY()&lt;I$5)</formula>
    </cfRule>
  </conditionalFormatting>
  <conditionalFormatting sqref="H7:BK32">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2021-09-06T14:51:59Z</dcterms:modified>
</cp:coreProperties>
</file>