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3" l="1"/>
  <c r="J6" i="3"/>
  <c r="J7" i="3"/>
  <c r="J4" i="3"/>
  <c r="G5" i="3"/>
  <c r="G9" i="3"/>
  <c r="I5" i="3"/>
  <c r="F10" i="3"/>
  <c r="F9" i="3"/>
  <c r="F8" i="3"/>
  <c r="F6" i="3"/>
  <c r="I7" i="3" s="1"/>
  <c r="F5" i="3"/>
  <c r="I6" i="3" s="1"/>
  <c r="F4" i="3"/>
  <c r="D13" i="1" l="1"/>
  <c r="C13" i="1"/>
</calcChain>
</file>

<file path=xl/sharedStrings.xml><?xml version="1.0" encoding="utf-8"?>
<sst xmlns="http://schemas.openxmlformats.org/spreadsheetml/2006/main" count="31" uniqueCount="28">
  <si>
    <t>Br-H</t>
    <phoneticPr fontId="1" type="noConversion"/>
  </si>
  <si>
    <t>E</t>
    <phoneticPr fontId="1" type="noConversion"/>
  </si>
  <si>
    <t>G</t>
    <phoneticPr fontId="1" type="noConversion"/>
  </si>
  <si>
    <t>Br-H</t>
    <phoneticPr fontId="1" type="noConversion"/>
  </si>
  <si>
    <t>E</t>
    <phoneticPr fontId="1" type="noConversion"/>
  </si>
  <si>
    <t>Solvant</t>
    <phoneticPr fontId="1" type="noConversion"/>
  </si>
  <si>
    <t>Br2</t>
    <phoneticPr fontId="1" type="noConversion"/>
  </si>
  <si>
    <t>formular</t>
    <phoneticPr fontId="1" type="noConversion"/>
  </si>
  <si>
    <t>HCOO-</t>
    <phoneticPr fontId="1" type="noConversion"/>
  </si>
  <si>
    <t>Br-</t>
    <phoneticPr fontId="1" type="noConversion"/>
  </si>
  <si>
    <t>HBr</t>
    <phoneticPr fontId="1" type="noConversion"/>
  </si>
  <si>
    <t>CO2</t>
    <phoneticPr fontId="1" type="noConversion"/>
  </si>
  <si>
    <t>Br3-</t>
    <phoneticPr fontId="1" type="noConversion"/>
  </si>
  <si>
    <t>H+</t>
    <phoneticPr fontId="1" type="noConversion"/>
  </si>
  <si>
    <t>HCOOH</t>
    <phoneticPr fontId="1" type="noConversion"/>
  </si>
  <si>
    <t>TS1</t>
    <phoneticPr fontId="1" type="noConversion"/>
  </si>
  <si>
    <t>TS2</t>
    <phoneticPr fontId="1" type="noConversion"/>
  </si>
  <si>
    <t>G(hartree)</t>
    <phoneticPr fontId="1" type="noConversion"/>
  </si>
  <si>
    <t>G(kcal/mol)</t>
    <phoneticPr fontId="1" type="noConversion"/>
  </si>
  <si>
    <t>Br2+HCOO-</t>
    <phoneticPr fontId="1" type="noConversion"/>
  </si>
  <si>
    <t>species</t>
    <phoneticPr fontId="1" type="noConversion"/>
  </si>
  <si>
    <t>Br-+HBr+CO2</t>
    <phoneticPr fontId="1" type="noConversion"/>
  </si>
  <si>
    <t>Br3-+HCOO-</t>
    <phoneticPr fontId="1" type="noConversion"/>
  </si>
  <si>
    <t>TS1+Br-</t>
    <phoneticPr fontId="1" type="noConversion"/>
  </si>
  <si>
    <t>2Br-+HBr+CO2</t>
    <phoneticPr fontId="1" type="noConversion"/>
  </si>
  <si>
    <t>reaction process</t>
    <phoneticPr fontId="1" type="noConversion"/>
  </si>
  <si>
    <t>TS</t>
    <phoneticPr fontId="1" type="noConversion"/>
  </si>
  <si>
    <t>1'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</si>
</sst>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Sheet1!$B$3:$B$13</c:f>
              <c:numCache>
                <c:formatCode>General</c:formatCode>
                <c:ptCount val="11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3.1</c:v>
                </c:pt>
                <c:pt idx="8">
                  <c:v>3.5</c:v>
                </c:pt>
                <c:pt idx="10">
                  <c:v>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-5337.5378920000003</c:v>
                </c:pt>
                <c:pt idx="1">
                  <c:v>-5337.53323</c:v>
                </c:pt>
                <c:pt idx="2">
                  <c:v>-5337.5294620000004</c:v>
                </c:pt>
                <c:pt idx="3">
                  <c:v>-5337.52621</c:v>
                </c:pt>
                <c:pt idx="4">
                  <c:v>-5337.5206159999998</c:v>
                </c:pt>
                <c:pt idx="5">
                  <c:v>-5337.5163599999996</c:v>
                </c:pt>
                <c:pt idx="6">
                  <c:v>-5337.5129319999996</c:v>
                </c:pt>
                <c:pt idx="7">
                  <c:v>-5337.5087629999998</c:v>
                </c:pt>
                <c:pt idx="8">
                  <c:v>-5337.504027</c:v>
                </c:pt>
                <c:pt idx="10">
                  <c:v>-5337.4982999999993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Sheet1!$B$3:$B$13</c:f>
              <c:numCache>
                <c:formatCode>General</c:formatCode>
                <c:ptCount val="11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3.1</c:v>
                </c:pt>
                <c:pt idx="8">
                  <c:v>3.5</c:v>
                </c:pt>
                <c:pt idx="10">
                  <c:v>5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-5337.5555800000002</c:v>
                </c:pt>
                <c:pt idx="1">
                  <c:v>-5337.549755</c:v>
                </c:pt>
                <c:pt idx="2">
                  <c:v>-5337.545271</c:v>
                </c:pt>
                <c:pt idx="3">
                  <c:v>-5337.5416249999998</c:v>
                </c:pt>
                <c:pt idx="4">
                  <c:v>-5337.5358249999999</c:v>
                </c:pt>
                <c:pt idx="5">
                  <c:v>-5337.5317320000004</c:v>
                </c:pt>
                <c:pt idx="6">
                  <c:v>-5337.5286100000003</c:v>
                </c:pt>
                <c:pt idx="7">
                  <c:v>-5337.5249800000001</c:v>
                </c:pt>
                <c:pt idx="10">
                  <c:v>-5337.5251789999993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74528"/>
        <c:axId val="320776064"/>
      </c:scatterChart>
      <c:valAx>
        <c:axId val="3207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776064"/>
        <c:crosses val="autoZero"/>
        <c:crossBetween val="midCat"/>
      </c:valAx>
      <c:valAx>
        <c:axId val="3207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77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Sheet2!$B$3:$B$7</c:f>
              <c:numCache>
                <c:formatCode>General</c:formatCode>
                <c:ptCount val="5"/>
                <c:pt idx="0">
                  <c:v>1.6</c:v>
                </c:pt>
                <c:pt idx="1">
                  <c:v>1.65</c:v>
                </c:pt>
                <c:pt idx="2">
                  <c:v>1.7</c:v>
                </c:pt>
                <c:pt idx="3">
                  <c:v>1.75</c:v>
                </c:pt>
                <c:pt idx="4">
                  <c:v>1.8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-5337.6091969999998</c:v>
                </c:pt>
                <c:pt idx="1">
                  <c:v>-5337.6090649999996</c:v>
                </c:pt>
                <c:pt idx="2">
                  <c:v>-5337.6073329999999</c:v>
                </c:pt>
                <c:pt idx="3">
                  <c:v>-5337.6074909999998</c:v>
                </c:pt>
                <c:pt idx="4">
                  <c:v>-5337.6085210000001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1200"/>
        <c:axId val="43729664"/>
      </c:scatterChart>
      <c:valAx>
        <c:axId val="437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29664"/>
        <c:crosses val="autoZero"/>
        <c:crossBetween val="midCat"/>
      </c:valAx>
      <c:valAx>
        <c:axId val="437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240030</xdr:colOff>
      <xdr:row>12</xdr:row>
      <xdr:rowOff>11430</xdr:rowOff>
    </xdr:from>
    <xdr:to>
      <xdr:col>12</xdr:col>
      <xdr:colOff>331470</xdr:colOff>
      <xdr:row>27</xdr:row>
      <xdr:rowOff>68580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152400</xdr:rowOff>
    </xdr:from>
    <xdr:to>
      <xdr:col>11</xdr:col>
      <xdr:colOff>289560</xdr:colOff>
      <xdr:row>17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2" sqref="B2:D13"/>
    </sheetView>
  </sheetViews>
  <sheetFormatPr defaultRowHeight="14.1" x14ac:dyDescent="0.4"/>
  <cols>
    <col min="3" max="3" width="13.20703125" customWidth="1"/>
    <col min="4" max="4" width="14" customWidth="1"/>
  </cols>
  <sheetData>
    <row r="2" spans="2:4" x14ac:dyDescent="0.4">
      <c r="B2" t="s">
        <v>0</v>
      </c>
      <c r="C2" t="s">
        <v>1</v>
      </c>
      <c r="D2" t="s">
        <v>2</v>
      </c>
    </row>
    <row r="3" spans="2:4" x14ac:dyDescent="0.4">
      <c r="B3">
        <v>1.9</v>
      </c>
      <c r="C3">
        <v>-5337.5378920000003</v>
      </c>
      <c r="D3">
        <v>-5337.5555800000002</v>
      </c>
    </row>
    <row r="4" spans="2:4" x14ac:dyDescent="0.4">
      <c r="B4">
        <v>2</v>
      </c>
      <c r="C4">
        <v>-5337.53323</v>
      </c>
      <c r="D4">
        <v>-5337.549755</v>
      </c>
    </row>
    <row r="5" spans="2:4" x14ac:dyDescent="0.4">
      <c r="B5">
        <v>2.1</v>
      </c>
      <c r="C5">
        <v>-5337.5294620000004</v>
      </c>
      <c r="D5">
        <v>-5337.545271</v>
      </c>
    </row>
    <row r="6" spans="2:4" x14ac:dyDescent="0.4">
      <c r="B6">
        <v>2.2000000000000002</v>
      </c>
      <c r="C6">
        <v>-5337.52621</v>
      </c>
      <c r="D6">
        <v>-5337.5416249999998</v>
      </c>
    </row>
    <row r="7" spans="2:4" x14ac:dyDescent="0.4">
      <c r="B7">
        <v>2.4</v>
      </c>
      <c r="C7">
        <v>-5337.5206159999998</v>
      </c>
      <c r="D7">
        <v>-5337.5358249999999</v>
      </c>
    </row>
    <row r="8" spans="2:4" x14ac:dyDescent="0.4">
      <c r="B8">
        <v>2.6</v>
      </c>
      <c r="C8">
        <v>-5337.5163599999996</v>
      </c>
      <c r="D8">
        <v>-5337.5317320000004</v>
      </c>
    </row>
    <row r="9" spans="2:4" x14ac:dyDescent="0.4">
      <c r="B9">
        <v>2.8</v>
      </c>
      <c r="C9">
        <v>-5337.5129319999996</v>
      </c>
      <c r="D9">
        <v>-5337.5286100000003</v>
      </c>
    </row>
    <row r="10" spans="2:4" x14ac:dyDescent="0.4">
      <c r="B10">
        <v>3.1</v>
      </c>
      <c r="C10">
        <v>-5337.5087629999998</v>
      </c>
      <c r="D10">
        <v>-5337.5249800000001</v>
      </c>
    </row>
    <row r="11" spans="2:4" x14ac:dyDescent="0.4">
      <c r="B11">
        <v>3.5</v>
      </c>
      <c r="C11">
        <v>-5337.504027</v>
      </c>
    </row>
    <row r="13" spans="2:4" x14ac:dyDescent="0.4">
      <c r="B13">
        <v>5</v>
      </c>
      <c r="C13">
        <f>-5148.334816-189.163484</f>
        <v>-5337.4982999999993</v>
      </c>
      <c r="D13">
        <f>-189.167003-5148.358176</f>
        <v>-5337.5251789999993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M20" sqref="M20"/>
    </sheetView>
  </sheetViews>
  <sheetFormatPr defaultRowHeight="14.1" x14ac:dyDescent="0.4"/>
  <cols>
    <col min="3" max="3" width="13.62890625" customWidth="1"/>
  </cols>
  <sheetData>
    <row r="2" spans="2:3" x14ac:dyDescent="0.4">
      <c r="B2" t="s">
        <v>3</v>
      </c>
      <c r="C2" t="s">
        <v>4</v>
      </c>
    </row>
    <row r="3" spans="2:3" x14ac:dyDescent="0.4">
      <c r="B3">
        <v>1.6</v>
      </c>
      <c r="C3">
        <v>-5337.6091969999998</v>
      </c>
    </row>
    <row r="4" spans="2:3" x14ac:dyDescent="0.4">
      <c r="B4">
        <v>1.65</v>
      </c>
      <c r="C4">
        <v>-5337.6090649999996</v>
      </c>
    </row>
    <row r="5" spans="2:3" x14ac:dyDescent="0.4">
      <c r="B5">
        <v>1.7</v>
      </c>
      <c r="C5">
        <v>-5337.6073329999999</v>
      </c>
    </row>
    <row r="6" spans="2:3" x14ac:dyDescent="0.4">
      <c r="B6">
        <v>1.75</v>
      </c>
      <c r="C6">
        <v>-5337.6074909999998</v>
      </c>
    </row>
    <row r="7" spans="2:3" x14ac:dyDescent="0.4">
      <c r="B7">
        <v>1.8</v>
      </c>
      <c r="C7">
        <v>-5337.6085210000001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L3" sqref="L3"/>
    </sheetView>
  </sheetViews>
  <sheetFormatPr defaultRowHeight="14.1" x14ac:dyDescent="0.4"/>
  <cols>
    <col min="3" max="3" width="14.05078125" customWidth="1"/>
    <col min="4" max="4" width="12.47265625" customWidth="1"/>
    <col min="5" max="5" width="12.83984375" customWidth="1"/>
    <col min="6" max="6" width="14.20703125" customWidth="1"/>
    <col min="8" max="8" width="9.20703125" customWidth="1"/>
    <col min="9" max="9" width="10.15625" customWidth="1"/>
    <col min="10" max="10" width="11.41796875" customWidth="1"/>
  </cols>
  <sheetData>
    <row r="2" spans="2:10" x14ac:dyDescent="0.4">
      <c r="B2" t="s">
        <v>5</v>
      </c>
    </row>
    <row r="3" spans="2:10" x14ac:dyDescent="0.4">
      <c r="B3" t="s">
        <v>7</v>
      </c>
      <c r="C3" t="s">
        <v>17</v>
      </c>
      <c r="E3" t="s">
        <v>20</v>
      </c>
      <c r="F3" t="s">
        <v>17</v>
      </c>
      <c r="H3" t="s">
        <v>25</v>
      </c>
      <c r="I3" t="s">
        <v>17</v>
      </c>
      <c r="J3" t="s">
        <v>18</v>
      </c>
    </row>
    <row r="4" spans="2:10" x14ac:dyDescent="0.4">
      <c r="B4" t="s">
        <v>6</v>
      </c>
      <c r="C4">
        <v>-5148.3599979999999</v>
      </c>
      <c r="E4" t="s">
        <v>19</v>
      </c>
      <c r="F4">
        <f>C4+C10</f>
        <v>-5337.639244</v>
      </c>
      <c r="H4">
        <v>1</v>
      </c>
      <c r="I4">
        <v>0</v>
      </c>
      <c r="J4">
        <f>627.509474*I4</f>
        <v>0</v>
      </c>
    </row>
    <row r="5" spans="2:10" x14ac:dyDescent="0.4">
      <c r="B5" t="s">
        <v>9</v>
      </c>
      <c r="C5">
        <v>-2574.3628869999998</v>
      </c>
      <c r="E5" t="s">
        <v>15</v>
      </c>
      <c r="F5">
        <f>C13</f>
        <v>-5337.6261629999999</v>
      </c>
      <c r="G5">
        <f>F5-F4</f>
        <v>1.308100000005652E-2</v>
      </c>
      <c r="H5" t="s">
        <v>27</v>
      </c>
      <c r="I5">
        <f>F8-F9+I6</f>
        <v>-1.8519000000196684E-2</v>
      </c>
      <c r="J5">
        <f t="shared" ref="J5:J7" si="0">627.509474*I5</f>
        <v>-11.62084794912942</v>
      </c>
    </row>
    <row r="6" spans="2:10" x14ac:dyDescent="0.4">
      <c r="B6" t="s">
        <v>12</v>
      </c>
      <c r="C6">
        <v>-7722.7414040000003</v>
      </c>
      <c r="E6" t="s">
        <v>21</v>
      </c>
      <c r="F6">
        <f>C5+C7+C11</f>
        <v>-5337.7040579999993</v>
      </c>
      <c r="H6" t="s">
        <v>26</v>
      </c>
      <c r="I6">
        <f>F5-F4</f>
        <v>1.308100000005652E-2</v>
      </c>
      <c r="J6">
        <f t="shared" si="0"/>
        <v>8.2084514294294664</v>
      </c>
    </row>
    <row r="7" spans="2:10" x14ac:dyDescent="0.4">
      <c r="B7" t="s">
        <v>10</v>
      </c>
      <c r="C7">
        <v>-2574.787315</v>
      </c>
      <c r="H7">
        <v>2</v>
      </c>
      <c r="I7">
        <f>F6-F4</f>
        <v>-6.4813999999387306E-2</v>
      </c>
      <c r="J7">
        <f t="shared" si="0"/>
        <v>-40.671399047451523</v>
      </c>
    </row>
    <row r="8" spans="2:10" x14ac:dyDescent="0.4">
      <c r="B8" t="s">
        <v>13</v>
      </c>
      <c r="C8">
        <v>-0.22517999999999999</v>
      </c>
      <c r="E8" t="s">
        <v>22</v>
      </c>
      <c r="F8">
        <f>C6+C10</f>
        <v>-7912.0206500000004</v>
      </c>
    </row>
    <row r="9" spans="2:10" x14ac:dyDescent="0.4">
      <c r="B9" t="s">
        <v>14</v>
      </c>
      <c r="C9">
        <v>-189.72110599999999</v>
      </c>
      <c r="E9" t="s">
        <v>23</v>
      </c>
      <c r="F9">
        <f>C13+C5</f>
        <v>-7911.9890500000001</v>
      </c>
      <c r="G9">
        <f>F9-F8</f>
        <v>3.1600000000253203E-2</v>
      </c>
    </row>
    <row r="10" spans="2:10" x14ac:dyDescent="0.4">
      <c r="B10" t="s">
        <v>8</v>
      </c>
      <c r="C10">
        <v>-189.279246</v>
      </c>
      <c r="E10" t="s">
        <v>24</v>
      </c>
      <c r="F10">
        <f>2*C5+C7+C11</f>
        <v>-7912.0669450000005</v>
      </c>
    </row>
    <row r="11" spans="2:10" x14ac:dyDescent="0.4">
      <c r="B11" t="s">
        <v>11</v>
      </c>
      <c r="C11">
        <v>-188.553856</v>
      </c>
    </row>
    <row r="13" spans="2:10" x14ac:dyDescent="0.4">
      <c r="B13" t="s">
        <v>15</v>
      </c>
      <c r="C13">
        <v>-5337.6261629999999</v>
      </c>
    </row>
    <row r="14" spans="2:10" x14ac:dyDescent="0.4">
      <c r="B14" t="s">
        <v>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2018-12-05T09:40:27Z</dcterms:modified>
</cp:coreProperties>
</file>