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Conceptos Avanzados Ing SW\semana 12\Tarea\psp forms\"/>
    </mc:Choice>
  </mc:AlternateContent>
  <bookViews>
    <workbookView xWindow="0" yWindow="0" windowWidth="20490" windowHeight="7470" activeTab="3"/>
  </bookViews>
  <sheets>
    <sheet name="Hoja1" sheetId="1" r:id="rId1"/>
    <sheet name="Hoja2" sheetId="2" r:id="rId2"/>
    <sheet name="Hoja3" sheetId="3" r:id="rId3"/>
    <sheet name="test 1" sheetId="4" r:id="rId4"/>
    <sheet name="test 2" sheetId="5" state="hidden" r:id="rId5"/>
    <sheet name="test 3" sheetId="6" state="hidden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3" i="4" l="1"/>
  <c r="B467" i="6" l="1"/>
  <c r="B437" i="6"/>
  <c r="B438" i="6"/>
  <c r="B395" i="6"/>
  <c r="B368" i="6"/>
  <c r="B372" i="6" s="1"/>
  <c r="B349" i="6"/>
  <c r="B322" i="6"/>
  <c r="B344" i="6" s="1"/>
  <c r="B326" i="6"/>
  <c r="B303" i="6"/>
  <c r="B298" i="6"/>
  <c r="B280" i="6"/>
  <c r="B275" i="6"/>
  <c r="B249" i="6"/>
  <c r="B231" i="6"/>
  <c r="B155" i="6"/>
  <c r="B132" i="6"/>
  <c r="B114" i="6"/>
  <c r="B59" i="6"/>
  <c r="F35" i="6"/>
  <c r="F779" i="6"/>
  <c r="F778" i="6"/>
  <c r="F777" i="6"/>
  <c r="F776" i="6"/>
  <c r="F775" i="6"/>
  <c r="F774" i="6"/>
  <c r="F773" i="6"/>
  <c r="F772" i="6"/>
  <c r="F771" i="6"/>
  <c r="F770" i="6"/>
  <c r="F769" i="6"/>
  <c r="B769" i="6"/>
  <c r="C769" i="6" s="1"/>
  <c r="D769" i="6" s="1"/>
  <c r="E769" i="6" s="1"/>
  <c r="G769" i="6" s="1"/>
  <c r="K763" i="6"/>
  <c r="K764" i="6" s="1"/>
  <c r="K762" i="6"/>
  <c r="B744" i="6"/>
  <c r="C744" i="6" s="1"/>
  <c r="D744" i="6" s="1"/>
  <c r="K737" i="6"/>
  <c r="K738" i="6" s="1"/>
  <c r="K739" i="6" s="1"/>
  <c r="B719" i="6"/>
  <c r="C719" i="6" s="1"/>
  <c r="D719" i="6" s="1"/>
  <c r="K713" i="6"/>
  <c r="K714" i="6" s="1"/>
  <c r="K712" i="6"/>
  <c r="B694" i="6"/>
  <c r="C694" i="6" s="1"/>
  <c r="D694" i="6" s="1"/>
  <c r="E694" i="6" s="1"/>
  <c r="K687" i="6"/>
  <c r="K688" i="6" s="1"/>
  <c r="K689" i="6" s="1"/>
  <c r="B669" i="6"/>
  <c r="C669" i="6" s="1"/>
  <c r="D669" i="6" s="1"/>
  <c r="E669" i="6" s="1"/>
  <c r="K662" i="6"/>
  <c r="K663" i="6" s="1"/>
  <c r="K664" i="6" s="1"/>
  <c r="B644" i="6"/>
  <c r="C644" i="6" s="1"/>
  <c r="D644" i="6" s="1"/>
  <c r="E644" i="6" s="1"/>
  <c r="K637" i="6"/>
  <c r="K638" i="6" s="1"/>
  <c r="K639" i="6" s="1"/>
  <c r="B619" i="6"/>
  <c r="C619" i="6" s="1"/>
  <c r="D619" i="6" s="1"/>
  <c r="K612" i="6"/>
  <c r="K613" i="6" s="1"/>
  <c r="K614" i="6" s="1"/>
  <c r="B594" i="6"/>
  <c r="C594" i="6" s="1"/>
  <c r="D594" i="6" s="1"/>
  <c r="K587" i="6"/>
  <c r="K588" i="6" s="1"/>
  <c r="K589" i="6" s="1"/>
  <c r="B569" i="6"/>
  <c r="C569" i="6" s="1"/>
  <c r="D569" i="6" s="1"/>
  <c r="K562" i="6"/>
  <c r="K563" i="6" s="1"/>
  <c r="K564" i="6" s="1"/>
  <c r="B544" i="6"/>
  <c r="C544" i="6" s="1"/>
  <c r="D544" i="6" s="1"/>
  <c r="K538" i="6"/>
  <c r="K539" i="6" s="1"/>
  <c r="K537" i="6"/>
  <c r="B83" i="6"/>
  <c r="B43" i="6"/>
  <c r="F1" i="6"/>
  <c r="G1" i="6" s="1"/>
  <c r="H1" i="6" s="1"/>
  <c r="I1" i="6" s="1"/>
  <c r="B8" i="6" s="1"/>
  <c r="B519" i="6"/>
  <c r="C519" i="6" s="1"/>
  <c r="D519" i="6" s="1"/>
  <c r="K512" i="6"/>
  <c r="K513" i="6" s="1"/>
  <c r="K514" i="6" s="1"/>
  <c r="B508" i="6"/>
  <c r="B495" i="6"/>
  <c r="C495" i="6" s="1"/>
  <c r="D495" i="6" s="1"/>
  <c r="K488" i="6"/>
  <c r="K489" i="6" s="1"/>
  <c r="K490" i="6" s="1"/>
  <c r="B471" i="6"/>
  <c r="C471" i="6" s="1"/>
  <c r="D471" i="6" s="1"/>
  <c r="K464" i="6"/>
  <c r="K465" i="6" s="1"/>
  <c r="K466" i="6" s="1"/>
  <c r="B446" i="6"/>
  <c r="C446" i="6" s="1"/>
  <c r="D446" i="6" s="1"/>
  <c r="K439" i="6"/>
  <c r="K440" i="6" s="1"/>
  <c r="K441" i="6" s="1"/>
  <c r="B422" i="6"/>
  <c r="C422" i="6" s="1"/>
  <c r="D422" i="6" s="1"/>
  <c r="K415" i="6"/>
  <c r="K416" i="6" s="1"/>
  <c r="K417" i="6" s="1"/>
  <c r="B399" i="6"/>
  <c r="C399" i="6" s="1"/>
  <c r="D399" i="6" s="1"/>
  <c r="K392" i="6"/>
  <c r="K393" i="6" s="1"/>
  <c r="K394" i="6" s="1"/>
  <c r="B376" i="6"/>
  <c r="C376" i="6" s="1"/>
  <c r="D376" i="6" s="1"/>
  <c r="K369" i="6"/>
  <c r="K370" i="6" s="1"/>
  <c r="K371" i="6" s="1"/>
  <c r="B353" i="6"/>
  <c r="C353" i="6" s="1"/>
  <c r="D353" i="6" s="1"/>
  <c r="K346" i="6"/>
  <c r="K347" i="6" s="1"/>
  <c r="K348" i="6" s="1"/>
  <c r="B330" i="6"/>
  <c r="C330" i="6" s="1"/>
  <c r="D330" i="6" s="1"/>
  <c r="K323" i="6"/>
  <c r="K324" i="6" s="1"/>
  <c r="K325" i="6" s="1"/>
  <c r="B307" i="6"/>
  <c r="C307" i="6" s="1"/>
  <c r="D307" i="6" s="1"/>
  <c r="E307" i="6" s="1"/>
  <c r="K300" i="6"/>
  <c r="K301" i="6" s="1"/>
  <c r="K302" i="6" s="1"/>
  <c r="B284" i="6"/>
  <c r="C284" i="6" s="1"/>
  <c r="D284" i="6" s="1"/>
  <c r="K277" i="6"/>
  <c r="K278" i="6" s="1"/>
  <c r="K279" i="6" s="1"/>
  <c r="B258" i="6"/>
  <c r="C258" i="6" s="1"/>
  <c r="D258" i="6" s="1"/>
  <c r="K251" i="6"/>
  <c r="K252" i="6" s="1"/>
  <c r="K253" i="6" s="1"/>
  <c r="B235" i="6"/>
  <c r="C235" i="6" s="1"/>
  <c r="D235" i="6" s="1"/>
  <c r="K229" i="6"/>
  <c r="K230" i="6" s="1"/>
  <c r="K228" i="6"/>
  <c r="B212" i="6"/>
  <c r="C212" i="6" s="1"/>
  <c r="D212" i="6" s="1"/>
  <c r="K206" i="6"/>
  <c r="K207" i="6" s="1"/>
  <c r="K205" i="6"/>
  <c r="B200" i="6"/>
  <c r="B272" i="6" s="1"/>
  <c r="B187" i="6"/>
  <c r="C187" i="6" s="1"/>
  <c r="D187" i="6" s="1"/>
  <c r="K180" i="6"/>
  <c r="K181" i="6" s="1"/>
  <c r="K182" i="6" s="1"/>
  <c r="B164" i="6"/>
  <c r="C164" i="6" s="1"/>
  <c r="D164" i="6" s="1"/>
  <c r="K157" i="6"/>
  <c r="K158" i="6" s="1"/>
  <c r="K159" i="6" s="1"/>
  <c r="B141" i="6"/>
  <c r="C141" i="6" s="1"/>
  <c r="D141" i="6" s="1"/>
  <c r="K135" i="6"/>
  <c r="K136" i="6" s="1"/>
  <c r="K134" i="6"/>
  <c r="B118" i="6"/>
  <c r="C118" i="6" s="1"/>
  <c r="D118" i="6" s="1"/>
  <c r="K111" i="6"/>
  <c r="K112" i="6" s="1"/>
  <c r="K113" i="6" s="1"/>
  <c r="B92" i="6"/>
  <c r="C92" i="6" s="1"/>
  <c r="D92" i="6" s="1"/>
  <c r="K85" i="6"/>
  <c r="K86" i="6" s="1"/>
  <c r="K87" i="6" s="1"/>
  <c r="B69" i="6"/>
  <c r="C69" i="6" s="1"/>
  <c r="D69" i="6" s="1"/>
  <c r="K62" i="6"/>
  <c r="K63" i="6" s="1"/>
  <c r="K64" i="6" s="1"/>
  <c r="B61" i="6"/>
  <c r="B82" i="6" s="1"/>
  <c r="B108" i="6" s="1"/>
  <c r="B131" i="6" s="1"/>
  <c r="B154" i="6" s="1"/>
  <c r="B177" i="6" s="1"/>
  <c r="B202" i="6" s="1"/>
  <c r="B225" i="6" s="1"/>
  <c r="B248" i="6" s="1"/>
  <c r="B47" i="6"/>
  <c r="C47" i="6" s="1"/>
  <c r="D47" i="6" s="1"/>
  <c r="B45" i="6"/>
  <c r="C42" i="6"/>
  <c r="A48" i="6" s="1"/>
  <c r="A49" i="6" s="1"/>
  <c r="A50" i="6" s="1"/>
  <c r="A51" i="6" s="1"/>
  <c r="A52" i="6" s="1"/>
  <c r="A53" i="6" s="1"/>
  <c r="K40" i="6"/>
  <c r="K41" i="6" s="1"/>
  <c r="K42" i="6" s="1"/>
  <c r="B23" i="6"/>
  <c r="C23" i="6" s="1"/>
  <c r="D23" i="6" s="1"/>
  <c r="B21" i="6"/>
  <c r="C18" i="6"/>
  <c r="A24" i="6" s="1"/>
  <c r="B24" i="6" s="1"/>
  <c r="C24" i="6" s="1"/>
  <c r="D24" i="6" s="1"/>
  <c r="K13" i="6"/>
  <c r="K14" i="6" s="1"/>
  <c r="K15" i="6" s="1"/>
  <c r="H10" i="6"/>
  <c r="I9" i="6"/>
  <c r="B9" i="6"/>
  <c r="C9" i="6" s="1"/>
  <c r="B11" i="6" s="1"/>
  <c r="I8" i="6"/>
  <c r="I7" i="6"/>
  <c r="B7" i="6"/>
  <c r="E4" i="6" s="1"/>
  <c r="F4" i="6" s="1"/>
  <c r="G4" i="6" s="1"/>
  <c r="H4" i="6" s="1"/>
  <c r="I4" i="6" s="1"/>
  <c r="I6" i="6"/>
  <c r="E3" i="6"/>
  <c r="F3" i="6" s="1"/>
  <c r="G3" i="6" s="1"/>
  <c r="B12" i="6" l="1"/>
  <c r="B13" i="6" s="1"/>
  <c r="E141" i="6"/>
  <c r="E719" i="6"/>
  <c r="E118" i="6"/>
  <c r="E744" i="6"/>
  <c r="B320" i="6"/>
  <c r="B343" i="6" s="1"/>
  <c r="B367" i="6" s="1"/>
  <c r="B389" i="6" s="1"/>
  <c r="B412" i="6" s="1"/>
  <c r="B461" i="6" s="1"/>
  <c r="B484" i="6" s="1"/>
  <c r="B510" i="6" s="1"/>
  <c r="B534" i="6" s="1"/>
  <c r="B558" i="6" s="1"/>
  <c r="B583" i="6" s="1"/>
  <c r="B608" i="6" s="1"/>
  <c r="B633" i="6" s="1"/>
  <c r="B658" i="6" s="1"/>
  <c r="B683" i="6" s="1"/>
  <c r="B708" i="6" s="1"/>
  <c r="B733" i="6" s="1"/>
  <c r="B758" i="6" s="1"/>
  <c r="B274" i="6"/>
  <c r="B297" i="6" s="1"/>
  <c r="E235" i="6"/>
  <c r="E23" i="6"/>
  <c r="E164" i="6"/>
  <c r="B88" i="6"/>
  <c r="B109" i="6"/>
  <c r="B178" i="6" s="1"/>
  <c r="B203" i="6" s="1"/>
  <c r="B226" i="6" s="1"/>
  <c r="E569" i="6"/>
  <c r="B65" i="6"/>
  <c r="C64" i="6" s="1"/>
  <c r="A70" i="6" s="1"/>
  <c r="A71" i="6" s="1"/>
  <c r="A72" i="6" s="1"/>
  <c r="E544" i="6"/>
  <c r="E619" i="6"/>
  <c r="E594" i="6"/>
  <c r="I10" i="6"/>
  <c r="E24" i="6"/>
  <c r="E47" i="6"/>
  <c r="E376" i="6"/>
  <c r="E69" i="6"/>
  <c r="E92" i="6"/>
  <c r="E187" i="6"/>
  <c r="K16" i="6"/>
  <c r="K17" i="6" s="1"/>
  <c r="K18" i="6" s="1"/>
  <c r="B71" i="6"/>
  <c r="C71" i="6" s="1"/>
  <c r="D71" i="6" s="1"/>
  <c r="E71" i="6" s="1"/>
  <c r="A25" i="6"/>
  <c r="B49" i="6"/>
  <c r="C49" i="6" s="1"/>
  <c r="D49" i="6" s="1"/>
  <c r="E49" i="6" s="1"/>
  <c r="B67" i="6"/>
  <c r="J6" i="6"/>
  <c r="B70" i="6"/>
  <c r="C70" i="6" s="1"/>
  <c r="D70" i="6" s="1"/>
  <c r="E70" i="6" s="1"/>
  <c r="E446" i="6"/>
  <c r="E212" i="6"/>
  <c r="B48" i="6"/>
  <c r="C48" i="6" s="1"/>
  <c r="D48" i="6" s="1"/>
  <c r="E48" i="6" s="1"/>
  <c r="B50" i="6"/>
  <c r="C50" i="6" s="1"/>
  <c r="D50" i="6" s="1"/>
  <c r="E50" i="6" s="1"/>
  <c r="B52" i="6"/>
  <c r="C52" i="6" s="1"/>
  <c r="D52" i="6" s="1"/>
  <c r="E52" i="6" s="1"/>
  <c r="E330" i="6"/>
  <c r="A54" i="6"/>
  <c r="B53" i="6"/>
  <c r="C53" i="6" s="1"/>
  <c r="D53" i="6" s="1"/>
  <c r="E53" i="6" s="1"/>
  <c r="B51" i="6"/>
  <c r="C51" i="6" s="1"/>
  <c r="D51" i="6" s="1"/>
  <c r="E51" i="6" s="1"/>
  <c r="E284" i="6"/>
  <c r="E258" i="6"/>
  <c r="E495" i="6"/>
  <c r="E353" i="6"/>
  <c r="E422" i="6"/>
  <c r="E399" i="6"/>
  <c r="E471" i="6"/>
  <c r="E519" i="6"/>
  <c r="C325" i="5"/>
  <c r="F751" i="6" l="1"/>
  <c r="F747" i="6"/>
  <c r="F727" i="6"/>
  <c r="F723" i="6"/>
  <c r="F703" i="6"/>
  <c r="F699" i="6"/>
  <c r="F695" i="6"/>
  <c r="F677" i="6"/>
  <c r="F673" i="6"/>
  <c r="F669" i="6"/>
  <c r="G669" i="6" s="1"/>
  <c r="F652" i="6"/>
  <c r="F648" i="6"/>
  <c r="F644" i="6"/>
  <c r="G644" i="6" s="1"/>
  <c r="F754" i="6"/>
  <c r="F750" i="6"/>
  <c r="F746" i="6"/>
  <c r="F726" i="6"/>
  <c r="F722" i="6"/>
  <c r="F719" i="6"/>
  <c r="F702" i="6"/>
  <c r="F698" i="6"/>
  <c r="F694" i="6"/>
  <c r="G694" i="6" s="1"/>
  <c r="F749" i="6"/>
  <c r="F728" i="6"/>
  <c r="F720" i="6"/>
  <c r="F700" i="6"/>
  <c r="F678" i="6"/>
  <c r="F672" i="6"/>
  <c r="F653" i="6"/>
  <c r="F647" i="6"/>
  <c r="F748" i="6"/>
  <c r="F725" i="6"/>
  <c r="F697" i="6"/>
  <c r="F676" i="6"/>
  <c r="F671" i="6"/>
  <c r="F651" i="6"/>
  <c r="F646" i="6"/>
  <c r="F753" i="6"/>
  <c r="F745" i="6"/>
  <c r="F724" i="6"/>
  <c r="F704" i="6"/>
  <c r="F696" i="6"/>
  <c r="F675" i="6"/>
  <c r="F670" i="6"/>
  <c r="F650" i="6"/>
  <c r="F645" i="6"/>
  <c r="F752" i="6"/>
  <c r="F744" i="6"/>
  <c r="G744" i="6" s="1"/>
  <c r="F729" i="6"/>
  <c r="F721" i="6"/>
  <c r="F701" i="6"/>
  <c r="F679" i="6"/>
  <c r="F674" i="6"/>
  <c r="F654" i="6"/>
  <c r="F649" i="6"/>
  <c r="F499" i="6"/>
  <c r="F446" i="6"/>
  <c r="G446" i="6" s="1"/>
  <c r="F524" i="6"/>
  <c r="F263" i="6"/>
  <c r="F192" i="6"/>
  <c r="F403" i="6"/>
  <c r="F239" i="6"/>
  <c r="F98" i="6"/>
  <c r="F479" i="6"/>
  <c r="F475" i="6"/>
  <c r="F481" i="6"/>
  <c r="F309" i="6"/>
  <c r="F125" i="6"/>
  <c r="F332" i="6"/>
  <c r="F141" i="6"/>
  <c r="G141" i="6" s="1"/>
  <c r="F312" i="6"/>
  <c r="F172" i="6"/>
  <c r="F149" i="6"/>
  <c r="F69" i="6"/>
  <c r="G69" i="6" s="1"/>
  <c r="F317" i="6"/>
  <c r="F53" i="6"/>
  <c r="G53" i="6" s="1"/>
  <c r="I53" i="6" s="1"/>
  <c r="F221" i="6"/>
  <c r="F30" i="6"/>
  <c r="F23" i="6"/>
  <c r="G23" i="6" s="1"/>
  <c r="I23" i="6" s="1"/>
  <c r="F55" i="6"/>
  <c r="F478" i="6"/>
  <c r="F362" i="6"/>
  <c r="F431" i="6"/>
  <c r="F260" i="6"/>
  <c r="F188" i="6"/>
  <c r="F292" i="6"/>
  <c r="F235" i="6"/>
  <c r="G235" i="6" s="1"/>
  <c r="F97" i="6"/>
  <c r="F408" i="6"/>
  <c r="F380" i="6"/>
  <c r="F422" i="6"/>
  <c r="F216" i="6"/>
  <c r="F119" i="6"/>
  <c r="F220" i="6"/>
  <c r="F118" i="6"/>
  <c r="G118" i="6" s="1"/>
  <c r="F308" i="6"/>
  <c r="F122" i="6"/>
  <c r="F519" i="6"/>
  <c r="F56" i="6"/>
  <c r="F171" i="6"/>
  <c r="F50" i="6"/>
  <c r="G50" i="6" s="1"/>
  <c r="I50" i="6" s="1"/>
  <c r="F79" i="6"/>
  <c r="F29" i="6"/>
  <c r="F381" i="6"/>
  <c r="F51" i="6"/>
  <c r="F476" i="6"/>
  <c r="F356" i="6"/>
  <c r="F423" i="6"/>
  <c r="F259" i="6"/>
  <c r="F522" i="6"/>
  <c r="F290" i="6"/>
  <c r="F146" i="6"/>
  <c r="F529" i="6"/>
  <c r="F401" i="6"/>
  <c r="F335" i="6"/>
  <c r="F316" i="6"/>
  <c r="F167" i="6"/>
  <c r="F383" i="6"/>
  <c r="F170" i="6"/>
  <c r="F76" i="6"/>
  <c r="F293" i="6"/>
  <c r="F406" i="6"/>
  <c r="F330" i="6"/>
  <c r="F504" i="6"/>
  <c r="F75" i="6"/>
  <c r="F498" i="6"/>
  <c r="F57" i="6"/>
  <c r="F26" i="6"/>
  <c r="F313" i="6"/>
  <c r="F49" i="6"/>
  <c r="F448" i="6"/>
  <c r="F355" i="6"/>
  <c r="F268" i="6"/>
  <c r="F193" i="6"/>
  <c r="F456" i="6"/>
  <c r="F288" i="6"/>
  <c r="F102" i="6"/>
  <c r="F523" i="6"/>
  <c r="F377" i="6"/>
  <c r="F526" i="6"/>
  <c r="F310" i="6"/>
  <c r="F151" i="6"/>
  <c r="F337" i="6"/>
  <c r="F169" i="6"/>
  <c r="F74" i="6"/>
  <c r="F212" i="6"/>
  <c r="F244" i="6"/>
  <c r="F242" i="6"/>
  <c r="F338" i="6"/>
  <c r="F54" i="6"/>
  <c r="F285" i="6"/>
  <c r="F31" i="6"/>
  <c r="F25" i="6"/>
  <c r="F311" i="6"/>
  <c r="L13" i="6"/>
  <c r="L14" i="6" s="1"/>
  <c r="G719" i="6"/>
  <c r="F501" i="6"/>
  <c r="F627" i="6"/>
  <c r="F623" i="6"/>
  <c r="F619" i="6"/>
  <c r="G619" i="6" s="1"/>
  <c r="F601" i="6"/>
  <c r="F597" i="6"/>
  <c r="F579" i="6"/>
  <c r="F575" i="6"/>
  <c r="F571" i="6"/>
  <c r="F551" i="6"/>
  <c r="F547" i="6"/>
  <c r="F544" i="6"/>
  <c r="G544" i="6" s="1"/>
  <c r="F626" i="6"/>
  <c r="F622" i="6"/>
  <c r="F604" i="6"/>
  <c r="F600" i="6"/>
  <c r="F596" i="6"/>
  <c r="F578" i="6"/>
  <c r="F574" i="6"/>
  <c r="F570" i="6"/>
  <c r="F554" i="6"/>
  <c r="F550" i="6"/>
  <c r="F546" i="6"/>
  <c r="F629" i="6"/>
  <c r="F621" i="6"/>
  <c r="F598" i="6"/>
  <c r="F577" i="6"/>
  <c r="F569" i="6"/>
  <c r="G569" i="6" s="1"/>
  <c r="F553" i="6"/>
  <c r="F545" i="6"/>
  <c r="F628" i="6"/>
  <c r="F620" i="6"/>
  <c r="F603" i="6"/>
  <c r="F595" i="6"/>
  <c r="F576" i="6"/>
  <c r="F552" i="6"/>
  <c r="F625" i="6"/>
  <c r="F602" i="6"/>
  <c r="F594" i="6"/>
  <c r="G594" i="6" s="1"/>
  <c r="F573" i="6"/>
  <c r="F549" i="6"/>
  <c r="F624" i="6"/>
  <c r="F599" i="6"/>
  <c r="F572" i="6"/>
  <c r="F548" i="6"/>
  <c r="B137" i="6"/>
  <c r="F165" i="6"/>
  <c r="F454" i="6"/>
  <c r="F27" i="6"/>
  <c r="F33" i="6"/>
  <c r="F236" i="6"/>
  <c r="F52" i="6"/>
  <c r="G52" i="6" s="1"/>
  <c r="I52" i="6" s="1"/>
  <c r="F168" i="6"/>
  <c r="F453" i="6"/>
  <c r="F173" i="6"/>
  <c r="F124" i="6"/>
  <c r="F48" i="6"/>
  <c r="F215" i="6"/>
  <c r="F72" i="6"/>
  <c r="F126" i="6"/>
  <c r="F214" i="6"/>
  <c r="F432" i="6"/>
  <c r="F127" i="6"/>
  <c r="F217" i="6"/>
  <c r="F407" i="6"/>
  <c r="F314" i="6"/>
  <c r="F520" i="6"/>
  <c r="F451" i="6"/>
  <c r="F95" i="6"/>
  <c r="F128" i="6"/>
  <c r="F243" i="6"/>
  <c r="F386" i="6"/>
  <c r="F187" i="6"/>
  <c r="G187" i="6" s="1"/>
  <c r="F195" i="6"/>
  <c r="F265" i="6"/>
  <c r="F500" i="6"/>
  <c r="F359" i="6"/>
  <c r="F474" i="6"/>
  <c r="F503" i="6"/>
  <c r="F307" i="6"/>
  <c r="G307" i="6" s="1"/>
  <c r="F404" i="6"/>
  <c r="F385" i="6"/>
  <c r="F473" i="6"/>
  <c r="F93" i="6"/>
  <c r="F101" i="6"/>
  <c r="F148" i="6"/>
  <c r="F245" i="6"/>
  <c r="F379" i="6"/>
  <c r="F521" i="6"/>
  <c r="F189" i="6"/>
  <c r="F197" i="6"/>
  <c r="F264" i="6"/>
  <c r="F427" i="6"/>
  <c r="F354" i="6"/>
  <c r="F360" i="6"/>
  <c r="F449" i="6"/>
  <c r="F497" i="6"/>
  <c r="G422" i="6"/>
  <c r="F77" i="6"/>
  <c r="F339" i="6"/>
  <c r="F24" i="6"/>
  <c r="G24" i="6" s="1"/>
  <c r="I24" i="6" s="1"/>
  <c r="F28" i="6"/>
  <c r="F32" i="6"/>
  <c r="F218" i="6"/>
  <c r="F331" i="6"/>
  <c r="F73" i="6"/>
  <c r="F120" i="6"/>
  <c r="F336" i="6"/>
  <c r="F47" i="6"/>
  <c r="F222" i="6"/>
  <c r="F71" i="6"/>
  <c r="G71" i="6" s="1"/>
  <c r="I71" i="6" s="1"/>
  <c r="F333" i="6"/>
  <c r="F145" i="6"/>
  <c r="F238" i="6"/>
  <c r="F70" i="6"/>
  <c r="G70" i="6" s="1"/>
  <c r="I70" i="6" s="1"/>
  <c r="F78" i="6"/>
  <c r="F164" i="6"/>
  <c r="G164" i="6" s="1"/>
  <c r="F219" i="6"/>
  <c r="F340" i="6"/>
  <c r="F123" i="6"/>
  <c r="F166" i="6"/>
  <c r="F240" i="6"/>
  <c r="F405" i="6"/>
  <c r="F455" i="6"/>
  <c r="F315" i="6"/>
  <c r="F452" i="6"/>
  <c r="F384" i="6"/>
  <c r="F409" i="6"/>
  <c r="F502" i="6"/>
  <c r="F94" i="6"/>
  <c r="F99" i="6"/>
  <c r="F144" i="6"/>
  <c r="F237" i="6"/>
  <c r="F284" i="6"/>
  <c r="G284" i="6" s="1"/>
  <c r="F378" i="6"/>
  <c r="F428" i="6"/>
  <c r="F527" i="6"/>
  <c r="F191" i="6"/>
  <c r="F196" i="6"/>
  <c r="F261" i="6"/>
  <c r="F267" i="6"/>
  <c r="F429" i="6"/>
  <c r="F525" i="6"/>
  <c r="F358" i="6"/>
  <c r="F363" i="6"/>
  <c r="F450" i="6"/>
  <c r="F495" i="6"/>
  <c r="G495" i="6" s="1"/>
  <c r="F505" i="6"/>
  <c r="F147" i="6"/>
  <c r="F213" i="6"/>
  <c r="F287" i="6"/>
  <c r="F399" i="6"/>
  <c r="G399" i="6" s="1"/>
  <c r="F121" i="6"/>
  <c r="F143" i="6"/>
  <c r="F174" i="6"/>
  <c r="F291" i="6"/>
  <c r="F382" i="6"/>
  <c r="F424" i="6"/>
  <c r="F289" i="6"/>
  <c r="F334" i="6"/>
  <c r="F430" i="6"/>
  <c r="F376" i="6"/>
  <c r="G376" i="6" s="1"/>
  <c r="F400" i="6"/>
  <c r="F426" i="6"/>
  <c r="F496" i="6"/>
  <c r="F92" i="6"/>
  <c r="G92" i="6" s="1"/>
  <c r="F96" i="6"/>
  <c r="F100" i="6"/>
  <c r="F142" i="6"/>
  <c r="F150" i="6"/>
  <c r="F241" i="6"/>
  <c r="F286" i="6"/>
  <c r="F294" i="6"/>
  <c r="F402" i="6"/>
  <c r="F471" i="6"/>
  <c r="G471" i="6" s="1"/>
  <c r="F528" i="6"/>
  <c r="F190" i="6"/>
  <c r="F194" i="6"/>
  <c r="F258" i="6"/>
  <c r="G258" i="6" s="1"/>
  <c r="F262" i="6"/>
  <c r="F266" i="6"/>
  <c r="F425" i="6"/>
  <c r="F477" i="6"/>
  <c r="F353" i="6"/>
  <c r="F357" i="6"/>
  <c r="F361" i="6"/>
  <c r="F447" i="6"/>
  <c r="F472" i="6"/>
  <c r="F480" i="6"/>
  <c r="G212" i="6"/>
  <c r="G353" i="6"/>
  <c r="G51" i="6"/>
  <c r="I51" i="6" s="1"/>
  <c r="G47" i="6"/>
  <c r="I47" i="6" s="1"/>
  <c r="G519" i="6"/>
  <c r="C87" i="6"/>
  <c r="A93" i="6" s="1"/>
  <c r="B90" i="6"/>
  <c r="A55" i="6"/>
  <c r="B54" i="6"/>
  <c r="C54" i="6" s="1"/>
  <c r="D54" i="6" s="1"/>
  <c r="E54" i="6" s="1"/>
  <c r="G54" i="6" s="1"/>
  <c r="I54" i="6" s="1"/>
  <c r="I69" i="6"/>
  <c r="B25" i="6"/>
  <c r="C25" i="6" s="1"/>
  <c r="D25" i="6" s="1"/>
  <c r="E25" i="6" s="1"/>
  <c r="A26" i="6"/>
  <c r="A73" i="6"/>
  <c r="B72" i="6"/>
  <c r="C72" i="6" s="1"/>
  <c r="D72" i="6" s="1"/>
  <c r="E72" i="6" s="1"/>
  <c r="G330" i="6"/>
  <c r="G48" i="6"/>
  <c r="I48" i="6" s="1"/>
  <c r="G49" i="6"/>
  <c r="I49" i="6" s="1"/>
  <c r="B531" i="5"/>
  <c r="B530" i="5"/>
  <c r="I519" i="5"/>
  <c r="I520" i="5"/>
  <c r="I521" i="5"/>
  <c r="I522" i="5"/>
  <c r="I523" i="5"/>
  <c r="I524" i="5"/>
  <c r="I525" i="5"/>
  <c r="I526" i="5"/>
  <c r="I527" i="5"/>
  <c r="I528" i="5"/>
  <c r="I518" i="5"/>
  <c r="A520" i="5"/>
  <c r="A521" i="5" s="1"/>
  <c r="A522" i="5" s="1"/>
  <c r="A523" i="5" s="1"/>
  <c r="A524" i="5" s="1"/>
  <c r="A525" i="5" s="1"/>
  <c r="A526" i="5" s="1"/>
  <c r="A527" i="5" s="1"/>
  <c r="A528" i="5" s="1"/>
  <c r="A519" i="5"/>
  <c r="B514" i="5"/>
  <c r="F528" i="5"/>
  <c r="F527" i="5"/>
  <c r="F526" i="5"/>
  <c r="F525" i="5"/>
  <c r="F524" i="5"/>
  <c r="F523" i="5"/>
  <c r="F522" i="5"/>
  <c r="F521" i="5"/>
  <c r="F520" i="5"/>
  <c r="F519" i="5"/>
  <c r="B519" i="5"/>
  <c r="C519" i="5" s="1"/>
  <c r="D519" i="5" s="1"/>
  <c r="E519" i="5" s="1"/>
  <c r="G519" i="5" s="1"/>
  <c r="F518" i="5"/>
  <c r="B518" i="5"/>
  <c r="C518" i="5" s="1"/>
  <c r="D518" i="5" s="1"/>
  <c r="E518" i="5" s="1"/>
  <c r="G518" i="5" s="1"/>
  <c r="B516" i="5"/>
  <c r="C513" i="5"/>
  <c r="K512" i="5"/>
  <c r="K513" i="5" s="1"/>
  <c r="K511" i="5"/>
  <c r="B509" i="5"/>
  <c r="B508" i="5"/>
  <c r="B507" i="5"/>
  <c r="I496" i="5"/>
  <c r="I497" i="5"/>
  <c r="I498" i="5"/>
  <c r="I499" i="5"/>
  <c r="I500" i="5"/>
  <c r="I501" i="5"/>
  <c r="I502" i="5"/>
  <c r="I503" i="5"/>
  <c r="I504" i="5"/>
  <c r="I505" i="5"/>
  <c r="I495" i="5"/>
  <c r="A497" i="5"/>
  <c r="A498" i="5"/>
  <c r="A499" i="5"/>
  <c r="A500" i="5"/>
  <c r="A501" i="5" s="1"/>
  <c r="A502" i="5" s="1"/>
  <c r="A503" i="5" s="1"/>
  <c r="A504" i="5" s="1"/>
  <c r="A505" i="5" s="1"/>
  <c r="A496" i="5"/>
  <c r="B496" i="5" s="1"/>
  <c r="C496" i="5" s="1"/>
  <c r="D496" i="5" s="1"/>
  <c r="E496" i="5" s="1"/>
  <c r="G496" i="5" s="1"/>
  <c r="B491" i="5"/>
  <c r="B493" i="5" s="1"/>
  <c r="B459" i="5"/>
  <c r="F505" i="5"/>
  <c r="F504" i="5"/>
  <c r="F503" i="5"/>
  <c r="F502" i="5"/>
  <c r="F501" i="5"/>
  <c r="F500" i="5"/>
  <c r="F499" i="5"/>
  <c r="F498" i="5"/>
  <c r="F497" i="5"/>
  <c r="F496" i="5"/>
  <c r="F495" i="5"/>
  <c r="B495" i="5"/>
  <c r="C495" i="5" s="1"/>
  <c r="D495" i="5" s="1"/>
  <c r="E495" i="5" s="1"/>
  <c r="G495" i="5" s="1"/>
  <c r="C490" i="5"/>
  <c r="K489" i="5"/>
  <c r="K490" i="5" s="1"/>
  <c r="K488" i="5"/>
  <c r="B486" i="5"/>
  <c r="B485" i="5"/>
  <c r="B483" i="5"/>
  <c r="I472" i="5"/>
  <c r="I473" i="5"/>
  <c r="I474" i="5"/>
  <c r="I475" i="5"/>
  <c r="I476" i="5"/>
  <c r="I477" i="5"/>
  <c r="I478" i="5"/>
  <c r="I479" i="5"/>
  <c r="I480" i="5"/>
  <c r="I481" i="5"/>
  <c r="I471" i="5"/>
  <c r="A473" i="5"/>
  <c r="A474" i="5" s="1"/>
  <c r="A475" i="5" s="1"/>
  <c r="A476" i="5" s="1"/>
  <c r="A477" i="5" s="1"/>
  <c r="A478" i="5" s="1"/>
  <c r="A479" i="5" s="1"/>
  <c r="A480" i="5" s="1"/>
  <c r="A481" i="5" s="1"/>
  <c r="A472" i="5"/>
  <c r="B472" i="5" s="1"/>
  <c r="C472" i="5" s="1"/>
  <c r="D472" i="5" s="1"/>
  <c r="E472" i="5" s="1"/>
  <c r="G472" i="5" s="1"/>
  <c r="B467" i="5"/>
  <c r="B469" i="5" s="1"/>
  <c r="F481" i="5"/>
  <c r="F480" i="5"/>
  <c r="F479" i="5"/>
  <c r="F478" i="5"/>
  <c r="F477" i="5"/>
  <c r="F476" i="5"/>
  <c r="F475" i="5"/>
  <c r="F474" i="5"/>
  <c r="F473" i="5"/>
  <c r="F472" i="5"/>
  <c r="F471" i="5"/>
  <c r="B471" i="5"/>
  <c r="C471" i="5" s="1"/>
  <c r="D471" i="5" s="1"/>
  <c r="E471" i="5" s="1"/>
  <c r="G471" i="5" s="1"/>
  <c r="K465" i="5"/>
  <c r="K466" i="5" s="1"/>
  <c r="K464" i="5"/>
  <c r="B462" i="5"/>
  <c r="B461" i="5"/>
  <c r="B460" i="5"/>
  <c r="I447" i="5"/>
  <c r="I448" i="5"/>
  <c r="I449" i="5"/>
  <c r="I450" i="5"/>
  <c r="I451" i="5"/>
  <c r="I452" i="5"/>
  <c r="I453" i="5"/>
  <c r="I454" i="5"/>
  <c r="I455" i="5"/>
  <c r="I456" i="5"/>
  <c r="I446" i="5"/>
  <c r="A448" i="5"/>
  <c r="A449" i="5" s="1"/>
  <c r="A450" i="5" s="1"/>
  <c r="A451" i="5" s="1"/>
  <c r="A452" i="5" s="1"/>
  <c r="A453" i="5" s="1"/>
  <c r="A454" i="5" s="1"/>
  <c r="A455" i="5" s="1"/>
  <c r="A456" i="5" s="1"/>
  <c r="A447" i="5"/>
  <c r="B442" i="5"/>
  <c r="B437" i="5"/>
  <c r="F456" i="5"/>
  <c r="F455" i="5"/>
  <c r="F454" i="5"/>
  <c r="F453" i="5"/>
  <c r="F452" i="5"/>
  <c r="F451" i="5"/>
  <c r="F450" i="5"/>
  <c r="F449" i="5"/>
  <c r="F448" i="5"/>
  <c r="F447" i="5"/>
  <c r="B447" i="5"/>
  <c r="C447" i="5" s="1"/>
  <c r="D447" i="5" s="1"/>
  <c r="E447" i="5" s="1"/>
  <c r="G447" i="5" s="1"/>
  <c r="F446" i="5"/>
  <c r="B446" i="5"/>
  <c r="C446" i="5" s="1"/>
  <c r="D446" i="5" s="1"/>
  <c r="E446" i="5" s="1"/>
  <c r="G446" i="5" s="1"/>
  <c r="K441" i="5"/>
  <c r="K440" i="5"/>
  <c r="K439" i="5"/>
  <c r="B413" i="5"/>
  <c r="E411" i="5"/>
  <c r="B390" i="5"/>
  <c r="E388" i="5"/>
  <c r="B372" i="5"/>
  <c r="E342" i="5"/>
  <c r="B322" i="5"/>
  <c r="B298" i="5"/>
  <c r="E296" i="5"/>
  <c r="B280" i="5"/>
  <c r="B275" i="5"/>
  <c r="E247" i="5"/>
  <c r="B226" i="5"/>
  <c r="E224" i="5"/>
  <c r="B183" i="5"/>
  <c r="D176" i="5"/>
  <c r="B155" i="5"/>
  <c r="E153" i="5"/>
  <c r="B132" i="5"/>
  <c r="E130" i="5"/>
  <c r="E104" i="5"/>
  <c r="E82" i="5"/>
  <c r="E59" i="5"/>
  <c r="B422" i="5"/>
  <c r="C422" i="5" s="1"/>
  <c r="D422" i="5" s="1"/>
  <c r="K416" i="5"/>
  <c r="K417" i="5" s="1"/>
  <c r="K415" i="5"/>
  <c r="B399" i="5"/>
  <c r="C399" i="5" s="1"/>
  <c r="D399" i="5" s="1"/>
  <c r="K393" i="5"/>
  <c r="K394" i="5" s="1"/>
  <c r="K392" i="5"/>
  <c r="B376" i="5"/>
  <c r="C376" i="5" s="1"/>
  <c r="D376" i="5" s="1"/>
  <c r="K369" i="5"/>
  <c r="K370" i="5" s="1"/>
  <c r="K371" i="5" s="1"/>
  <c r="B353" i="5"/>
  <c r="C353" i="5" s="1"/>
  <c r="D353" i="5" s="1"/>
  <c r="K346" i="5"/>
  <c r="K347" i="5" s="1"/>
  <c r="K348" i="5" s="1"/>
  <c r="B330" i="5"/>
  <c r="C330" i="5" s="1"/>
  <c r="D330" i="5" s="1"/>
  <c r="K323" i="5"/>
  <c r="K324" i="5" s="1"/>
  <c r="K325" i="5" s="1"/>
  <c r="B320" i="5"/>
  <c r="B307" i="5"/>
  <c r="C307" i="5" s="1"/>
  <c r="D307" i="5" s="1"/>
  <c r="E307" i="5" s="1"/>
  <c r="K300" i="5"/>
  <c r="K301" i="5" s="1"/>
  <c r="K302" i="5" s="1"/>
  <c r="D284" i="5"/>
  <c r="E284" i="5" s="1"/>
  <c r="B284" i="5"/>
  <c r="C284" i="5" s="1"/>
  <c r="K277" i="5"/>
  <c r="K278" i="5" s="1"/>
  <c r="K279" i="5" s="1"/>
  <c r="B272" i="5"/>
  <c r="B258" i="5"/>
  <c r="C258" i="5" s="1"/>
  <c r="D258" i="5" s="1"/>
  <c r="E258" i="5" s="1"/>
  <c r="K253" i="5"/>
  <c r="K251" i="5"/>
  <c r="K252" i="5" s="1"/>
  <c r="B235" i="5"/>
  <c r="C235" i="5" s="1"/>
  <c r="D235" i="5" s="1"/>
  <c r="K230" i="5"/>
  <c r="K228" i="5"/>
  <c r="K229" i="5" s="1"/>
  <c r="B212" i="5"/>
  <c r="C212" i="5" s="1"/>
  <c r="D212" i="5" s="1"/>
  <c r="E212" i="5" s="1"/>
  <c r="K205" i="5"/>
  <c r="K206" i="5" s="1"/>
  <c r="K207" i="5" s="1"/>
  <c r="B200" i="5"/>
  <c r="B187" i="5"/>
  <c r="C187" i="5" s="1"/>
  <c r="D187" i="5" s="1"/>
  <c r="E187" i="5" s="1"/>
  <c r="K181" i="5"/>
  <c r="K182" i="5" s="1"/>
  <c r="K180" i="5"/>
  <c r="B164" i="5"/>
  <c r="C164" i="5" s="1"/>
  <c r="D164" i="5" s="1"/>
  <c r="E164" i="5" s="1"/>
  <c r="K158" i="5"/>
  <c r="K159" i="5" s="1"/>
  <c r="K157" i="5"/>
  <c r="E141" i="5"/>
  <c r="B141" i="5"/>
  <c r="C141" i="5" s="1"/>
  <c r="D141" i="5" s="1"/>
  <c r="K135" i="5"/>
  <c r="K136" i="5" s="1"/>
  <c r="K134" i="5"/>
  <c r="B118" i="5"/>
  <c r="C118" i="5" s="1"/>
  <c r="D118" i="5" s="1"/>
  <c r="E118" i="5" s="1"/>
  <c r="K112" i="5"/>
  <c r="K113" i="5" s="1"/>
  <c r="K111" i="5"/>
  <c r="B92" i="5"/>
  <c r="C92" i="5" s="1"/>
  <c r="D92" i="5" s="1"/>
  <c r="E92" i="5" s="1"/>
  <c r="K87" i="5"/>
  <c r="K86" i="5"/>
  <c r="K85" i="5"/>
  <c r="B83" i="5"/>
  <c r="B109" i="5" s="1"/>
  <c r="B69" i="5"/>
  <c r="C69" i="5" s="1"/>
  <c r="D69" i="5" s="1"/>
  <c r="E69" i="5" s="1"/>
  <c r="K64" i="5"/>
  <c r="K63" i="5"/>
  <c r="K62" i="5"/>
  <c r="B61" i="5"/>
  <c r="B59" i="5"/>
  <c r="C47" i="5"/>
  <c r="D47" i="5" s="1"/>
  <c r="E47" i="5" s="1"/>
  <c r="B47" i="5"/>
  <c r="B43" i="5"/>
  <c r="C42" i="5" s="1"/>
  <c r="A48" i="5" s="1"/>
  <c r="K40" i="5"/>
  <c r="K41" i="5" s="1"/>
  <c r="K42" i="5" s="1"/>
  <c r="B23" i="5"/>
  <c r="C23" i="5" s="1"/>
  <c r="D23" i="5" s="1"/>
  <c r="E23" i="5" s="1"/>
  <c r="B21" i="5"/>
  <c r="C18" i="5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B33" i="5" s="1"/>
  <c r="C33" i="5" s="1"/>
  <c r="D33" i="5" s="1"/>
  <c r="E33" i="5" s="1"/>
  <c r="K14" i="5"/>
  <c r="K13" i="5"/>
  <c r="H10" i="5"/>
  <c r="I9" i="5"/>
  <c r="B9" i="5"/>
  <c r="C9" i="5" s="1"/>
  <c r="B11" i="5" s="1"/>
  <c r="I8" i="5"/>
  <c r="I7" i="5"/>
  <c r="B7" i="5"/>
  <c r="E422" i="5" s="1"/>
  <c r="I6" i="5"/>
  <c r="E3" i="5"/>
  <c r="F3" i="5" s="1"/>
  <c r="G3" i="5" s="1"/>
  <c r="G25" i="6" l="1"/>
  <c r="I25" i="6" s="1"/>
  <c r="G72" i="6"/>
  <c r="I72" i="6" s="1"/>
  <c r="B26" i="6"/>
  <c r="C26" i="6" s="1"/>
  <c r="D26" i="6" s="1"/>
  <c r="E26" i="6" s="1"/>
  <c r="G26" i="6" s="1"/>
  <c r="I26" i="6" s="1"/>
  <c r="A27" i="6"/>
  <c r="B93" i="6"/>
  <c r="C93" i="6" s="1"/>
  <c r="D93" i="6" s="1"/>
  <c r="E93" i="6" s="1"/>
  <c r="G93" i="6" s="1"/>
  <c r="I93" i="6" s="1"/>
  <c r="A94" i="6"/>
  <c r="C113" i="6"/>
  <c r="A119" i="6" s="1"/>
  <c r="B116" i="6"/>
  <c r="A56" i="6"/>
  <c r="B55" i="6"/>
  <c r="C55" i="6" s="1"/>
  <c r="D55" i="6" s="1"/>
  <c r="E55" i="6" s="1"/>
  <c r="G55" i="6" s="1"/>
  <c r="I55" i="6" s="1"/>
  <c r="A74" i="6"/>
  <c r="B73" i="6"/>
  <c r="C73" i="6" s="1"/>
  <c r="D73" i="6" s="1"/>
  <c r="E73" i="6" s="1"/>
  <c r="G73" i="6" s="1"/>
  <c r="I73" i="6" s="1"/>
  <c r="I92" i="6"/>
  <c r="C466" i="5"/>
  <c r="C441" i="5"/>
  <c r="B444" i="5"/>
  <c r="B448" i="5"/>
  <c r="C448" i="5" s="1"/>
  <c r="D448" i="5" s="1"/>
  <c r="E448" i="5" s="1"/>
  <c r="G448" i="5" s="1"/>
  <c r="B178" i="5"/>
  <c r="B203" i="5" s="1"/>
  <c r="B249" i="5" s="1"/>
  <c r="B344" i="5" s="1"/>
  <c r="B368" i="5" s="1"/>
  <c r="J6" i="5"/>
  <c r="I10" i="5"/>
  <c r="B24" i="5"/>
  <c r="C24" i="5" s="1"/>
  <c r="D24" i="5" s="1"/>
  <c r="E24" i="5" s="1"/>
  <c r="B28" i="5"/>
  <c r="C28" i="5" s="1"/>
  <c r="D28" i="5" s="1"/>
  <c r="E28" i="5" s="1"/>
  <c r="B32" i="5"/>
  <c r="C32" i="5" s="1"/>
  <c r="D32" i="5" s="1"/>
  <c r="E32" i="5" s="1"/>
  <c r="L13" i="5"/>
  <c r="L14" i="5" s="1"/>
  <c r="K15" i="5"/>
  <c r="K16" i="5" s="1"/>
  <c r="K17" i="5" s="1"/>
  <c r="K18" i="5" s="1"/>
  <c r="B27" i="5"/>
  <c r="C27" i="5" s="1"/>
  <c r="D27" i="5" s="1"/>
  <c r="E27" i="5" s="1"/>
  <c r="B26" i="5"/>
  <c r="C26" i="5" s="1"/>
  <c r="D26" i="5" s="1"/>
  <c r="E26" i="5" s="1"/>
  <c r="B30" i="5"/>
  <c r="C30" i="5" s="1"/>
  <c r="D30" i="5" s="1"/>
  <c r="E30" i="5" s="1"/>
  <c r="B25" i="5"/>
  <c r="C25" i="5" s="1"/>
  <c r="D25" i="5" s="1"/>
  <c r="E25" i="5" s="1"/>
  <c r="B29" i="5"/>
  <c r="C29" i="5" s="1"/>
  <c r="D29" i="5" s="1"/>
  <c r="E29" i="5" s="1"/>
  <c r="B31" i="5"/>
  <c r="C31" i="5" s="1"/>
  <c r="D31" i="5" s="1"/>
  <c r="E31" i="5" s="1"/>
  <c r="B48" i="5"/>
  <c r="C48" i="5" s="1"/>
  <c r="D48" i="5" s="1"/>
  <c r="E48" i="5" s="1"/>
  <c r="A49" i="5"/>
  <c r="B45" i="5"/>
  <c r="B65" i="5"/>
  <c r="E353" i="5"/>
  <c r="E4" i="5"/>
  <c r="F4" i="5" s="1"/>
  <c r="G4" i="5" s="1"/>
  <c r="H4" i="5" s="1"/>
  <c r="I4" i="5" s="1"/>
  <c r="B8" i="5" s="1"/>
  <c r="B12" i="5" s="1"/>
  <c r="B13" i="5" s="1"/>
  <c r="E235" i="5"/>
  <c r="E376" i="5"/>
  <c r="E330" i="5"/>
  <c r="E399" i="5"/>
  <c r="B422" i="4"/>
  <c r="C422" i="4" s="1"/>
  <c r="D422" i="4" s="1"/>
  <c r="E422" i="4" s="1"/>
  <c r="K415" i="4"/>
  <c r="K416" i="4" s="1"/>
  <c r="K417" i="4" s="1"/>
  <c r="B399" i="4"/>
  <c r="C399" i="4" s="1"/>
  <c r="D399" i="4" s="1"/>
  <c r="K392" i="4"/>
  <c r="K393" i="4" s="1"/>
  <c r="K394" i="4" s="1"/>
  <c r="B376" i="4"/>
  <c r="C376" i="4" s="1"/>
  <c r="D376" i="4" s="1"/>
  <c r="K369" i="4"/>
  <c r="K370" i="4" s="1"/>
  <c r="K371" i="4" s="1"/>
  <c r="B353" i="4"/>
  <c r="C353" i="4" s="1"/>
  <c r="D353" i="4" s="1"/>
  <c r="K347" i="4"/>
  <c r="K348" i="4" s="1"/>
  <c r="K346" i="4"/>
  <c r="B330" i="4"/>
  <c r="C330" i="4" s="1"/>
  <c r="D330" i="4" s="1"/>
  <c r="K323" i="4"/>
  <c r="K324" i="4" s="1"/>
  <c r="K325" i="4" s="1"/>
  <c r="B320" i="4"/>
  <c r="B307" i="4"/>
  <c r="C307" i="4" s="1"/>
  <c r="D307" i="4" s="1"/>
  <c r="K300" i="4"/>
  <c r="K301" i="4" s="1"/>
  <c r="K302" i="4" s="1"/>
  <c r="B284" i="4"/>
  <c r="C284" i="4" s="1"/>
  <c r="D284" i="4" s="1"/>
  <c r="K277" i="4"/>
  <c r="K278" i="4" s="1"/>
  <c r="K279" i="4" s="1"/>
  <c r="B272" i="4"/>
  <c r="B258" i="4"/>
  <c r="C258" i="4" s="1"/>
  <c r="D258" i="4" s="1"/>
  <c r="K251" i="4"/>
  <c r="K252" i="4" s="1"/>
  <c r="K253" i="4" s="1"/>
  <c r="B235" i="4"/>
  <c r="C235" i="4" s="1"/>
  <c r="D235" i="4" s="1"/>
  <c r="K228" i="4"/>
  <c r="K229" i="4" s="1"/>
  <c r="K230" i="4" s="1"/>
  <c r="B212" i="4"/>
  <c r="C212" i="4" s="1"/>
  <c r="D212" i="4" s="1"/>
  <c r="K206" i="4"/>
  <c r="K207" i="4" s="1"/>
  <c r="K205" i="4"/>
  <c r="B200" i="4"/>
  <c r="B187" i="4"/>
  <c r="C187" i="4" s="1"/>
  <c r="D187" i="4" s="1"/>
  <c r="K180" i="4"/>
  <c r="K181" i="4" s="1"/>
  <c r="K182" i="4" s="1"/>
  <c r="B164" i="4"/>
  <c r="C164" i="4" s="1"/>
  <c r="D164" i="4" s="1"/>
  <c r="E164" i="4" s="1"/>
  <c r="K157" i="4"/>
  <c r="K158" i="4" s="1"/>
  <c r="K159" i="4" s="1"/>
  <c r="C92" i="4"/>
  <c r="C47" i="4"/>
  <c r="B141" i="4"/>
  <c r="C141" i="4" s="1"/>
  <c r="K134" i="4"/>
  <c r="K135" i="4" s="1"/>
  <c r="K136" i="4" s="1"/>
  <c r="B118" i="4"/>
  <c r="C118" i="4" s="1"/>
  <c r="K111" i="4"/>
  <c r="K112" i="4" s="1"/>
  <c r="K113" i="4" s="1"/>
  <c r="B92" i="4"/>
  <c r="K85" i="4"/>
  <c r="K86" i="4" s="1"/>
  <c r="K87" i="4" s="1"/>
  <c r="B83" i="4"/>
  <c r="B109" i="4" s="1"/>
  <c r="B132" i="4" s="1"/>
  <c r="B155" i="4" s="1"/>
  <c r="B178" i="4" s="1"/>
  <c r="B203" i="4" s="1"/>
  <c r="B226" i="4" s="1"/>
  <c r="B249" i="4" s="1"/>
  <c r="B275" i="4" s="1"/>
  <c r="B298" i="4" s="1"/>
  <c r="B322" i="4" s="1"/>
  <c r="B344" i="4" s="1"/>
  <c r="B368" i="4" s="1"/>
  <c r="B390" i="4" s="1"/>
  <c r="B61" i="4"/>
  <c r="B69" i="4"/>
  <c r="C69" i="4" s="1"/>
  <c r="K62" i="4"/>
  <c r="K63" i="4" s="1"/>
  <c r="K64" i="4" s="1"/>
  <c r="B59" i="4"/>
  <c r="E3" i="4"/>
  <c r="F3" i="4" s="1"/>
  <c r="G3" i="4" s="1"/>
  <c r="B9" i="4"/>
  <c r="C9" i="4" s="1"/>
  <c r="B11" i="4" s="1"/>
  <c r="B43" i="4"/>
  <c r="B45" i="4" s="1"/>
  <c r="B47" i="4"/>
  <c r="K40" i="4"/>
  <c r="K41" i="4" s="1"/>
  <c r="K42" i="4" s="1"/>
  <c r="A24" i="4"/>
  <c r="B24" i="4" s="1"/>
  <c r="C24" i="4" s="1"/>
  <c r="C18" i="4"/>
  <c r="C18" i="3"/>
  <c r="D525" i="4"/>
  <c r="E516" i="4"/>
  <c r="E514" i="4"/>
  <c r="E513" i="4"/>
  <c r="J512" i="4"/>
  <c r="B501" i="4"/>
  <c r="C501" i="4" s="1"/>
  <c r="D501" i="4" s="1"/>
  <c r="E501" i="4" s="1"/>
  <c r="B499" i="4"/>
  <c r="D496" i="4"/>
  <c r="A502" i="4" s="1"/>
  <c r="H488" i="4"/>
  <c r="B488" i="4"/>
  <c r="I487" i="4"/>
  <c r="B487" i="4"/>
  <c r="C487" i="4" s="1"/>
  <c r="I486" i="4"/>
  <c r="I485" i="4"/>
  <c r="B485" i="4"/>
  <c r="I484" i="4"/>
  <c r="A473" i="4"/>
  <c r="B23" i="4"/>
  <c r="C23" i="4" s="1"/>
  <c r="D23" i="4" s="1"/>
  <c r="E23" i="4" s="1"/>
  <c r="B21" i="4"/>
  <c r="K14" i="4"/>
  <c r="K13" i="4"/>
  <c r="H10" i="4"/>
  <c r="I9" i="4"/>
  <c r="I8" i="4"/>
  <c r="I7" i="4"/>
  <c r="B7" i="4"/>
  <c r="E4" i="4" s="1"/>
  <c r="F4" i="4" s="1"/>
  <c r="G4" i="4" s="1"/>
  <c r="H4" i="4" s="1"/>
  <c r="I4" i="4" s="1"/>
  <c r="B8" i="4" s="1"/>
  <c r="B12" i="4" s="1"/>
  <c r="I6" i="4"/>
  <c r="I34" i="3"/>
  <c r="C26" i="3"/>
  <c r="D26" i="3" s="1"/>
  <c r="E26" i="3" s="1"/>
  <c r="G26" i="3" s="1"/>
  <c r="I26" i="3" s="1"/>
  <c r="C27" i="3"/>
  <c r="C28" i="3"/>
  <c r="C29" i="3"/>
  <c r="C30" i="3"/>
  <c r="D30" i="3" s="1"/>
  <c r="E30" i="3" s="1"/>
  <c r="G30" i="3" s="1"/>
  <c r="I30" i="3" s="1"/>
  <c r="C31" i="3"/>
  <c r="C32" i="3"/>
  <c r="C33" i="3"/>
  <c r="D33" i="3" s="1"/>
  <c r="E33" i="3" s="1"/>
  <c r="G33" i="3" s="1"/>
  <c r="C25" i="3"/>
  <c r="F26" i="3"/>
  <c r="D27" i="3"/>
  <c r="E27" i="3"/>
  <c r="G27" i="3" s="1"/>
  <c r="F27" i="3"/>
  <c r="D28" i="3"/>
  <c r="E28" i="3" s="1"/>
  <c r="G28" i="3" s="1"/>
  <c r="F28" i="3"/>
  <c r="D29" i="3"/>
  <c r="E29" i="3" s="1"/>
  <c r="G29" i="3" s="1"/>
  <c r="F29" i="3"/>
  <c r="F30" i="3"/>
  <c r="D31" i="3"/>
  <c r="E31" i="3"/>
  <c r="G31" i="3" s="1"/>
  <c r="F31" i="3"/>
  <c r="D32" i="3"/>
  <c r="E32" i="3" s="1"/>
  <c r="G32" i="3" s="1"/>
  <c r="F32" i="3"/>
  <c r="F33" i="3"/>
  <c r="B26" i="3"/>
  <c r="B27" i="3"/>
  <c r="B28" i="3"/>
  <c r="B29" i="3"/>
  <c r="B30" i="3"/>
  <c r="B31" i="3"/>
  <c r="B32" i="3"/>
  <c r="B33" i="3"/>
  <c r="A33" i="3"/>
  <c r="D87" i="3"/>
  <c r="E78" i="3"/>
  <c r="E76" i="3"/>
  <c r="E75" i="3"/>
  <c r="J74" i="3"/>
  <c r="B73" i="3"/>
  <c r="C73" i="3" s="1"/>
  <c r="D73" i="3" s="1"/>
  <c r="B71" i="3"/>
  <c r="C71" i="3" s="1"/>
  <c r="D71" i="3" s="1"/>
  <c r="B70" i="3"/>
  <c r="C70" i="3" s="1"/>
  <c r="D70" i="3" s="1"/>
  <c r="B69" i="3"/>
  <c r="C69" i="3" s="1"/>
  <c r="D69" i="3" s="1"/>
  <c r="B68" i="3"/>
  <c r="C68" i="3" s="1"/>
  <c r="D68" i="3" s="1"/>
  <c r="B67" i="3"/>
  <c r="C67" i="3" s="1"/>
  <c r="D67" i="3" s="1"/>
  <c r="B66" i="3"/>
  <c r="C66" i="3" s="1"/>
  <c r="D66" i="3" s="1"/>
  <c r="B65" i="3"/>
  <c r="C65" i="3" s="1"/>
  <c r="D65" i="3" s="1"/>
  <c r="B64" i="3"/>
  <c r="C64" i="3" s="1"/>
  <c r="D64" i="3" s="1"/>
  <c r="B63" i="3"/>
  <c r="C63" i="3" s="1"/>
  <c r="D63" i="3" s="1"/>
  <c r="E63" i="3" s="1"/>
  <c r="B61" i="3"/>
  <c r="D58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H50" i="3"/>
  <c r="B50" i="3"/>
  <c r="I49" i="3"/>
  <c r="B49" i="3"/>
  <c r="C49" i="3" s="1"/>
  <c r="B51" i="3" s="1"/>
  <c r="I48" i="3"/>
  <c r="I47" i="3"/>
  <c r="B47" i="3"/>
  <c r="I46" i="3"/>
  <c r="I50" i="3" s="1"/>
  <c r="A35" i="3"/>
  <c r="D25" i="3"/>
  <c r="E25" i="3" s="1"/>
  <c r="B25" i="3"/>
  <c r="B24" i="3"/>
  <c r="C24" i="3" s="1"/>
  <c r="D24" i="3" s="1"/>
  <c r="E24" i="3" s="1"/>
  <c r="B23" i="3"/>
  <c r="C23" i="3" s="1"/>
  <c r="D23" i="3" s="1"/>
  <c r="E23" i="3" s="1"/>
  <c r="B21" i="3"/>
  <c r="K13" i="3"/>
  <c r="K14" i="3" s="1"/>
  <c r="K15" i="3" s="1"/>
  <c r="K16" i="3" s="1"/>
  <c r="K17" i="3" s="1"/>
  <c r="K18" i="3" s="1"/>
  <c r="B12" i="3"/>
  <c r="H10" i="3"/>
  <c r="I9" i="3"/>
  <c r="B9" i="3"/>
  <c r="C9" i="3" s="1"/>
  <c r="B11" i="3" s="1"/>
  <c r="B13" i="3" s="1"/>
  <c r="I8" i="3"/>
  <c r="I7" i="3"/>
  <c r="B7" i="3"/>
  <c r="I6" i="3"/>
  <c r="D15" i="2"/>
  <c r="H14" i="2"/>
  <c r="F14" i="2"/>
  <c r="D14" i="2"/>
  <c r="B14" i="2"/>
  <c r="B17" i="2" s="1"/>
  <c r="B18" i="2" s="1"/>
  <c r="C7" i="2"/>
  <c r="B10" i="2" s="1"/>
  <c r="B390" i="6" l="1"/>
  <c r="C136" i="6"/>
  <c r="A142" i="6" s="1"/>
  <c r="B139" i="6"/>
  <c r="B160" i="6"/>
  <c r="B183" i="6" s="1"/>
  <c r="B208" i="6" s="1"/>
  <c r="B94" i="6"/>
  <c r="C94" i="6" s="1"/>
  <c r="D94" i="6" s="1"/>
  <c r="E94" i="6" s="1"/>
  <c r="G94" i="6" s="1"/>
  <c r="I94" i="6" s="1"/>
  <c r="A95" i="6"/>
  <c r="I118" i="6"/>
  <c r="A75" i="6"/>
  <c r="B74" i="6"/>
  <c r="C74" i="6" s="1"/>
  <c r="D74" i="6" s="1"/>
  <c r="E74" i="6" s="1"/>
  <c r="G74" i="6" s="1"/>
  <c r="I74" i="6" s="1"/>
  <c r="B119" i="6"/>
  <c r="C119" i="6" s="1"/>
  <c r="D119" i="6" s="1"/>
  <c r="E119" i="6" s="1"/>
  <c r="G119" i="6" s="1"/>
  <c r="I119" i="6" s="1"/>
  <c r="A120" i="6"/>
  <c r="B27" i="6"/>
  <c r="C27" i="6" s="1"/>
  <c r="D27" i="6" s="1"/>
  <c r="E27" i="6" s="1"/>
  <c r="G27" i="6" s="1"/>
  <c r="I27" i="6" s="1"/>
  <c r="A28" i="6"/>
  <c r="A57" i="6"/>
  <c r="B57" i="6" s="1"/>
  <c r="C57" i="6" s="1"/>
  <c r="D57" i="6" s="1"/>
  <c r="E57" i="6" s="1"/>
  <c r="G57" i="6" s="1"/>
  <c r="I57" i="6" s="1"/>
  <c r="B56" i="6"/>
  <c r="C56" i="6" s="1"/>
  <c r="D56" i="6" s="1"/>
  <c r="E56" i="6" s="1"/>
  <c r="G56" i="6" s="1"/>
  <c r="I56" i="6" s="1"/>
  <c r="B520" i="5"/>
  <c r="C520" i="5" s="1"/>
  <c r="D520" i="5" s="1"/>
  <c r="E520" i="5" s="1"/>
  <c r="G520" i="5" s="1"/>
  <c r="B497" i="5"/>
  <c r="C497" i="5" s="1"/>
  <c r="D497" i="5" s="1"/>
  <c r="E497" i="5" s="1"/>
  <c r="G497" i="5" s="1"/>
  <c r="B473" i="5"/>
  <c r="C473" i="5" s="1"/>
  <c r="D473" i="5" s="1"/>
  <c r="E473" i="5" s="1"/>
  <c r="G473" i="5" s="1"/>
  <c r="B449" i="5"/>
  <c r="C449" i="5" s="1"/>
  <c r="D449" i="5" s="1"/>
  <c r="E449" i="5" s="1"/>
  <c r="G449" i="5" s="1"/>
  <c r="F386" i="5"/>
  <c r="F385" i="5"/>
  <c r="F384" i="5"/>
  <c r="F363" i="5"/>
  <c r="F361" i="5"/>
  <c r="F359" i="5"/>
  <c r="F383" i="5"/>
  <c r="F381" i="5"/>
  <c r="F379" i="5"/>
  <c r="F377" i="5"/>
  <c r="F357" i="5"/>
  <c r="F356" i="5"/>
  <c r="F355" i="5"/>
  <c r="F354" i="5"/>
  <c r="F353" i="5"/>
  <c r="F340" i="5"/>
  <c r="F339" i="5"/>
  <c r="F338" i="5"/>
  <c r="F337" i="5"/>
  <c r="F336" i="5"/>
  <c r="F335" i="5"/>
  <c r="F334" i="5"/>
  <c r="F333" i="5"/>
  <c r="F332" i="5"/>
  <c r="F331" i="5"/>
  <c r="F330" i="5"/>
  <c r="F432" i="5"/>
  <c r="F430" i="5"/>
  <c r="F428" i="5"/>
  <c r="F426" i="5"/>
  <c r="F424" i="5"/>
  <c r="F422" i="5"/>
  <c r="G422" i="5" s="1"/>
  <c r="F382" i="5"/>
  <c r="F378" i="5"/>
  <c r="F408" i="5"/>
  <c r="F406" i="5"/>
  <c r="F404" i="5"/>
  <c r="F402" i="5"/>
  <c r="F400" i="5"/>
  <c r="F360" i="5"/>
  <c r="F316" i="5"/>
  <c r="F315" i="5"/>
  <c r="F314" i="5"/>
  <c r="F313" i="5"/>
  <c r="F312" i="5"/>
  <c r="F311" i="5"/>
  <c r="F310" i="5"/>
  <c r="F309" i="5"/>
  <c r="F308" i="5"/>
  <c r="F307" i="5"/>
  <c r="G307" i="5" s="1"/>
  <c r="F294" i="5"/>
  <c r="F293" i="5"/>
  <c r="F292" i="5"/>
  <c r="F291" i="5"/>
  <c r="F290" i="5"/>
  <c r="F289" i="5"/>
  <c r="F288" i="5"/>
  <c r="F287" i="5"/>
  <c r="F286" i="5"/>
  <c r="F285" i="5"/>
  <c r="F284" i="5"/>
  <c r="G284" i="5" s="1"/>
  <c r="F197" i="5"/>
  <c r="F196" i="5"/>
  <c r="F195" i="5"/>
  <c r="F194" i="5"/>
  <c r="F431" i="5"/>
  <c r="F427" i="5"/>
  <c r="F423" i="5"/>
  <c r="F376" i="5"/>
  <c r="F317" i="5"/>
  <c r="F245" i="5"/>
  <c r="F244" i="5"/>
  <c r="F243" i="5"/>
  <c r="F242" i="5"/>
  <c r="F241" i="5"/>
  <c r="F240" i="5"/>
  <c r="F239" i="5"/>
  <c r="F238" i="5"/>
  <c r="F237" i="5"/>
  <c r="F236" i="5"/>
  <c r="F235" i="5"/>
  <c r="F407" i="5"/>
  <c r="F403" i="5"/>
  <c r="F399" i="5"/>
  <c r="G399" i="5" s="1"/>
  <c r="F362" i="5"/>
  <c r="F222" i="5"/>
  <c r="F221" i="5"/>
  <c r="F220" i="5"/>
  <c r="F219" i="5"/>
  <c r="F218" i="5"/>
  <c r="F217" i="5"/>
  <c r="F216" i="5"/>
  <c r="F215" i="5"/>
  <c r="F214" i="5"/>
  <c r="F213" i="5"/>
  <c r="F212" i="5"/>
  <c r="G212" i="5" s="1"/>
  <c r="F429" i="5"/>
  <c r="F358" i="5"/>
  <c r="F193" i="5"/>
  <c r="F192" i="5"/>
  <c r="F191" i="5"/>
  <c r="F190" i="5"/>
  <c r="F189" i="5"/>
  <c r="F188" i="5"/>
  <c r="F187" i="5"/>
  <c r="G187" i="5" s="1"/>
  <c r="F57" i="5"/>
  <c r="F56" i="5"/>
  <c r="F55" i="5"/>
  <c r="F54" i="5"/>
  <c r="F53" i="5"/>
  <c r="F52" i="5"/>
  <c r="F51" i="5"/>
  <c r="F50" i="5"/>
  <c r="F49" i="5"/>
  <c r="F48" i="5"/>
  <c r="G48" i="5" s="1"/>
  <c r="I48" i="5" s="1"/>
  <c r="F47" i="5"/>
  <c r="G47" i="5" s="1"/>
  <c r="I47" i="5" s="1"/>
  <c r="F425" i="5"/>
  <c r="F380" i="5"/>
  <c r="F148" i="5"/>
  <c r="F146" i="5"/>
  <c r="F144" i="5"/>
  <c r="F142" i="5"/>
  <c r="F405" i="5"/>
  <c r="F263" i="5"/>
  <c r="F126" i="5"/>
  <c r="F123" i="5"/>
  <c r="F121" i="5"/>
  <c r="F119" i="5"/>
  <c r="F79" i="5"/>
  <c r="F78" i="5"/>
  <c r="F77" i="5"/>
  <c r="F76" i="5"/>
  <c r="F75" i="5"/>
  <c r="F74" i="5"/>
  <c r="F73" i="5"/>
  <c r="F72" i="5"/>
  <c r="F71" i="5"/>
  <c r="F70" i="5"/>
  <c r="F69" i="5"/>
  <c r="G69" i="5" s="1"/>
  <c r="F409" i="5"/>
  <c r="F401" i="5"/>
  <c r="F268" i="5"/>
  <c r="F266" i="5"/>
  <c r="F264" i="5"/>
  <c r="F262" i="5"/>
  <c r="F260" i="5"/>
  <c r="F258" i="5"/>
  <c r="G258" i="5" s="1"/>
  <c r="F174" i="5"/>
  <c r="F173" i="5"/>
  <c r="F172" i="5"/>
  <c r="F171" i="5"/>
  <c r="F170" i="5"/>
  <c r="F169" i="5"/>
  <c r="F168" i="5"/>
  <c r="F167" i="5"/>
  <c r="F166" i="5"/>
  <c r="F165" i="5"/>
  <c r="F164" i="5"/>
  <c r="G164" i="5" s="1"/>
  <c r="F151" i="5"/>
  <c r="F150" i="5"/>
  <c r="F149" i="5"/>
  <c r="F147" i="5"/>
  <c r="F145" i="5"/>
  <c r="F143" i="5"/>
  <c r="F141" i="5"/>
  <c r="G141" i="5" s="1"/>
  <c r="F267" i="5"/>
  <c r="F265" i="5"/>
  <c r="F261" i="5"/>
  <c r="F259" i="5"/>
  <c r="F128" i="5"/>
  <c r="F127" i="5"/>
  <c r="F125" i="5"/>
  <c r="F124" i="5"/>
  <c r="F122" i="5"/>
  <c r="F120" i="5"/>
  <c r="F118" i="5"/>
  <c r="G118" i="5" s="1"/>
  <c r="F102" i="5"/>
  <c r="F101" i="5"/>
  <c r="F100" i="5"/>
  <c r="F99" i="5"/>
  <c r="F98" i="5"/>
  <c r="F97" i="5"/>
  <c r="F96" i="5"/>
  <c r="F95" i="5"/>
  <c r="F94" i="5"/>
  <c r="F93" i="5"/>
  <c r="F92" i="5"/>
  <c r="G92" i="5" s="1"/>
  <c r="F33" i="5"/>
  <c r="G33" i="5" s="1"/>
  <c r="I33" i="5" s="1"/>
  <c r="F31" i="5"/>
  <c r="F29" i="5"/>
  <c r="F27" i="5"/>
  <c r="F25" i="5"/>
  <c r="G25" i="5" s="1"/>
  <c r="I25" i="5" s="1"/>
  <c r="F23" i="5"/>
  <c r="G23" i="5" s="1"/>
  <c r="I23" i="5" s="1"/>
  <c r="F26" i="5"/>
  <c r="F32" i="5"/>
  <c r="G32" i="5" s="1"/>
  <c r="I32" i="5" s="1"/>
  <c r="F30" i="5"/>
  <c r="G30" i="5" s="1"/>
  <c r="I30" i="5" s="1"/>
  <c r="F28" i="5"/>
  <c r="F24" i="5"/>
  <c r="B67" i="5"/>
  <c r="C64" i="5"/>
  <c r="A70" i="5" s="1"/>
  <c r="B88" i="5"/>
  <c r="G330" i="5"/>
  <c r="G31" i="5"/>
  <c r="I31" i="5" s="1"/>
  <c r="G376" i="5"/>
  <c r="G29" i="5"/>
  <c r="I29" i="5" s="1"/>
  <c r="G27" i="5"/>
  <c r="I27" i="5" s="1"/>
  <c r="G28" i="5"/>
  <c r="I28" i="5" s="1"/>
  <c r="I49" i="5"/>
  <c r="G235" i="5"/>
  <c r="G353" i="5"/>
  <c r="B49" i="5"/>
  <c r="C49" i="5" s="1"/>
  <c r="D49" i="5" s="1"/>
  <c r="E49" i="5" s="1"/>
  <c r="G49" i="5" s="1"/>
  <c r="A50" i="5"/>
  <c r="G26" i="5"/>
  <c r="I26" i="5" s="1"/>
  <c r="G24" i="5"/>
  <c r="I24" i="5" s="1"/>
  <c r="E212" i="4"/>
  <c r="B489" i="4"/>
  <c r="A25" i="4"/>
  <c r="A26" i="4" s="1"/>
  <c r="E258" i="4"/>
  <c r="E330" i="4"/>
  <c r="B65" i="4"/>
  <c r="E353" i="4"/>
  <c r="E284" i="4"/>
  <c r="E376" i="4"/>
  <c r="I488" i="4"/>
  <c r="E187" i="4"/>
  <c r="E235" i="4"/>
  <c r="E307" i="4"/>
  <c r="E399" i="4"/>
  <c r="D141" i="4"/>
  <c r="E141" i="4" s="1"/>
  <c r="D92" i="4"/>
  <c r="E92" i="4" s="1"/>
  <c r="D69" i="4"/>
  <c r="E69" i="4" s="1"/>
  <c r="D24" i="4"/>
  <c r="E24" i="4" s="1"/>
  <c r="B13" i="4"/>
  <c r="F49" i="4"/>
  <c r="F55" i="4"/>
  <c r="C42" i="4"/>
  <c r="A48" i="4" s="1"/>
  <c r="B25" i="4"/>
  <c r="F27" i="4"/>
  <c r="F30" i="4"/>
  <c r="B502" i="4"/>
  <c r="C502" i="4" s="1"/>
  <c r="D502" i="4" s="1"/>
  <c r="E502" i="4" s="1"/>
  <c r="A503" i="4"/>
  <c r="K15" i="4"/>
  <c r="K16" i="4" s="1"/>
  <c r="K17" i="4" s="1"/>
  <c r="K18" i="4" s="1"/>
  <c r="I10" i="4"/>
  <c r="J6" i="4"/>
  <c r="I31" i="3"/>
  <c r="I29" i="3"/>
  <c r="I27" i="3"/>
  <c r="I33" i="3"/>
  <c r="I32" i="3"/>
  <c r="I28" i="3"/>
  <c r="I10" i="3"/>
  <c r="F23" i="3"/>
  <c r="G23" i="3" s="1"/>
  <c r="I23" i="3" s="1"/>
  <c r="F24" i="3"/>
  <c r="G24" i="3" s="1"/>
  <c r="I24" i="3" s="1"/>
  <c r="F25" i="3"/>
  <c r="G25" i="3"/>
  <c r="J6" i="3"/>
  <c r="E65" i="3"/>
  <c r="E67" i="3"/>
  <c r="E69" i="3"/>
  <c r="E71" i="3"/>
  <c r="E73" i="3"/>
  <c r="L13" i="3"/>
  <c r="I25" i="3"/>
  <c r="E64" i="3"/>
  <c r="E66" i="3"/>
  <c r="E68" i="3"/>
  <c r="E70" i="3"/>
  <c r="B72" i="3"/>
  <c r="C72" i="3" s="1"/>
  <c r="D72" i="3" s="1"/>
  <c r="E72" i="3" s="1"/>
  <c r="B413" i="6" l="1"/>
  <c r="B462" i="6" s="1"/>
  <c r="B486" i="6" s="1"/>
  <c r="B511" i="6" s="1"/>
  <c r="B535" i="6" s="1"/>
  <c r="B560" i="6" s="1"/>
  <c r="I58" i="6"/>
  <c r="B60" i="6" s="1"/>
  <c r="B95" i="6"/>
  <c r="C95" i="6" s="1"/>
  <c r="D95" i="6" s="1"/>
  <c r="E95" i="6" s="1"/>
  <c r="G95" i="6" s="1"/>
  <c r="I95" i="6" s="1"/>
  <c r="A96" i="6"/>
  <c r="A121" i="6"/>
  <c r="B120" i="6"/>
  <c r="C120" i="6" s="1"/>
  <c r="D120" i="6" s="1"/>
  <c r="E120" i="6" s="1"/>
  <c r="G120" i="6" s="1"/>
  <c r="I120" i="6" s="1"/>
  <c r="B162" i="6"/>
  <c r="C159" i="6"/>
  <c r="A165" i="6" s="1"/>
  <c r="B28" i="6"/>
  <c r="C28" i="6" s="1"/>
  <c r="D28" i="6" s="1"/>
  <c r="E28" i="6" s="1"/>
  <c r="G28" i="6" s="1"/>
  <c r="I28" i="6" s="1"/>
  <c r="A29" i="6"/>
  <c r="I141" i="6"/>
  <c r="A76" i="6"/>
  <c r="B75" i="6"/>
  <c r="C75" i="6" s="1"/>
  <c r="D75" i="6" s="1"/>
  <c r="E75" i="6" s="1"/>
  <c r="G75" i="6" s="1"/>
  <c r="I75" i="6" s="1"/>
  <c r="A143" i="6"/>
  <c r="B142" i="6"/>
  <c r="C142" i="6" s="1"/>
  <c r="D142" i="6" s="1"/>
  <c r="E142" i="6" s="1"/>
  <c r="G142" i="6" s="1"/>
  <c r="I142" i="6" s="1"/>
  <c r="B521" i="5"/>
  <c r="C521" i="5" s="1"/>
  <c r="D521" i="5" s="1"/>
  <c r="E521" i="5" s="1"/>
  <c r="G521" i="5" s="1"/>
  <c r="B498" i="5"/>
  <c r="C498" i="5" s="1"/>
  <c r="D498" i="5" s="1"/>
  <c r="E498" i="5" s="1"/>
  <c r="G498" i="5" s="1"/>
  <c r="B474" i="5"/>
  <c r="C474" i="5" s="1"/>
  <c r="D474" i="5" s="1"/>
  <c r="E474" i="5" s="1"/>
  <c r="G474" i="5" s="1"/>
  <c r="B450" i="5"/>
  <c r="C450" i="5" s="1"/>
  <c r="D450" i="5" s="1"/>
  <c r="E450" i="5" s="1"/>
  <c r="G450" i="5" s="1"/>
  <c r="B50" i="5"/>
  <c r="C50" i="5" s="1"/>
  <c r="D50" i="5" s="1"/>
  <c r="E50" i="5" s="1"/>
  <c r="G50" i="5" s="1"/>
  <c r="I50" i="5" s="1"/>
  <c r="A51" i="5"/>
  <c r="A71" i="5"/>
  <c r="B70" i="5"/>
  <c r="C70" i="5" s="1"/>
  <c r="D70" i="5" s="1"/>
  <c r="E70" i="5" s="1"/>
  <c r="G70" i="5" s="1"/>
  <c r="I70" i="5"/>
  <c r="I69" i="5"/>
  <c r="B114" i="5"/>
  <c r="B90" i="5"/>
  <c r="C87" i="5"/>
  <c r="A93" i="5" s="1"/>
  <c r="I34" i="5"/>
  <c r="B35" i="5" s="1"/>
  <c r="D25" i="4"/>
  <c r="E25" i="4" s="1"/>
  <c r="C25" i="4"/>
  <c r="B48" i="4"/>
  <c r="C48" i="4" s="1"/>
  <c r="A49" i="4"/>
  <c r="A50" i="4" s="1"/>
  <c r="A51" i="4" s="1"/>
  <c r="A52" i="4" s="1"/>
  <c r="A53" i="4" s="1"/>
  <c r="A54" i="4" s="1"/>
  <c r="A55" i="4" s="1"/>
  <c r="A56" i="4" s="1"/>
  <c r="A57" i="4" s="1"/>
  <c r="G353" i="4"/>
  <c r="B26" i="4"/>
  <c r="C26" i="4" s="1"/>
  <c r="D26" i="4" s="1"/>
  <c r="E26" i="4" s="1"/>
  <c r="A27" i="4"/>
  <c r="B88" i="4"/>
  <c r="B67" i="4"/>
  <c r="C64" i="4"/>
  <c r="A70" i="4" s="1"/>
  <c r="G330" i="4"/>
  <c r="G212" i="4"/>
  <c r="F54" i="4"/>
  <c r="F431" i="4"/>
  <c r="F427" i="4"/>
  <c r="F423" i="4"/>
  <c r="F406" i="4"/>
  <c r="F402" i="4"/>
  <c r="F384" i="4"/>
  <c r="F380" i="4"/>
  <c r="F376" i="4"/>
  <c r="G376" i="4" s="1"/>
  <c r="F362" i="4"/>
  <c r="F358" i="4"/>
  <c r="F354" i="4"/>
  <c r="F337" i="4"/>
  <c r="F333" i="4"/>
  <c r="F314" i="4"/>
  <c r="F310" i="4"/>
  <c r="F292" i="4"/>
  <c r="F288" i="4"/>
  <c r="F284" i="4"/>
  <c r="F268" i="4"/>
  <c r="F264" i="4"/>
  <c r="F260" i="4"/>
  <c r="F242" i="4"/>
  <c r="F238" i="4"/>
  <c r="F220" i="4"/>
  <c r="F216" i="4"/>
  <c r="F212" i="4"/>
  <c r="F194" i="4"/>
  <c r="F190" i="4"/>
  <c r="F173" i="4"/>
  <c r="F169" i="4"/>
  <c r="F165" i="4"/>
  <c r="F150" i="4"/>
  <c r="F146" i="4"/>
  <c r="F142" i="4"/>
  <c r="F127" i="4"/>
  <c r="F123" i="4"/>
  <c r="F99" i="4"/>
  <c r="F95" i="4"/>
  <c r="F79" i="4"/>
  <c r="F75" i="4"/>
  <c r="F71" i="4"/>
  <c r="F430" i="4"/>
  <c r="F426" i="4"/>
  <c r="F422" i="4"/>
  <c r="G422" i="4" s="1"/>
  <c r="F409" i="4"/>
  <c r="F405" i="4"/>
  <c r="F401" i="4"/>
  <c r="F383" i="4"/>
  <c r="F379" i="4"/>
  <c r="F361" i="4"/>
  <c r="F357" i="4"/>
  <c r="F353" i="4"/>
  <c r="F340" i="4"/>
  <c r="F336" i="4"/>
  <c r="F332" i="4"/>
  <c r="F317" i="4"/>
  <c r="F313" i="4"/>
  <c r="F309" i="4"/>
  <c r="F291" i="4"/>
  <c r="F287" i="4"/>
  <c r="F267" i="4"/>
  <c r="F429" i="4"/>
  <c r="F407" i="4"/>
  <c r="F399" i="4"/>
  <c r="G399" i="4" s="1"/>
  <c r="F385" i="4"/>
  <c r="F377" i="4"/>
  <c r="F360" i="4"/>
  <c r="F338" i="4"/>
  <c r="F330" i="4"/>
  <c r="F311" i="4"/>
  <c r="F289" i="4"/>
  <c r="F263" i="4"/>
  <c r="F258" i="4"/>
  <c r="G258" i="4" s="1"/>
  <c r="F244" i="4"/>
  <c r="F239" i="4"/>
  <c r="F219" i="4"/>
  <c r="F214" i="4"/>
  <c r="F195" i="4"/>
  <c r="F189" i="4"/>
  <c r="F171" i="4"/>
  <c r="F166" i="4"/>
  <c r="F148" i="4"/>
  <c r="F143" i="4"/>
  <c r="F125" i="4"/>
  <c r="F120" i="4"/>
  <c r="F100" i="4"/>
  <c r="F94" i="4"/>
  <c r="F76" i="4"/>
  <c r="F70" i="4"/>
  <c r="F428" i="4"/>
  <c r="F404" i="4"/>
  <c r="F382" i="4"/>
  <c r="F359" i="4"/>
  <c r="F335" i="4"/>
  <c r="F316" i="4"/>
  <c r="F308" i="4"/>
  <c r="F294" i="4"/>
  <c r="F286" i="4"/>
  <c r="F262" i="4"/>
  <c r="F243" i="4"/>
  <c r="F237" i="4"/>
  <c r="F218" i="4"/>
  <c r="F213" i="4"/>
  <c r="F193" i="4"/>
  <c r="F188" i="4"/>
  <c r="F170" i="4"/>
  <c r="F164" i="4"/>
  <c r="G164" i="4" s="1"/>
  <c r="F147" i="4"/>
  <c r="F141" i="4"/>
  <c r="G141" i="4" s="1"/>
  <c r="F124" i="4"/>
  <c r="F119" i="4"/>
  <c r="F98" i="4"/>
  <c r="F93" i="4"/>
  <c r="F74" i="4"/>
  <c r="F69" i="4"/>
  <c r="G69" i="4" s="1"/>
  <c r="I69" i="4" s="1"/>
  <c r="F425" i="4"/>
  <c r="F403" i="4"/>
  <c r="F381" i="4"/>
  <c r="F356" i="4"/>
  <c r="F334" i="4"/>
  <c r="F315" i="4"/>
  <c r="F307" i="4"/>
  <c r="G307" i="4" s="1"/>
  <c r="F293" i="4"/>
  <c r="F285" i="4"/>
  <c r="F266" i="4"/>
  <c r="F261" i="4"/>
  <c r="F241" i="4"/>
  <c r="F236" i="4"/>
  <c r="F222" i="4"/>
  <c r="F217" i="4"/>
  <c r="F197" i="4"/>
  <c r="F192" i="4"/>
  <c r="F187" i="4"/>
  <c r="G187" i="4" s="1"/>
  <c r="F174" i="4"/>
  <c r="F168" i="4"/>
  <c r="F151" i="4"/>
  <c r="F145" i="4"/>
  <c r="F128" i="4"/>
  <c r="F122" i="4"/>
  <c r="F118" i="4"/>
  <c r="F102" i="4"/>
  <c r="F97" i="4"/>
  <c r="F92" i="4"/>
  <c r="G92" i="4" s="1"/>
  <c r="F78" i="4"/>
  <c r="F73" i="4"/>
  <c r="F432" i="4"/>
  <c r="F424" i="4"/>
  <c r="F408" i="4"/>
  <c r="F400" i="4"/>
  <c r="F386" i="4"/>
  <c r="F378" i="4"/>
  <c r="F363" i="4"/>
  <c r="F355" i="4"/>
  <c r="F339" i="4"/>
  <c r="F331" i="4"/>
  <c r="F312" i="4"/>
  <c r="F290" i="4"/>
  <c r="F265" i="4"/>
  <c r="F259" i="4"/>
  <c r="F245" i="4"/>
  <c r="F240" i="4"/>
  <c r="F235" i="4"/>
  <c r="F221" i="4"/>
  <c r="F215" i="4"/>
  <c r="F196" i="4"/>
  <c r="F191" i="4"/>
  <c r="F172" i="4"/>
  <c r="F167" i="4"/>
  <c r="F149" i="4"/>
  <c r="F144" i="4"/>
  <c r="F126" i="4"/>
  <c r="F121" i="4"/>
  <c r="F101" i="4"/>
  <c r="F96" i="4"/>
  <c r="F77" i="4"/>
  <c r="F72" i="4"/>
  <c r="G235" i="4"/>
  <c r="G284" i="4"/>
  <c r="F28" i="4"/>
  <c r="F25" i="4"/>
  <c r="F32" i="4"/>
  <c r="F31" i="4"/>
  <c r="F50" i="4"/>
  <c r="F48" i="4"/>
  <c r="F53" i="4"/>
  <c r="F29" i="4"/>
  <c r="F33" i="4"/>
  <c r="F47" i="4"/>
  <c r="F52" i="4"/>
  <c r="F57" i="4"/>
  <c r="F26" i="4"/>
  <c r="F24" i="4"/>
  <c r="G24" i="4" s="1"/>
  <c r="I24" i="4" s="1"/>
  <c r="F23" i="4"/>
  <c r="G23" i="4" s="1"/>
  <c r="I23" i="4" s="1"/>
  <c r="F51" i="4"/>
  <c r="F56" i="4"/>
  <c r="D47" i="4"/>
  <c r="E47" i="4" s="1"/>
  <c r="D48" i="4"/>
  <c r="E48" i="4" s="1"/>
  <c r="L13" i="4"/>
  <c r="B503" i="4"/>
  <c r="C503" i="4" s="1"/>
  <c r="D503" i="4" s="1"/>
  <c r="E503" i="4" s="1"/>
  <c r="A504" i="4"/>
  <c r="B48" i="3"/>
  <c r="B52" i="3" s="1"/>
  <c r="B53" i="3" s="1"/>
  <c r="L14" i="3"/>
  <c r="B585" i="6" l="1"/>
  <c r="B610" i="6" s="1"/>
  <c r="B635" i="6" s="1"/>
  <c r="B660" i="6" s="1"/>
  <c r="B685" i="6" s="1"/>
  <c r="B710" i="6" s="1"/>
  <c r="B735" i="6" s="1"/>
  <c r="B760" i="6" s="1"/>
  <c r="A144" i="6"/>
  <c r="B143" i="6"/>
  <c r="C143" i="6" s="1"/>
  <c r="D143" i="6" s="1"/>
  <c r="E143" i="6" s="1"/>
  <c r="G143" i="6" s="1"/>
  <c r="I143" i="6" s="1"/>
  <c r="B29" i="6"/>
  <c r="C29" i="6" s="1"/>
  <c r="D29" i="6" s="1"/>
  <c r="E29" i="6" s="1"/>
  <c r="G29" i="6" s="1"/>
  <c r="I29" i="6" s="1"/>
  <c r="A30" i="6"/>
  <c r="C182" i="6"/>
  <c r="A188" i="6" s="1"/>
  <c r="B185" i="6"/>
  <c r="B96" i="6"/>
  <c r="C96" i="6" s="1"/>
  <c r="D96" i="6" s="1"/>
  <c r="E96" i="6" s="1"/>
  <c r="G96" i="6" s="1"/>
  <c r="I96" i="6" s="1"/>
  <c r="A97" i="6"/>
  <c r="A166" i="6"/>
  <c r="B165" i="6"/>
  <c r="C165" i="6" s="1"/>
  <c r="D165" i="6" s="1"/>
  <c r="E165" i="6" s="1"/>
  <c r="G165" i="6" s="1"/>
  <c r="I165" i="6" s="1"/>
  <c r="B76" i="6"/>
  <c r="C76" i="6" s="1"/>
  <c r="D76" i="6" s="1"/>
  <c r="E76" i="6" s="1"/>
  <c r="G76" i="6" s="1"/>
  <c r="I76" i="6" s="1"/>
  <c r="A77" i="6"/>
  <c r="I164" i="6"/>
  <c r="B121" i="6"/>
  <c r="C121" i="6" s="1"/>
  <c r="D121" i="6" s="1"/>
  <c r="E121" i="6" s="1"/>
  <c r="G121" i="6" s="1"/>
  <c r="I121" i="6" s="1"/>
  <c r="A122" i="6"/>
  <c r="B522" i="5"/>
  <c r="C522" i="5" s="1"/>
  <c r="D522" i="5" s="1"/>
  <c r="E522" i="5" s="1"/>
  <c r="G522" i="5" s="1"/>
  <c r="B499" i="5"/>
  <c r="C499" i="5" s="1"/>
  <c r="D499" i="5" s="1"/>
  <c r="E499" i="5" s="1"/>
  <c r="G499" i="5" s="1"/>
  <c r="B475" i="5"/>
  <c r="C475" i="5" s="1"/>
  <c r="D475" i="5" s="1"/>
  <c r="E475" i="5" s="1"/>
  <c r="G475" i="5" s="1"/>
  <c r="B451" i="5"/>
  <c r="C451" i="5" s="1"/>
  <c r="D451" i="5" s="1"/>
  <c r="E451" i="5" s="1"/>
  <c r="G451" i="5" s="1"/>
  <c r="A72" i="5"/>
  <c r="B71" i="5"/>
  <c r="C71" i="5" s="1"/>
  <c r="D71" i="5" s="1"/>
  <c r="E71" i="5" s="1"/>
  <c r="G71" i="5" s="1"/>
  <c r="I71" i="5" s="1"/>
  <c r="A94" i="5"/>
  <c r="B93" i="5"/>
  <c r="C93" i="5" s="1"/>
  <c r="D93" i="5" s="1"/>
  <c r="E93" i="5" s="1"/>
  <c r="G93" i="5" s="1"/>
  <c r="I93" i="5"/>
  <c r="I92" i="5"/>
  <c r="B51" i="5"/>
  <c r="C51" i="5" s="1"/>
  <c r="D51" i="5" s="1"/>
  <c r="E51" i="5" s="1"/>
  <c r="G51" i="5" s="1"/>
  <c r="I51" i="5" s="1"/>
  <c r="A52" i="5"/>
  <c r="B137" i="5"/>
  <c r="B116" i="5"/>
  <c r="C113" i="5"/>
  <c r="A119" i="5" s="1"/>
  <c r="B70" i="4"/>
  <c r="A71" i="4"/>
  <c r="A28" i="4"/>
  <c r="B27" i="4"/>
  <c r="C27" i="4" s="1"/>
  <c r="D27" i="4" s="1"/>
  <c r="E27" i="4" s="1"/>
  <c r="G27" i="4" s="1"/>
  <c r="I27" i="4" s="1"/>
  <c r="B49" i="4"/>
  <c r="G25" i="4"/>
  <c r="I25" i="4" s="1"/>
  <c r="B90" i="4"/>
  <c r="I92" i="4" s="1"/>
  <c r="B114" i="4"/>
  <c r="C87" i="4"/>
  <c r="A93" i="4" s="1"/>
  <c r="G26" i="4"/>
  <c r="I26" i="4" s="1"/>
  <c r="C49" i="4"/>
  <c r="D49" i="4" s="1"/>
  <c r="E49" i="4" s="1"/>
  <c r="G49" i="4" s="1"/>
  <c r="I49" i="4" s="1"/>
  <c r="G48" i="4"/>
  <c r="I48" i="4" s="1"/>
  <c r="G47" i="4"/>
  <c r="I47" i="4" s="1"/>
  <c r="B50" i="4"/>
  <c r="B486" i="4"/>
  <c r="B490" i="4" s="1"/>
  <c r="B491" i="4" s="1"/>
  <c r="L14" i="4"/>
  <c r="B504" i="4"/>
  <c r="C504" i="4" s="1"/>
  <c r="D504" i="4" s="1"/>
  <c r="E504" i="4" s="1"/>
  <c r="A505" i="4"/>
  <c r="F73" i="3"/>
  <c r="G73" i="3" s="1"/>
  <c r="I73" i="3" s="1"/>
  <c r="F71" i="3"/>
  <c r="G71" i="3" s="1"/>
  <c r="I71" i="3" s="1"/>
  <c r="F69" i="3"/>
  <c r="G69" i="3" s="1"/>
  <c r="I69" i="3" s="1"/>
  <c r="F67" i="3"/>
  <c r="G67" i="3" s="1"/>
  <c r="I67" i="3" s="1"/>
  <c r="F65" i="3"/>
  <c r="G65" i="3" s="1"/>
  <c r="I65" i="3" s="1"/>
  <c r="F63" i="3"/>
  <c r="G63" i="3" s="1"/>
  <c r="I63" i="3" s="1"/>
  <c r="F72" i="3"/>
  <c r="G72" i="3" s="1"/>
  <c r="I72" i="3" s="1"/>
  <c r="F70" i="3"/>
  <c r="G70" i="3" s="1"/>
  <c r="I70" i="3" s="1"/>
  <c r="F68" i="3"/>
  <c r="G68" i="3" s="1"/>
  <c r="I68" i="3" s="1"/>
  <c r="F66" i="3"/>
  <c r="G66" i="3" s="1"/>
  <c r="I66" i="3" s="1"/>
  <c r="F64" i="3"/>
  <c r="G64" i="3" s="1"/>
  <c r="I64" i="3" s="1"/>
  <c r="I187" i="6" l="1"/>
  <c r="A78" i="6"/>
  <c r="B77" i="6"/>
  <c r="C77" i="6" s="1"/>
  <c r="D77" i="6" s="1"/>
  <c r="E77" i="6" s="1"/>
  <c r="G77" i="6" s="1"/>
  <c r="I77" i="6" s="1"/>
  <c r="B97" i="6"/>
  <c r="C97" i="6" s="1"/>
  <c r="D97" i="6" s="1"/>
  <c r="E97" i="6" s="1"/>
  <c r="G97" i="6" s="1"/>
  <c r="I97" i="6" s="1"/>
  <c r="A98" i="6"/>
  <c r="C207" i="6"/>
  <c r="A213" i="6" s="1"/>
  <c r="B210" i="6"/>
  <c r="B30" i="6"/>
  <c r="C30" i="6" s="1"/>
  <c r="D30" i="6" s="1"/>
  <c r="E30" i="6" s="1"/>
  <c r="G30" i="6" s="1"/>
  <c r="I30" i="6" s="1"/>
  <c r="A31" i="6"/>
  <c r="B144" i="6"/>
  <c r="C144" i="6" s="1"/>
  <c r="D144" i="6" s="1"/>
  <c r="E144" i="6" s="1"/>
  <c r="G144" i="6" s="1"/>
  <c r="I144" i="6" s="1"/>
  <c r="A145" i="6"/>
  <c r="A123" i="6"/>
  <c r="B122" i="6"/>
  <c r="C122" i="6" s="1"/>
  <c r="D122" i="6" s="1"/>
  <c r="E122" i="6" s="1"/>
  <c r="G122" i="6" s="1"/>
  <c r="I122" i="6" s="1"/>
  <c r="B166" i="6"/>
  <c r="C166" i="6" s="1"/>
  <c r="D166" i="6" s="1"/>
  <c r="E166" i="6" s="1"/>
  <c r="G166" i="6" s="1"/>
  <c r="I166" i="6" s="1"/>
  <c r="A167" i="6"/>
  <c r="B188" i="6"/>
  <c r="C188" i="6" s="1"/>
  <c r="D188" i="6" s="1"/>
  <c r="E188" i="6" s="1"/>
  <c r="G188" i="6" s="1"/>
  <c r="I188" i="6" s="1"/>
  <c r="A189" i="6"/>
  <c r="B523" i="5"/>
  <c r="C523" i="5" s="1"/>
  <c r="D523" i="5" s="1"/>
  <c r="E523" i="5" s="1"/>
  <c r="G523" i="5" s="1"/>
  <c r="B500" i="5"/>
  <c r="C500" i="5" s="1"/>
  <c r="D500" i="5" s="1"/>
  <c r="E500" i="5" s="1"/>
  <c r="G500" i="5" s="1"/>
  <c r="B476" i="5"/>
  <c r="C476" i="5" s="1"/>
  <c r="D476" i="5" s="1"/>
  <c r="E476" i="5" s="1"/>
  <c r="G476" i="5" s="1"/>
  <c r="B452" i="5"/>
  <c r="C452" i="5" s="1"/>
  <c r="D452" i="5" s="1"/>
  <c r="E452" i="5" s="1"/>
  <c r="G452" i="5" s="1"/>
  <c r="A95" i="5"/>
  <c r="B94" i="5"/>
  <c r="C94" i="5" s="1"/>
  <c r="D94" i="5" s="1"/>
  <c r="E94" i="5" s="1"/>
  <c r="G94" i="5" s="1"/>
  <c r="I94" i="5" s="1"/>
  <c r="B52" i="5"/>
  <c r="C52" i="5" s="1"/>
  <c r="D52" i="5" s="1"/>
  <c r="E52" i="5" s="1"/>
  <c r="G52" i="5" s="1"/>
  <c r="I52" i="5" s="1"/>
  <c r="A53" i="5"/>
  <c r="A73" i="5"/>
  <c r="B72" i="5"/>
  <c r="C72" i="5" s="1"/>
  <c r="D72" i="5" s="1"/>
  <c r="E72" i="5" s="1"/>
  <c r="G72" i="5" s="1"/>
  <c r="I72" i="5" s="1"/>
  <c r="B160" i="5"/>
  <c r="C136" i="5"/>
  <c r="A142" i="5" s="1"/>
  <c r="B139" i="5"/>
  <c r="A120" i="5"/>
  <c r="B119" i="5"/>
  <c r="C119" i="5" s="1"/>
  <c r="D119" i="5" s="1"/>
  <c r="E119" i="5" s="1"/>
  <c r="G119" i="5" s="1"/>
  <c r="I119" i="5"/>
  <c r="I118" i="5"/>
  <c r="A29" i="4"/>
  <c r="B28" i="4"/>
  <c r="C28" i="4" s="1"/>
  <c r="D28" i="4" s="1"/>
  <c r="E28" i="4" s="1"/>
  <c r="G28" i="4" s="1"/>
  <c r="I28" i="4" s="1"/>
  <c r="A72" i="4"/>
  <c r="B71" i="4"/>
  <c r="B93" i="4"/>
  <c r="A94" i="4"/>
  <c r="C70" i="4"/>
  <c r="D70" i="4" s="1"/>
  <c r="E70" i="4" s="1"/>
  <c r="G70" i="4" s="1"/>
  <c r="I70" i="4" s="1"/>
  <c r="C113" i="4"/>
  <c r="A119" i="4" s="1"/>
  <c r="B137" i="4"/>
  <c r="B116" i="4"/>
  <c r="C50" i="4"/>
  <c r="D50" i="4" s="1"/>
  <c r="E50" i="4" s="1"/>
  <c r="G50" i="4" s="1"/>
  <c r="I50" i="4" s="1"/>
  <c r="B51" i="4"/>
  <c r="F511" i="4"/>
  <c r="F510" i="4"/>
  <c r="F509" i="4"/>
  <c r="F508" i="4"/>
  <c r="F507" i="4"/>
  <c r="F506" i="4"/>
  <c r="F505" i="4"/>
  <c r="F504" i="4"/>
  <c r="G504" i="4" s="1"/>
  <c r="I504" i="4" s="1"/>
  <c r="F503" i="4"/>
  <c r="G503" i="4" s="1"/>
  <c r="I503" i="4" s="1"/>
  <c r="F502" i="4"/>
  <c r="G502" i="4" s="1"/>
  <c r="I502" i="4" s="1"/>
  <c r="F501" i="4"/>
  <c r="G501" i="4" s="1"/>
  <c r="I501" i="4" s="1"/>
  <c r="B505" i="4"/>
  <c r="C505" i="4" s="1"/>
  <c r="D505" i="4" s="1"/>
  <c r="E505" i="4" s="1"/>
  <c r="A506" i="4"/>
  <c r="I74" i="3"/>
  <c r="B254" i="6" l="1"/>
  <c r="B233" i="6"/>
  <c r="C230" i="6"/>
  <c r="A236" i="6" s="1"/>
  <c r="A124" i="6"/>
  <c r="B123" i="6"/>
  <c r="C123" i="6" s="1"/>
  <c r="D123" i="6" s="1"/>
  <c r="E123" i="6" s="1"/>
  <c r="G123" i="6" s="1"/>
  <c r="I123" i="6" s="1"/>
  <c r="B31" i="6"/>
  <c r="C31" i="6" s="1"/>
  <c r="D31" i="6" s="1"/>
  <c r="E31" i="6" s="1"/>
  <c r="G31" i="6" s="1"/>
  <c r="I31" i="6" s="1"/>
  <c r="A32" i="6"/>
  <c r="A214" i="6"/>
  <c r="B213" i="6"/>
  <c r="C213" i="6" s="1"/>
  <c r="D213" i="6" s="1"/>
  <c r="E213" i="6" s="1"/>
  <c r="G213" i="6" s="1"/>
  <c r="I213" i="6" s="1"/>
  <c r="A79" i="6"/>
  <c r="B79" i="6" s="1"/>
  <c r="C79" i="6" s="1"/>
  <c r="D79" i="6" s="1"/>
  <c r="E79" i="6" s="1"/>
  <c r="G79" i="6" s="1"/>
  <c r="I79" i="6" s="1"/>
  <c r="B78" i="6"/>
  <c r="C78" i="6" s="1"/>
  <c r="D78" i="6" s="1"/>
  <c r="E78" i="6" s="1"/>
  <c r="G78" i="6" s="1"/>
  <c r="I78" i="6" s="1"/>
  <c r="B167" i="6"/>
  <c r="C167" i="6" s="1"/>
  <c r="D167" i="6" s="1"/>
  <c r="E167" i="6" s="1"/>
  <c r="G167" i="6" s="1"/>
  <c r="I167" i="6" s="1"/>
  <c r="A168" i="6"/>
  <c r="A146" i="6"/>
  <c r="B145" i="6"/>
  <c r="C145" i="6" s="1"/>
  <c r="D145" i="6" s="1"/>
  <c r="E145" i="6" s="1"/>
  <c r="G145" i="6" s="1"/>
  <c r="I145" i="6" s="1"/>
  <c r="B98" i="6"/>
  <c r="C98" i="6" s="1"/>
  <c r="D98" i="6" s="1"/>
  <c r="E98" i="6" s="1"/>
  <c r="G98" i="6" s="1"/>
  <c r="I98" i="6" s="1"/>
  <c r="A99" i="6"/>
  <c r="B189" i="6"/>
  <c r="C189" i="6" s="1"/>
  <c r="D189" i="6" s="1"/>
  <c r="E189" i="6" s="1"/>
  <c r="G189" i="6" s="1"/>
  <c r="I189" i="6" s="1"/>
  <c r="A190" i="6"/>
  <c r="I212" i="6"/>
  <c r="B524" i="5"/>
  <c r="C524" i="5" s="1"/>
  <c r="D524" i="5" s="1"/>
  <c r="E524" i="5" s="1"/>
  <c r="G524" i="5" s="1"/>
  <c r="B501" i="5"/>
  <c r="C501" i="5" s="1"/>
  <c r="D501" i="5" s="1"/>
  <c r="E501" i="5" s="1"/>
  <c r="G501" i="5" s="1"/>
  <c r="B477" i="5"/>
  <c r="C477" i="5" s="1"/>
  <c r="D477" i="5" s="1"/>
  <c r="E477" i="5" s="1"/>
  <c r="G477" i="5" s="1"/>
  <c r="B453" i="5"/>
  <c r="C453" i="5" s="1"/>
  <c r="D453" i="5" s="1"/>
  <c r="E453" i="5" s="1"/>
  <c r="G453" i="5" s="1"/>
  <c r="I141" i="5"/>
  <c r="A96" i="5"/>
  <c r="B95" i="5"/>
  <c r="C95" i="5" s="1"/>
  <c r="D95" i="5" s="1"/>
  <c r="E95" i="5" s="1"/>
  <c r="G95" i="5" s="1"/>
  <c r="I95" i="5" s="1"/>
  <c r="B142" i="5"/>
  <c r="C142" i="5" s="1"/>
  <c r="D142" i="5" s="1"/>
  <c r="E142" i="5" s="1"/>
  <c r="G142" i="5" s="1"/>
  <c r="I142" i="5" s="1"/>
  <c r="A143" i="5"/>
  <c r="B53" i="5"/>
  <c r="C53" i="5" s="1"/>
  <c r="D53" i="5" s="1"/>
  <c r="E53" i="5" s="1"/>
  <c r="G53" i="5" s="1"/>
  <c r="I53" i="5" s="1"/>
  <c r="A54" i="5"/>
  <c r="B162" i="5"/>
  <c r="C159" i="5"/>
  <c r="A165" i="5" s="1"/>
  <c r="A74" i="5"/>
  <c r="B73" i="5"/>
  <c r="C73" i="5" s="1"/>
  <c r="D73" i="5" s="1"/>
  <c r="E73" i="5" s="1"/>
  <c r="G73" i="5" s="1"/>
  <c r="I73" i="5" s="1"/>
  <c r="B120" i="5"/>
  <c r="C120" i="5" s="1"/>
  <c r="D120" i="5" s="1"/>
  <c r="E120" i="5" s="1"/>
  <c r="G120" i="5" s="1"/>
  <c r="I120" i="5" s="1"/>
  <c r="A121" i="5"/>
  <c r="B119" i="4"/>
  <c r="C119" i="4" s="1"/>
  <c r="A120" i="4"/>
  <c r="C93" i="4"/>
  <c r="D93" i="4" s="1"/>
  <c r="E93" i="4" s="1"/>
  <c r="G93" i="4" s="1"/>
  <c r="I93" i="4" s="1"/>
  <c r="A30" i="4"/>
  <c r="B29" i="4"/>
  <c r="C29" i="4" s="1"/>
  <c r="D29" i="4" s="1"/>
  <c r="E29" i="4" s="1"/>
  <c r="G29" i="4" s="1"/>
  <c r="I29" i="4" s="1"/>
  <c r="C71" i="4"/>
  <c r="D71" i="4" s="1"/>
  <c r="E71" i="4" s="1"/>
  <c r="G71" i="4" s="1"/>
  <c r="I71" i="4" s="1"/>
  <c r="A73" i="4"/>
  <c r="B72" i="4"/>
  <c r="C72" i="4" s="1"/>
  <c r="D72" i="4" s="1"/>
  <c r="E72" i="4" s="1"/>
  <c r="G72" i="4" s="1"/>
  <c r="I72" i="4" s="1"/>
  <c r="B139" i="4"/>
  <c r="I141" i="4" s="1"/>
  <c r="B160" i="4"/>
  <c r="C136" i="4"/>
  <c r="A142" i="4" s="1"/>
  <c r="A95" i="4"/>
  <c r="B94" i="4"/>
  <c r="C51" i="4"/>
  <c r="D51" i="4" s="1"/>
  <c r="E51" i="4" s="1"/>
  <c r="G51" i="4" s="1"/>
  <c r="I51" i="4" s="1"/>
  <c r="B52" i="4"/>
  <c r="B506" i="4"/>
  <c r="C506" i="4" s="1"/>
  <c r="D506" i="4" s="1"/>
  <c r="E506" i="4" s="1"/>
  <c r="G506" i="4" s="1"/>
  <c r="I506" i="4" s="1"/>
  <c r="A507" i="4"/>
  <c r="G505" i="4"/>
  <c r="I505" i="4" s="1"/>
  <c r="I80" i="6" l="1"/>
  <c r="E82" i="6" s="1"/>
  <c r="I235" i="6"/>
  <c r="B99" i="6"/>
  <c r="C99" i="6" s="1"/>
  <c r="D99" i="6" s="1"/>
  <c r="E99" i="6" s="1"/>
  <c r="G99" i="6" s="1"/>
  <c r="I99" i="6" s="1"/>
  <c r="A100" i="6"/>
  <c r="B168" i="6"/>
  <c r="C168" i="6" s="1"/>
  <c r="D168" i="6" s="1"/>
  <c r="E168" i="6" s="1"/>
  <c r="G168" i="6" s="1"/>
  <c r="I168" i="6" s="1"/>
  <c r="A169" i="6"/>
  <c r="C253" i="6"/>
  <c r="A259" i="6" s="1"/>
  <c r="B256" i="6"/>
  <c r="B214" i="6"/>
  <c r="C214" i="6" s="1"/>
  <c r="D214" i="6" s="1"/>
  <c r="E214" i="6" s="1"/>
  <c r="G214" i="6" s="1"/>
  <c r="I214" i="6" s="1"/>
  <c r="A215" i="6"/>
  <c r="A125" i="6"/>
  <c r="B124" i="6"/>
  <c r="C124" i="6" s="1"/>
  <c r="D124" i="6" s="1"/>
  <c r="E124" i="6" s="1"/>
  <c r="G124" i="6" s="1"/>
  <c r="I124" i="6" s="1"/>
  <c r="A147" i="6"/>
  <c r="B146" i="6"/>
  <c r="C146" i="6" s="1"/>
  <c r="D146" i="6" s="1"/>
  <c r="E146" i="6" s="1"/>
  <c r="G146" i="6" s="1"/>
  <c r="I146" i="6" s="1"/>
  <c r="B190" i="6"/>
  <c r="C190" i="6" s="1"/>
  <c r="D190" i="6" s="1"/>
  <c r="E190" i="6" s="1"/>
  <c r="G190" i="6" s="1"/>
  <c r="I190" i="6" s="1"/>
  <c r="A191" i="6"/>
  <c r="B32" i="6"/>
  <c r="C32" i="6" s="1"/>
  <c r="D32" i="6" s="1"/>
  <c r="E32" i="6" s="1"/>
  <c r="G32" i="6" s="1"/>
  <c r="I32" i="6" s="1"/>
  <c r="A33" i="6"/>
  <c r="B33" i="6" s="1"/>
  <c r="C33" i="6" s="1"/>
  <c r="D33" i="6" s="1"/>
  <c r="E33" i="6" s="1"/>
  <c r="G33" i="6" s="1"/>
  <c r="I33" i="6" s="1"/>
  <c r="A237" i="6"/>
  <c r="B236" i="6"/>
  <c r="C236" i="6" s="1"/>
  <c r="D236" i="6" s="1"/>
  <c r="E236" i="6" s="1"/>
  <c r="G236" i="6" s="1"/>
  <c r="I236" i="6" s="1"/>
  <c r="B525" i="5"/>
  <c r="C525" i="5" s="1"/>
  <c r="D525" i="5" s="1"/>
  <c r="E525" i="5" s="1"/>
  <c r="G525" i="5" s="1"/>
  <c r="B502" i="5"/>
  <c r="C502" i="5" s="1"/>
  <c r="D502" i="5" s="1"/>
  <c r="E502" i="5" s="1"/>
  <c r="G502" i="5" s="1"/>
  <c r="B478" i="5"/>
  <c r="C478" i="5" s="1"/>
  <c r="D478" i="5" s="1"/>
  <c r="E478" i="5" s="1"/>
  <c r="G478" i="5" s="1"/>
  <c r="B454" i="5"/>
  <c r="C454" i="5" s="1"/>
  <c r="D454" i="5" s="1"/>
  <c r="E454" i="5" s="1"/>
  <c r="G454" i="5" s="1"/>
  <c r="A122" i="5"/>
  <c r="B121" i="5"/>
  <c r="C121" i="5" s="1"/>
  <c r="D121" i="5" s="1"/>
  <c r="E121" i="5" s="1"/>
  <c r="G121" i="5" s="1"/>
  <c r="I121" i="5" s="1"/>
  <c r="A75" i="5"/>
  <c r="B74" i="5"/>
  <c r="C74" i="5" s="1"/>
  <c r="D74" i="5" s="1"/>
  <c r="E74" i="5" s="1"/>
  <c r="G74" i="5" s="1"/>
  <c r="I74" i="5" s="1"/>
  <c r="B54" i="5"/>
  <c r="C54" i="5" s="1"/>
  <c r="D54" i="5" s="1"/>
  <c r="E54" i="5" s="1"/>
  <c r="G54" i="5" s="1"/>
  <c r="I54" i="5" s="1"/>
  <c r="A55" i="5"/>
  <c r="I164" i="5"/>
  <c r="B143" i="5"/>
  <c r="C143" i="5" s="1"/>
  <c r="D143" i="5" s="1"/>
  <c r="E143" i="5" s="1"/>
  <c r="G143" i="5" s="1"/>
  <c r="I143" i="5" s="1"/>
  <c r="A144" i="5"/>
  <c r="B208" i="5"/>
  <c r="C182" i="5"/>
  <c r="A188" i="5" s="1"/>
  <c r="B185" i="5"/>
  <c r="A166" i="5"/>
  <c r="B165" i="5"/>
  <c r="C165" i="5" s="1"/>
  <c r="D165" i="5" s="1"/>
  <c r="E165" i="5" s="1"/>
  <c r="G165" i="5" s="1"/>
  <c r="I165" i="5" s="1"/>
  <c r="A97" i="5"/>
  <c r="B96" i="5"/>
  <c r="C96" i="5" s="1"/>
  <c r="D96" i="5" s="1"/>
  <c r="E96" i="5" s="1"/>
  <c r="G96" i="5" s="1"/>
  <c r="I96" i="5" s="1"/>
  <c r="B142" i="4"/>
  <c r="C142" i="4" s="1"/>
  <c r="D142" i="4" s="1"/>
  <c r="E142" i="4" s="1"/>
  <c r="G142" i="4" s="1"/>
  <c r="I142" i="4" s="1"/>
  <c r="A143" i="4"/>
  <c r="A74" i="4"/>
  <c r="B73" i="4"/>
  <c r="C73" i="4" s="1"/>
  <c r="D73" i="4" s="1"/>
  <c r="E73" i="4" s="1"/>
  <c r="G73" i="4" s="1"/>
  <c r="I73" i="4" s="1"/>
  <c r="A31" i="4"/>
  <c r="B30" i="4"/>
  <c r="C30" i="4" s="1"/>
  <c r="D30" i="4" s="1"/>
  <c r="E30" i="4" s="1"/>
  <c r="G30" i="4" s="1"/>
  <c r="I30" i="4" s="1"/>
  <c r="B183" i="4"/>
  <c r="B162" i="4"/>
  <c r="I164" i="4" s="1"/>
  <c r="C159" i="4"/>
  <c r="A165" i="4" s="1"/>
  <c r="C94" i="4"/>
  <c r="D94" i="4" s="1"/>
  <c r="E94" i="4" s="1"/>
  <c r="G94" i="4" s="1"/>
  <c r="I94" i="4" s="1"/>
  <c r="A96" i="4"/>
  <c r="B95" i="4"/>
  <c r="C95" i="4" s="1"/>
  <c r="D95" i="4" s="1"/>
  <c r="E95" i="4" s="1"/>
  <c r="G95" i="4" s="1"/>
  <c r="I95" i="4" s="1"/>
  <c r="A121" i="4"/>
  <c r="B120" i="4"/>
  <c r="C120" i="4" s="1"/>
  <c r="D120" i="4" s="1"/>
  <c r="E120" i="4" s="1"/>
  <c r="G120" i="4" s="1"/>
  <c r="I120" i="4" s="1"/>
  <c r="C52" i="4"/>
  <c r="D52" i="4" s="1"/>
  <c r="E52" i="4" s="1"/>
  <c r="G52" i="4" s="1"/>
  <c r="I52" i="4" s="1"/>
  <c r="D118" i="4"/>
  <c r="E118" i="4" s="1"/>
  <c r="G118" i="4" s="1"/>
  <c r="I118" i="4" s="1"/>
  <c r="D119" i="4"/>
  <c r="E119" i="4" s="1"/>
  <c r="G119" i="4" s="1"/>
  <c r="I119" i="4" s="1"/>
  <c r="B53" i="4"/>
  <c r="B507" i="4"/>
  <c r="C507" i="4" s="1"/>
  <c r="D507" i="4" s="1"/>
  <c r="E507" i="4" s="1"/>
  <c r="G507" i="4" s="1"/>
  <c r="I507" i="4" s="1"/>
  <c r="A508" i="4"/>
  <c r="B81" i="6" l="1"/>
  <c r="A148" i="6"/>
  <c r="B147" i="6"/>
  <c r="C147" i="6" s="1"/>
  <c r="D147" i="6" s="1"/>
  <c r="E147" i="6" s="1"/>
  <c r="G147" i="6" s="1"/>
  <c r="I147" i="6" s="1"/>
  <c r="B191" i="6"/>
  <c r="C191" i="6" s="1"/>
  <c r="D191" i="6" s="1"/>
  <c r="E191" i="6" s="1"/>
  <c r="G191" i="6" s="1"/>
  <c r="I191" i="6" s="1"/>
  <c r="A192" i="6"/>
  <c r="A170" i="6"/>
  <c r="B169" i="6"/>
  <c r="C169" i="6" s="1"/>
  <c r="D169" i="6" s="1"/>
  <c r="E169" i="6" s="1"/>
  <c r="G169" i="6" s="1"/>
  <c r="I169" i="6" s="1"/>
  <c r="A238" i="6"/>
  <c r="B237" i="6"/>
  <c r="C237" i="6" s="1"/>
  <c r="D237" i="6" s="1"/>
  <c r="E237" i="6" s="1"/>
  <c r="G237" i="6" s="1"/>
  <c r="I237" i="6" s="1"/>
  <c r="B125" i="6"/>
  <c r="C125" i="6" s="1"/>
  <c r="D125" i="6" s="1"/>
  <c r="E125" i="6" s="1"/>
  <c r="G125" i="6" s="1"/>
  <c r="I125" i="6" s="1"/>
  <c r="A126" i="6"/>
  <c r="I258" i="6"/>
  <c r="B282" i="6"/>
  <c r="C279" i="6"/>
  <c r="A285" i="6" s="1"/>
  <c r="I34" i="6"/>
  <c r="A216" i="6"/>
  <c r="B215" i="6"/>
  <c r="C215" i="6" s="1"/>
  <c r="D215" i="6" s="1"/>
  <c r="E215" i="6" s="1"/>
  <c r="G215" i="6" s="1"/>
  <c r="I215" i="6" s="1"/>
  <c r="B259" i="6"/>
  <c r="C259" i="6" s="1"/>
  <c r="D259" i="6" s="1"/>
  <c r="E259" i="6" s="1"/>
  <c r="G259" i="6" s="1"/>
  <c r="I259" i="6" s="1"/>
  <c r="A260" i="6"/>
  <c r="B100" i="6"/>
  <c r="C100" i="6" s="1"/>
  <c r="D100" i="6" s="1"/>
  <c r="E100" i="6" s="1"/>
  <c r="G100" i="6" s="1"/>
  <c r="I100" i="6" s="1"/>
  <c r="A101" i="6"/>
  <c r="B526" i="5"/>
  <c r="C526" i="5" s="1"/>
  <c r="D526" i="5" s="1"/>
  <c r="E526" i="5" s="1"/>
  <c r="G526" i="5" s="1"/>
  <c r="B503" i="5"/>
  <c r="C503" i="5" s="1"/>
  <c r="D503" i="5" s="1"/>
  <c r="E503" i="5" s="1"/>
  <c r="G503" i="5" s="1"/>
  <c r="B479" i="5"/>
  <c r="C479" i="5" s="1"/>
  <c r="D479" i="5" s="1"/>
  <c r="E479" i="5" s="1"/>
  <c r="G479" i="5" s="1"/>
  <c r="B456" i="5"/>
  <c r="C456" i="5" s="1"/>
  <c r="D456" i="5" s="1"/>
  <c r="E456" i="5" s="1"/>
  <c r="G456" i="5" s="1"/>
  <c r="B455" i="5"/>
  <c r="C455" i="5" s="1"/>
  <c r="D455" i="5" s="1"/>
  <c r="E455" i="5" s="1"/>
  <c r="G455" i="5" s="1"/>
  <c r="I187" i="5"/>
  <c r="A98" i="5"/>
  <c r="B97" i="5"/>
  <c r="C97" i="5" s="1"/>
  <c r="D97" i="5" s="1"/>
  <c r="E97" i="5" s="1"/>
  <c r="G97" i="5" s="1"/>
  <c r="I97" i="5" s="1"/>
  <c r="B210" i="5"/>
  <c r="B231" i="5"/>
  <c r="C207" i="5"/>
  <c r="A213" i="5" s="1"/>
  <c r="B122" i="5"/>
  <c r="C122" i="5" s="1"/>
  <c r="D122" i="5" s="1"/>
  <c r="E122" i="5" s="1"/>
  <c r="G122" i="5" s="1"/>
  <c r="I122" i="5" s="1"/>
  <c r="A123" i="5"/>
  <c r="A76" i="5"/>
  <c r="B75" i="5"/>
  <c r="C75" i="5" s="1"/>
  <c r="D75" i="5" s="1"/>
  <c r="E75" i="5" s="1"/>
  <c r="G75" i="5" s="1"/>
  <c r="I75" i="5" s="1"/>
  <c r="A189" i="5"/>
  <c r="B188" i="5"/>
  <c r="C188" i="5" s="1"/>
  <c r="D188" i="5" s="1"/>
  <c r="E188" i="5" s="1"/>
  <c r="G188" i="5" s="1"/>
  <c r="I188" i="5" s="1"/>
  <c r="B55" i="5"/>
  <c r="C55" i="5" s="1"/>
  <c r="D55" i="5" s="1"/>
  <c r="E55" i="5" s="1"/>
  <c r="G55" i="5" s="1"/>
  <c r="I55" i="5" s="1"/>
  <c r="A56" i="5"/>
  <c r="A167" i="5"/>
  <c r="B166" i="5"/>
  <c r="C166" i="5" s="1"/>
  <c r="D166" i="5" s="1"/>
  <c r="E166" i="5" s="1"/>
  <c r="G166" i="5" s="1"/>
  <c r="I166" i="5" s="1"/>
  <c r="B144" i="5"/>
  <c r="C144" i="5" s="1"/>
  <c r="D144" i="5" s="1"/>
  <c r="E144" i="5" s="1"/>
  <c r="G144" i="5" s="1"/>
  <c r="I144" i="5" s="1"/>
  <c r="A145" i="5"/>
  <c r="A166" i="4"/>
  <c r="B165" i="4"/>
  <c r="C165" i="4" s="1"/>
  <c r="D165" i="4" s="1"/>
  <c r="E165" i="4" s="1"/>
  <c r="G165" i="4" s="1"/>
  <c r="I165" i="4" s="1"/>
  <c r="A32" i="4"/>
  <c r="B31" i="4"/>
  <c r="C31" i="4" s="1"/>
  <c r="D31" i="4" s="1"/>
  <c r="E31" i="4" s="1"/>
  <c r="G31" i="4" s="1"/>
  <c r="I31" i="4" s="1"/>
  <c r="A97" i="4"/>
  <c r="B96" i="4"/>
  <c r="C96" i="4" s="1"/>
  <c r="D96" i="4" s="1"/>
  <c r="E96" i="4" s="1"/>
  <c r="G96" i="4" s="1"/>
  <c r="I96" i="4" s="1"/>
  <c r="B208" i="4"/>
  <c r="B185" i="4"/>
  <c r="I187" i="4" s="1"/>
  <c r="C182" i="4"/>
  <c r="A188" i="4" s="1"/>
  <c r="A75" i="4"/>
  <c r="B74" i="4"/>
  <c r="C74" i="4" s="1"/>
  <c r="D74" i="4" s="1"/>
  <c r="E74" i="4" s="1"/>
  <c r="G74" i="4" s="1"/>
  <c r="I74" i="4" s="1"/>
  <c r="A122" i="4"/>
  <c r="B121" i="4"/>
  <c r="C121" i="4" s="1"/>
  <c r="D121" i="4" s="1"/>
  <c r="E121" i="4" s="1"/>
  <c r="G121" i="4" s="1"/>
  <c r="I121" i="4" s="1"/>
  <c r="A144" i="4"/>
  <c r="B143" i="4"/>
  <c r="C143" i="4" s="1"/>
  <c r="D143" i="4" s="1"/>
  <c r="E143" i="4" s="1"/>
  <c r="G143" i="4" s="1"/>
  <c r="I143" i="4" s="1"/>
  <c r="C53" i="4"/>
  <c r="D53" i="4" s="1"/>
  <c r="E53" i="4" s="1"/>
  <c r="G53" i="4" s="1"/>
  <c r="I53" i="4" s="1"/>
  <c r="B54" i="4"/>
  <c r="B508" i="4"/>
  <c r="C508" i="4" s="1"/>
  <c r="D508" i="4" s="1"/>
  <c r="E508" i="4" s="1"/>
  <c r="G508" i="4" s="1"/>
  <c r="I508" i="4" s="1"/>
  <c r="A509" i="4"/>
  <c r="B260" i="6" l="1"/>
  <c r="C260" i="6" s="1"/>
  <c r="D260" i="6" s="1"/>
  <c r="E260" i="6" s="1"/>
  <c r="G260" i="6" s="1"/>
  <c r="I260" i="6" s="1"/>
  <c r="A261" i="6"/>
  <c r="A286" i="6"/>
  <c r="B285" i="6"/>
  <c r="C285" i="6" s="1"/>
  <c r="D285" i="6" s="1"/>
  <c r="E285" i="6" s="1"/>
  <c r="G285" i="6" s="1"/>
  <c r="I285" i="6" s="1"/>
  <c r="B170" i="6"/>
  <c r="C170" i="6" s="1"/>
  <c r="D170" i="6" s="1"/>
  <c r="E170" i="6" s="1"/>
  <c r="G170" i="6" s="1"/>
  <c r="I170" i="6" s="1"/>
  <c r="A171" i="6"/>
  <c r="A149" i="6"/>
  <c r="B148" i="6"/>
  <c r="C148" i="6" s="1"/>
  <c r="D148" i="6" s="1"/>
  <c r="E148" i="6" s="1"/>
  <c r="G148" i="6" s="1"/>
  <c r="I148" i="6" s="1"/>
  <c r="B101" i="6"/>
  <c r="C101" i="6" s="1"/>
  <c r="D101" i="6" s="1"/>
  <c r="E101" i="6" s="1"/>
  <c r="G101" i="6" s="1"/>
  <c r="I101" i="6" s="1"/>
  <c r="A102" i="6"/>
  <c r="B102" i="6" s="1"/>
  <c r="C102" i="6" s="1"/>
  <c r="D102" i="6" s="1"/>
  <c r="E102" i="6" s="1"/>
  <c r="G102" i="6" s="1"/>
  <c r="I102" i="6" s="1"/>
  <c r="I284" i="6"/>
  <c r="B192" i="6"/>
  <c r="C192" i="6" s="1"/>
  <c r="D192" i="6" s="1"/>
  <c r="E192" i="6" s="1"/>
  <c r="G192" i="6" s="1"/>
  <c r="I192" i="6" s="1"/>
  <c r="A193" i="6"/>
  <c r="B35" i="6"/>
  <c r="E59" i="6"/>
  <c r="A127" i="6"/>
  <c r="B126" i="6"/>
  <c r="C126" i="6" s="1"/>
  <c r="D126" i="6" s="1"/>
  <c r="E126" i="6" s="1"/>
  <c r="G126" i="6" s="1"/>
  <c r="I126" i="6" s="1"/>
  <c r="B216" i="6"/>
  <c r="C216" i="6" s="1"/>
  <c r="D216" i="6" s="1"/>
  <c r="E216" i="6" s="1"/>
  <c r="G216" i="6" s="1"/>
  <c r="I216" i="6" s="1"/>
  <c r="A217" i="6"/>
  <c r="C302" i="6"/>
  <c r="A308" i="6" s="1"/>
  <c r="B305" i="6"/>
  <c r="A239" i="6"/>
  <c r="B238" i="6"/>
  <c r="C238" i="6" s="1"/>
  <c r="D238" i="6" s="1"/>
  <c r="E238" i="6" s="1"/>
  <c r="G238" i="6" s="1"/>
  <c r="I238" i="6" s="1"/>
  <c r="B527" i="5"/>
  <c r="C527" i="5" s="1"/>
  <c r="D527" i="5" s="1"/>
  <c r="E527" i="5" s="1"/>
  <c r="G527" i="5" s="1"/>
  <c r="B528" i="5"/>
  <c r="C528" i="5" s="1"/>
  <c r="D528" i="5" s="1"/>
  <c r="E528" i="5" s="1"/>
  <c r="G528" i="5" s="1"/>
  <c r="B504" i="5"/>
  <c r="C504" i="5" s="1"/>
  <c r="D504" i="5" s="1"/>
  <c r="E504" i="5" s="1"/>
  <c r="G504" i="5" s="1"/>
  <c r="B505" i="5"/>
  <c r="C505" i="5" s="1"/>
  <c r="D505" i="5" s="1"/>
  <c r="E505" i="5" s="1"/>
  <c r="G505" i="5" s="1"/>
  <c r="B480" i="5"/>
  <c r="C480" i="5" s="1"/>
  <c r="D480" i="5" s="1"/>
  <c r="E480" i="5" s="1"/>
  <c r="G480" i="5" s="1"/>
  <c r="B481" i="5"/>
  <c r="C481" i="5" s="1"/>
  <c r="D481" i="5" s="1"/>
  <c r="E481" i="5" s="1"/>
  <c r="G481" i="5" s="1"/>
  <c r="I457" i="5"/>
  <c r="A214" i="5"/>
  <c r="B213" i="5"/>
  <c r="C213" i="5" s="1"/>
  <c r="D213" i="5" s="1"/>
  <c r="E213" i="5" s="1"/>
  <c r="G213" i="5" s="1"/>
  <c r="I213" i="5" s="1"/>
  <c r="A77" i="5"/>
  <c r="B76" i="5"/>
  <c r="C76" i="5" s="1"/>
  <c r="D76" i="5" s="1"/>
  <c r="E76" i="5" s="1"/>
  <c r="G76" i="5" s="1"/>
  <c r="I76" i="5" s="1"/>
  <c r="B233" i="5"/>
  <c r="B254" i="5"/>
  <c r="C230" i="5"/>
  <c r="A236" i="5" s="1"/>
  <c r="A99" i="5"/>
  <c r="B98" i="5"/>
  <c r="C98" i="5" s="1"/>
  <c r="D98" i="5" s="1"/>
  <c r="E98" i="5" s="1"/>
  <c r="G98" i="5" s="1"/>
  <c r="I98" i="5" s="1"/>
  <c r="B145" i="5"/>
  <c r="C145" i="5" s="1"/>
  <c r="D145" i="5" s="1"/>
  <c r="E145" i="5" s="1"/>
  <c r="G145" i="5" s="1"/>
  <c r="I145" i="5" s="1"/>
  <c r="A146" i="5"/>
  <c r="B56" i="5"/>
  <c r="C56" i="5" s="1"/>
  <c r="D56" i="5" s="1"/>
  <c r="E56" i="5" s="1"/>
  <c r="G56" i="5" s="1"/>
  <c r="I56" i="5" s="1"/>
  <c r="A57" i="5"/>
  <c r="B57" i="5" s="1"/>
  <c r="C57" i="5" s="1"/>
  <c r="D57" i="5" s="1"/>
  <c r="E57" i="5" s="1"/>
  <c r="G57" i="5" s="1"/>
  <c r="I57" i="5" s="1"/>
  <c r="I58" i="5" s="1"/>
  <c r="B60" i="5" s="1"/>
  <c r="B189" i="5"/>
  <c r="C189" i="5" s="1"/>
  <c r="D189" i="5" s="1"/>
  <c r="E189" i="5" s="1"/>
  <c r="G189" i="5" s="1"/>
  <c r="I189" i="5" s="1"/>
  <c r="A190" i="5"/>
  <c r="A168" i="5"/>
  <c r="B167" i="5"/>
  <c r="C167" i="5" s="1"/>
  <c r="D167" i="5" s="1"/>
  <c r="E167" i="5" s="1"/>
  <c r="G167" i="5" s="1"/>
  <c r="I167" i="5" s="1"/>
  <c r="A124" i="5"/>
  <c r="B123" i="5"/>
  <c r="C123" i="5" s="1"/>
  <c r="D123" i="5" s="1"/>
  <c r="E123" i="5" s="1"/>
  <c r="G123" i="5" s="1"/>
  <c r="I123" i="5" s="1"/>
  <c r="I212" i="5"/>
  <c r="A189" i="4"/>
  <c r="B188" i="4"/>
  <c r="C188" i="4" s="1"/>
  <c r="D188" i="4" s="1"/>
  <c r="E188" i="4" s="1"/>
  <c r="G188" i="4" s="1"/>
  <c r="I188" i="4" s="1"/>
  <c r="A98" i="4"/>
  <c r="B97" i="4"/>
  <c r="C97" i="4" s="1"/>
  <c r="D97" i="4" s="1"/>
  <c r="E97" i="4" s="1"/>
  <c r="G97" i="4" s="1"/>
  <c r="I97" i="4" s="1"/>
  <c r="A167" i="4"/>
  <c r="B166" i="4"/>
  <c r="C166" i="4" s="1"/>
  <c r="D166" i="4" s="1"/>
  <c r="E166" i="4" s="1"/>
  <c r="G166" i="4" s="1"/>
  <c r="I166" i="4" s="1"/>
  <c r="A123" i="4"/>
  <c r="B122" i="4"/>
  <c r="C122" i="4" s="1"/>
  <c r="D122" i="4" s="1"/>
  <c r="E122" i="4" s="1"/>
  <c r="G122" i="4" s="1"/>
  <c r="I122" i="4" s="1"/>
  <c r="C207" i="4"/>
  <c r="A213" i="4" s="1"/>
  <c r="B231" i="4"/>
  <c r="B210" i="4"/>
  <c r="I212" i="4" s="1"/>
  <c r="A33" i="4"/>
  <c r="B33" i="4" s="1"/>
  <c r="C33" i="4" s="1"/>
  <c r="D33" i="4" s="1"/>
  <c r="E33" i="4" s="1"/>
  <c r="G33" i="4" s="1"/>
  <c r="I33" i="4" s="1"/>
  <c r="B32" i="4"/>
  <c r="C32" i="4" s="1"/>
  <c r="D32" i="4" s="1"/>
  <c r="E32" i="4" s="1"/>
  <c r="G32" i="4" s="1"/>
  <c r="I32" i="4" s="1"/>
  <c r="I34" i="4" s="1"/>
  <c r="B35" i="4" s="1"/>
  <c r="A145" i="4"/>
  <c r="B144" i="4"/>
  <c r="C144" i="4" s="1"/>
  <c r="D144" i="4" s="1"/>
  <c r="E144" i="4" s="1"/>
  <c r="G144" i="4" s="1"/>
  <c r="I144" i="4" s="1"/>
  <c r="A76" i="4"/>
  <c r="B75" i="4"/>
  <c r="C75" i="4" s="1"/>
  <c r="D75" i="4" s="1"/>
  <c r="E75" i="4" s="1"/>
  <c r="G75" i="4" s="1"/>
  <c r="I75" i="4" s="1"/>
  <c r="C54" i="4"/>
  <c r="D54" i="4" s="1"/>
  <c r="E54" i="4" s="1"/>
  <c r="G54" i="4" s="1"/>
  <c r="I54" i="4" s="1"/>
  <c r="B55" i="4"/>
  <c r="B509" i="4"/>
  <c r="C509" i="4" s="1"/>
  <c r="D509" i="4" s="1"/>
  <c r="E509" i="4" s="1"/>
  <c r="G509" i="4" s="1"/>
  <c r="I509" i="4" s="1"/>
  <c r="A510" i="4"/>
  <c r="I103" i="6" l="1"/>
  <c r="E104" i="6" s="1"/>
  <c r="B239" i="6"/>
  <c r="C239" i="6" s="1"/>
  <c r="D239" i="6" s="1"/>
  <c r="E239" i="6" s="1"/>
  <c r="G239" i="6" s="1"/>
  <c r="I239" i="6" s="1"/>
  <c r="A240" i="6"/>
  <c r="A128" i="6"/>
  <c r="B128" i="6" s="1"/>
  <c r="C128" i="6" s="1"/>
  <c r="D128" i="6" s="1"/>
  <c r="E128" i="6" s="1"/>
  <c r="G128" i="6" s="1"/>
  <c r="I128" i="6" s="1"/>
  <c r="B127" i="6"/>
  <c r="C127" i="6" s="1"/>
  <c r="D127" i="6" s="1"/>
  <c r="E127" i="6" s="1"/>
  <c r="G127" i="6" s="1"/>
  <c r="I127" i="6" s="1"/>
  <c r="A172" i="6"/>
  <c r="B171" i="6"/>
  <c r="C171" i="6" s="1"/>
  <c r="D171" i="6" s="1"/>
  <c r="E171" i="6" s="1"/>
  <c r="G171" i="6" s="1"/>
  <c r="I171" i="6" s="1"/>
  <c r="B328" i="6"/>
  <c r="C325" i="6"/>
  <c r="A331" i="6" s="1"/>
  <c r="B418" i="6"/>
  <c r="B442" i="6" s="1"/>
  <c r="B491" i="6" s="1"/>
  <c r="B515" i="6" s="1"/>
  <c r="B540" i="6" s="1"/>
  <c r="B308" i="6"/>
  <c r="C308" i="6" s="1"/>
  <c r="D308" i="6" s="1"/>
  <c r="E308" i="6" s="1"/>
  <c r="G308" i="6" s="1"/>
  <c r="I308" i="6" s="1"/>
  <c r="A309" i="6"/>
  <c r="B217" i="6"/>
  <c r="C217" i="6" s="1"/>
  <c r="D217" i="6" s="1"/>
  <c r="E217" i="6" s="1"/>
  <c r="G217" i="6" s="1"/>
  <c r="I217" i="6" s="1"/>
  <c r="A218" i="6"/>
  <c r="B261" i="6"/>
  <c r="C261" i="6" s="1"/>
  <c r="D261" i="6" s="1"/>
  <c r="E261" i="6" s="1"/>
  <c r="G261" i="6" s="1"/>
  <c r="I261" i="6" s="1"/>
  <c r="A262" i="6"/>
  <c r="I307" i="6"/>
  <c r="B193" i="6"/>
  <c r="C193" i="6" s="1"/>
  <c r="D193" i="6" s="1"/>
  <c r="E193" i="6" s="1"/>
  <c r="G193" i="6" s="1"/>
  <c r="I193" i="6" s="1"/>
  <c r="A194" i="6"/>
  <c r="A150" i="6"/>
  <c r="B149" i="6"/>
  <c r="C149" i="6" s="1"/>
  <c r="D149" i="6" s="1"/>
  <c r="E149" i="6" s="1"/>
  <c r="G149" i="6" s="1"/>
  <c r="I149" i="6" s="1"/>
  <c r="A287" i="6"/>
  <c r="B286" i="6"/>
  <c r="C286" i="6" s="1"/>
  <c r="D286" i="6" s="1"/>
  <c r="E286" i="6" s="1"/>
  <c r="G286" i="6" s="1"/>
  <c r="I286" i="6" s="1"/>
  <c r="I529" i="5"/>
  <c r="I506" i="5"/>
  <c r="I482" i="5"/>
  <c r="I235" i="5"/>
  <c r="A169" i="5"/>
  <c r="B168" i="5"/>
  <c r="C168" i="5" s="1"/>
  <c r="D168" i="5" s="1"/>
  <c r="E168" i="5" s="1"/>
  <c r="G168" i="5" s="1"/>
  <c r="I168" i="5" s="1"/>
  <c r="B190" i="5"/>
  <c r="C190" i="5" s="1"/>
  <c r="D190" i="5" s="1"/>
  <c r="E190" i="5" s="1"/>
  <c r="G190" i="5" s="1"/>
  <c r="I190" i="5" s="1"/>
  <c r="A191" i="5"/>
  <c r="B146" i="5"/>
  <c r="C146" i="5" s="1"/>
  <c r="D146" i="5" s="1"/>
  <c r="E146" i="5" s="1"/>
  <c r="G146" i="5" s="1"/>
  <c r="I146" i="5" s="1"/>
  <c r="A147" i="5"/>
  <c r="A237" i="5"/>
  <c r="B236" i="5"/>
  <c r="C236" i="5" s="1"/>
  <c r="D236" i="5" s="1"/>
  <c r="E236" i="5" s="1"/>
  <c r="G236" i="5" s="1"/>
  <c r="I236" i="5" s="1"/>
  <c r="A78" i="5"/>
  <c r="B77" i="5"/>
  <c r="C77" i="5" s="1"/>
  <c r="D77" i="5" s="1"/>
  <c r="E77" i="5" s="1"/>
  <c r="G77" i="5" s="1"/>
  <c r="I77" i="5" s="1"/>
  <c r="A215" i="5"/>
  <c r="B214" i="5"/>
  <c r="C214" i="5" s="1"/>
  <c r="D214" i="5" s="1"/>
  <c r="E214" i="5" s="1"/>
  <c r="G214" i="5" s="1"/>
  <c r="I214" i="5" s="1"/>
  <c r="A100" i="5"/>
  <c r="B99" i="5"/>
  <c r="C99" i="5" s="1"/>
  <c r="D99" i="5" s="1"/>
  <c r="E99" i="5" s="1"/>
  <c r="G99" i="5" s="1"/>
  <c r="I99" i="5" s="1"/>
  <c r="B124" i="5"/>
  <c r="C124" i="5" s="1"/>
  <c r="D124" i="5" s="1"/>
  <c r="E124" i="5" s="1"/>
  <c r="G124" i="5" s="1"/>
  <c r="I124" i="5" s="1"/>
  <c r="A125" i="5"/>
  <c r="B256" i="5"/>
  <c r="C253" i="5"/>
  <c r="A259" i="5" s="1"/>
  <c r="A77" i="4"/>
  <c r="B76" i="4"/>
  <c r="C76" i="4" s="1"/>
  <c r="D76" i="4" s="1"/>
  <c r="E76" i="4" s="1"/>
  <c r="G76" i="4" s="1"/>
  <c r="I76" i="4" s="1"/>
  <c r="A124" i="4"/>
  <c r="B123" i="4"/>
  <c r="C123" i="4" s="1"/>
  <c r="D123" i="4" s="1"/>
  <c r="E123" i="4" s="1"/>
  <c r="G123" i="4" s="1"/>
  <c r="I123" i="4" s="1"/>
  <c r="A99" i="4"/>
  <c r="B98" i="4"/>
  <c r="C98" i="4" s="1"/>
  <c r="D98" i="4" s="1"/>
  <c r="E98" i="4" s="1"/>
  <c r="G98" i="4" s="1"/>
  <c r="I98" i="4" s="1"/>
  <c r="A146" i="4"/>
  <c r="B145" i="4"/>
  <c r="C145" i="4" s="1"/>
  <c r="D145" i="4" s="1"/>
  <c r="E145" i="4" s="1"/>
  <c r="G145" i="4" s="1"/>
  <c r="I145" i="4" s="1"/>
  <c r="B233" i="4"/>
  <c r="I235" i="4" s="1"/>
  <c r="B254" i="4"/>
  <c r="C230" i="4"/>
  <c r="A236" i="4" s="1"/>
  <c r="B213" i="4"/>
  <c r="C213" i="4" s="1"/>
  <c r="D213" i="4" s="1"/>
  <c r="E213" i="4" s="1"/>
  <c r="G213" i="4" s="1"/>
  <c r="I213" i="4" s="1"/>
  <c r="A214" i="4"/>
  <c r="A168" i="4"/>
  <c r="B167" i="4"/>
  <c r="C167" i="4" s="1"/>
  <c r="D167" i="4" s="1"/>
  <c r="E167" i="4" s="1"/>
  <c r="G167" i="4" s="1"/>
  <c r="I167" i="4" s="1"/>
  <c r="A190" i="4"/>
  <c r="B189" i="4"/>
  <c r="C189" i="4" s="1"/>
  <c r="D189" i="4" s="1"/>
  <c r="E189" i="4" s="1"/>
  <c r="G189" i="4" s="1"/>
  <c r="I189" i="4" s="1"/>
  <c r="C55" i="4"/>
  <c r="D55" i="4" s="1"/>
  <c r="E55" i="4" s="1"/>
  <c r="G55" i="4" s="1"/>
  <c r="I55" i="4" s="1"/>
  <c r="B56" i="4"/>
  <c r="B57" i="4"/>
  <c r="B510" i="4"/>
  <c r="C510" i="4" s="1"/>
  <c r="D510" i="4" s="1"/>
  <c r="E510" i="4" s="1"/>
  <c r="G510" i="4" s="1"/>
  <c r="I510" i="4" s="1"/>
  <c r="A511" i="4"/>
  <c r="B511" i="4" s="1"/>
  <c r="C511" i="4" s="1"/>
  <c r="D511" i="4" s="1"/>
  <c r="E511" i="4" s="1"/>
  <c r="G511" i="4" s="1"/>
  <c r="I511" i="4" s="1"/>
  <c r="B107" i="6" l="1"/>
  <c r="B104" i="6"/>
  <c r="A288" i="6"/>
  <c r="B287" i="6"/>
  <c r="C287" i="6" s="1"/>
  <c r="D287" i="6" s="1"/>
  <c r="E287" i="6" s="1"/>
  <c r="G287" i="6" s="1"/>
  <c r="I287" i="6" s="1"/>
  <c r="B262" i="6"/>
  <c r="C262" i="6" s="1"/>
  <c r="D262" i="6" s="1"/>
  <c r="E262" i="6" s="1"/>
  <c r="G262" i="6" s="1"/>
  <c r="I262" i="6" s="1"/>
  <c r="A263" i="6"/>
  <c r="B309" i="6"/>
  <c r="C309" i="6" s="1"/>
  <c r="D309" i="6" s="1"/>
  <c r="E309" i="6" s="1"/>
  <c r="G309" i="6" s="1"/>
  <c r="I309" i="6" s="1"/>
  <c r="A310" i="6"/>
  <c r="I129" i="6"/>
  <c r="B150" i="6"/>
  <c r="C150" i="6" s="1"/>
  <c r="D150" i="6" s="1"/>
  <c r="E150" i="6" s="1"/>
  <c r="G150" i="6" s="1"/>
  <c r="I150" i="6" s="1"/>
  <c r="A151" i="6"/>
  <c r="B151" i="6" s="1"/>
  <c r="C151" i="6" s="1"/>
  <c r="D151" i="6" s="1"/>
  <c r="E151" i="6" s="1"/>
  <c r="G151" i="6" s="1"/>
  <c r="I151" i="6" s="1"/>
  <c r="A241" i="6"/>
  <c r="B240" i="6"/>
  <c r="C240" i="6" s="1"/>
  <c r="D240" i="6" s="1"/>
  <c r="E240" i="6" s="1"/>
  <c r="G240" i="6" s="1"/>
  <c r="I240" i="6" s="1"/>
  <c r="A332" i="6"/>
  <c r="B331" i="6"/>
  <c r="C331" i="6" s="1"/>
  <c r="D331" i="6" s="1"/>
  <c r="E331" i="6" s="1"/>
  <c r="G331" i="6" s="1"/>
  <c r="I331" i="6" s="1"/>
  <c r="B172" i="6"/>
  <c r="C172" i="6" s="1"/>
  <c r="D172" i="6" s="1"/>
  <c r="E172" i="6" s="1"/>
  <c r="G172" i="6" s="1"/>
  <c r="I172" i="6" s="1"/>
  <c r="A173" i="6"/>
  <c r="I330" i="6"/>
  <c r="B194" i="6"/>
  <c r="C194" i="6" s="1"/>
  <c r="D194" i="6" s="1"/>
  <c r="E194" i="6" s="1"/>
  <c r="G194" i="6" s="1"/>
  <c r="I194" i="6" s="1"/>
  <c r="A195" i="6"/>
  <c r="B218" i="6"/>
  <c r="C218" i="6" s="1"/>
  <c r="D218" i="6" s="1"/>
  <c r="E218" i="6" s="1"/>
  <c r="G218" i="6" s="1"/>
  <c r="I218" i="6" s="1"/>
  <c r="A219" i="6"/>
  <c r="C348" i="6"/>
  <c r="A354" i="6" s="1"/>
  <c r="B351" i="6"/>
  <c r="A260" i="5"/>
  <c r="B259" i="5"/>
  <c r="C259" i="5" s="1"/>
  <c r="D259" i="5" s="1"/>
  <c r="E259" i="5" s="1"/>
  <c r="G259" i="5" s="1"/>
  <c r="I259" i="5" s="1"/>
  <c r="C279" i="5"/>
  <c r="A285" i="5" s="1"/>
  <c r="B303" i="5"/>
  <c r="B282" i="5"/>
  <c r="A216" i="5"/>
  <c r="B215" i="5"/>
  <c r="C215" i="5" s="1"/>
  <c r="D215" i="5" s="1"/>
  <c r="E215" i="5" s="1"/>
  <c r="G215" i="5" s="1"/>
  <c r="I215" i="5" s="1"/>
  <c r="A238" i="5"/>
  <c r="B237" i="5"/>
  <c r="C237" i="5" s="1"/>
  <c r="D237" i="5" s="1"/>
  <c r="E237" i="5" s="1"/>
  <c r="G237" i="5" s="1"/>
  <c r="I237" i="5" s="1"/>
  <c r="I258" i="5"/>
  <c r="B147" i="5"/>
  <c r="C147" i="5" s="1"/>
  <c r="D147" i="5" s="1"/>
  <c r="E147" i="5" s="1"/>
  <c r="G147" i="5" s="1"/>
  <c r="I147" i="5" s="1"/>
  <c r="A148" i="5"/>
  <c r="B191" i="5"/>
  <c r="C191" i="5" s="1"/>
  <c r="D191" i="5" s="1"/>
  <c r="E191" i="5" s="1"/>
  <c r="G191" i="5" s="1"/>
  <c r="I191" i="5" s="1"/>
  <c r="A192" i="5"/>
  <c r="A126" i="5"/>
  <c r="B125" i="5"/>
  <c r="C125" i="5" s="1"/>
  <c r="D125" i="5" s="1"/>
  <c r="E125" i="5" s="1"/>
  <c r="G125" i="5" s="1"/>
  <c r="I125" i="5" s="1"/>
  <c r="A101" i="5"/>
  <c r="B100" i="5"/>
  <c r="C100" i="5" s="1"/>
  <c r="D100" i="5" s="1"/>
  <c r="E100" i="5" s="1"/>
  <c r="G100" i="5" s="1"/>
  <c r="I100" i="5" s="1"/>
  <c r="A79" i="5"/>
  <c r="B79" i="5" s="1"/>
  <c r="C79" i="5" s="1"/>
  <c r="D79" i="5" s="1"/>
  <c r="E79" i="5" s="1"/>
  <c r="G79" i="5" s="1"/>
  <c r="I79" i="5" s="1"/>
  <c r="I80" i="5" s="1"/>
  <c r="B81" i="5" s="1"/>
  <c r="B78" i="5"/>
  <c r="C78" i="5" s="1"/>
  <c r="D78" i="5" s="1"/>
  <c r="E78" i="5" s="1"/>
  <c r="G78" i="5" s="1"/>
  <c r="I78" i="5" s="1"/>
  <c r="A170" i="5"/>
  <c r="B169" i="5"/>
  <c r="C169" i="5" s="1"/>
  <c r="D169" i="5" s="1"/>
  <c r="E169" i="5" s="1"/>
  <c r="G169" i="5" s="1"/>
  <c r="I169" i="5" s="1"/>
  <c r="B190" i="4"/>
  <c r="C190" i="4" s="1"/>
  <c r="D190" i="4" s="1"/>
  <c r="E190" i="4" s="1"/>
  <c r="G190" i="4" s="1"/>
  <c r="I190" i="4" s="1"/>
  <c r="A191" i="4"/>
  <c r="B236" i="4"/>
  <c r="C236" i="4" s="1"/>
  <c r="D236" i="4" s="1"/>
  <c r="E236" i="4" s="1"/>
  <c r="G236" i="4" s="1"/>
  <c r="I236" i="4" s="1"/>
  <c r="A237" i="4"/>
  <c r="A147" i="4"/>
  <c r="B146" i="4"/>
  <c r="C146" i="4" s="1"/>
  <c r="D146" i="4" s="1"/>
  <c r="E146" i="4" s="1"/>
  <c r="G146" i="4" s="1"/>
  <c r="I146" i="4" s="1"/>
  <c r="A125" i="4"/>
  <c r="B124" i="4"/>
  <c r="C124" i="4" s="1"/>
  <c r="D124" i="4" s="1"/>
  <c r="E124" i="4" s="1"/>
  <c r="G124" i="4" s="1"/>
  <c r="I124" i="4" s="1"/>
  <c r="I512" i="4"/>
  <c r="A169" i="4"/>
  <c r="B168" i="4"/>
  <c r="C168" i="4" s="1"/>
  <c r="D168" i="4" s="1"/>
  <c r="E168" i="4" s="1"/>
  <c r="G168" i="4" s="1"/>
  <c r="I168" i="4" s="1"/>
  <c r="C253" i="4"/>
  <c r="A259" i="4" s="1"/>
  <c r="B256" i="4"/>
  <c r="I258" i="4" s="1"/>
  <c r="B280" i="4"/>
  <c r="A215" i="4"/>
  <c r="B214" i="4"/>
  <c r="C214" i="4" s="1"/>
  <c r="D214" i="4" s="1"/>
  <c r="E214" i="4" s="1"/>
  <c r="G214" i="4" s="1"/>
  <c r="I214" i="4" s="1"/>
  <c r="A100" i="4"/>
  <c r="B99" i="4"/>
  <c r="C99" i="4" s="1"/>
  <c r="D99" i="4" s="1"/>
  <c r="E99" i="4" s="1"/>
  <c r="G99" i="4" s="1"/>
  <c r="I99" i="4" s="1"/>
  <c r="A78" i="4"/>
  <c r="B77" i="4"/>
  <c r="C77" i="4" s="1"/>
  <c r="D77" i="4" s="1"/>
  <c r="E77" i="4" s="1"/>
  <c r="G77" i="4" s="1"/>
  <c r="I77" i="4" s="1"/>
  <c r="C56" i="4"/>
  <c r="D56" i="4" s="1"/>
  <c r="E56" i="4" s="1"/>
  <c r="G56" i="4" s="1"/>
  <c r="I56" i="4" s="1"/>
  <c r="C57" i="4"/>
  <c r="D57" i="4" s="1"/>
  <c r="E57" i="4" s="1"/>
  <c r="G57" i="4" s="1"/>
  <c r="I57" i="4" s="1"/>
  <c r="I58" i="4" s="1"/>
  <c r="B60" i="4" s="1"/>
  <c r="I152" i="6" l="1"/>
  <c r="E153" i="6" s="1"/>
  <c r="B374" i="6"/>
  <c r="C371" i="6"/>
  <c r="A377" i="6" s="1"/>
  <c r="A333" i="6"/>
  <c r="B332" i="6"/>
  <c r="C332" i="6" s="1"/>
  <c r="D332" i="6" s="1"/>
  <c r="E332" i="6" s="1"/>
  <c r="G332" i="6" s="1"/>
  <c r="I332" i="6" s="1"/>
  <c r="B310" i="6"/>
  <c r="C310" i="6" s="1"/>
  <c r="D310" i="6" s="1"/>
  <c r="E310" i="6" s="1"/>
  <c r="G310" i="6" s="1"/>
  <c r="I310" i="6" s="1"/>
  <c r="A311" i="6"/>
  <c r="B354" i="6"/>
  <c r="C354" i="6" s="1"/>
  <c r="D354" i="6" s="1"/>
  <c r="E354" i="6" s="1"/>
  <c r="G354" i="6" s="1"/>
  <c r="I354" i="6" s="1"/>
  <c r="A355" i="6"/>
  <c r="I353" i="6"/>
  <c r="E130" i="6"/>
  <c r="B130" i="6"/>
  <c r="B195" i="6"/>
  <c r="C195" i="6" s="1"/>
  <c r="D195" i="6" s="1"/>
  <c r="E195" i="6" s="1"/>
  <c r="G195" i="6" s="1"/>
  <c r="I195" i="6" s="1"/>
  <c r="A196" i="6"/>
  <c r="B173" i="6"/>
  <c r="C173" i="6" s="1"/>
  <c r="D173" i="6" s="1"/>
  <c r="E173" i="6" s="1"/>
  <c r="G173" i="6" s="1"/>
  <c r="I173" i="6" s="1"/>
  <c r="A174" i="6"/>
  <c r="B174" i="6" s="1"/>
  <c r="C174" i="6" s="1"/>
  <c r="D174" i="6" s="1"/>
  <c r="E174" i="6" s="1"/>
  <c r="G174" i="6" s="1"/>
  <c r="I174" i="6" s="1"/>
  <c r="B288" i="6"/>
  <c r="C288" i="6" s="1"/>
  <c r="D288" i="6" s="1"/>
  <c r="E288" i="6" s="1"/>
  <c r="G288" i="6" s="1"/>
  <c r="I288" i="6" s="1"/>
  <c r="A289" i="6"/>
  <c r="B219" i="6"/>
  <c r="C219" i="6" s="1"/>
  <c r="D219" i="6" s="1"/>
  <c r="E219" i="6" s="1"/>
  <c r="G219" i="6" s="1"/>
  <c r="I219" i="6" s="1"/>
  <c r="A220" i="6"/>
  <c r="A242" i="6"/>
  <c r="B241" i="6"/>
  <c r="C241" i="6" s="1"/>
  <c r="D241" i="6" s="1"/>
  <c r="E241" i="6" s="1"/>
  <c r="G241" i="6" s="1"/>
  <c r="I241" i="6" s="1"/>
  <c r="B263" i="6"/>
  <c r="C263" i="6" s="1"/>
  <c r="D263" i="6" s="1"/>
  <c r="E263" i="6" s="1"/>
  <c r="G263" i="6" s="1"/>
  <c r="I263" i="6" s="1"/>
  <c r="A264" i="6"/>
  <c r="B148" i="5"/>
  <c r="C148" i="5" s="1"/>
  <c r="D148" i="5" s="1"/>
  <c r="E148" i="5" s="1"/>
  <c r="G148" i="5" s="1"/>
  <c r="I148" i="5" s="1"/>
  <c r="A149" i="5"/>
  <c r="I284" i="5"/>
  <c r="A171" i="5"/>
  <c r="B170" i="5"/>
  <c r="C170" i="5" s="1"/>
  <c r="D170" i="5" s="1"/>
  <c r="E170" i="5" s="1"/>
  <c r="G170" i="5" s="1"/>
  <c r="I170" i="5" s="1"/>
  <c r="A102" i="5"/>
  <c r="B102" i="5" s="1"/>
  <c r="C102" i="5" s="1"/>
  <c r="D102" i="5" s="1"/>
  <c r="E102" i="5" s="1"/>
  <c r="G102" i="5" s="1"/>
  <c r="I102" i="5" s="1"/>
  <c r="B101" i="5"/>
  <c r="C101" i="5" s="1"/>
  <c r="D101" i="5" s="1"/>
  <c r="E101" i="5" s="1"/>
  <c r="G101" i="5" s="1"/>
  <c r="I101" i="5" s="1"/>
  <c r="B192" i="5"/>
  <c r="C192" i="5" s="1"/>
  <c r="D192" i="5" s="1"/>
  <c r="E192" i="5" s="1"/>
  <c r="G192" i="5" s="1"/>
  <c r="I192" i="5" s="1"/>
  <c r="A193" i="5"/>
  <c r="A239" i="5"/>
  <c r="B238" i="5"/>
  <c r="C238" i="5" s="1"/>
  <c r="D238" i="5" s="1"/>
  <c r="E238" i="5" s="1"/>
  <c r="G238" i="5" s="1"/>
  <c r="I238" i="5" s="1"/>
  <c r="B326" i="5"/>
  <c r="C302" i="5"/>
  <c r="A308" i="5" s="1"/>
  <c r="B305" i="5"/>
  <c r="A261" i="5"/>
  <c r="B260" i="5"/>
  <c r="C260" i="5" s="1"/>
  <c r="D260" i="5" s="1"/>
  <c r="E260" i="5" s="1"/>
  <c r="G260" i="5" s="1"/>
  <c r="I260" i="5" s="1"/>
  <c r="B126" i="5"/>
  <c r="C126" i="5" s="1"/>
  <c r="D126" i="5" s="1"/>
  <c r="E126" i="5" s="1"/>
  <c r="G126" i="5" s="1"/>
  <c r="I126" i="5" s="1"/>
  <c r="A127" i="5"/>
  <c r="A217" i="5"/>
  <c r="B216" i="5"/>
  <c r="C216" i="5" s="1"/>
  <c r="D216" i="5" s="1"/>
  <c r="E216" i="5" s="1"/>
  <c r="G216" i="5" s="1"/>
  <c r="I216" i="5" s="1"/>
  <c r="B285" i="5"/>
  <c r="C285" i="5" s="1"/>
  <c r="D285" i="5" s="1"/>
  <c r="E285" i="5" s="1"/>
  <c r="G285" i="5" s="1"/>
  <c r="I285" i="5" s="1"/>
  <c r="A286" i="5"/>
  <c r="C279" i="4"/>
  <c r="A285" i="4" s="1"/>
  <c r="B282" i="4"/>
  <c r="I284" i="4" s="1"/>
  <c r="B303" i="4"/>
  <c r="A170" i="4"/>
  <c r="B169" i="4"/>
  <c r="C169" i="4" s="1"/>
  <c r="D169" i="4" s="1"/>
  <c r="E169" i="4" s="1"/>
  <c r="G169" i="4" s="1"/>
  <c r="I169" i="4" s="1"/>
  <c r="A101" i="4"/>
  <c r="B100" i="4"/>
  <c r="C100" i="4" s="1"/>
  <c r="D100" i="4" s="1"/>
  <c r="E100" i="4" s="1"/>
  <c r="G100" i="4" s="1"/>
  <c r="I100" i="4" s="1"/>
  <c r="A148" i="4"/>
  <c r="B147" i="4"/>
  <c r="C147" i="4" s="1"/>
  <c r="D147" i="4" s="1"/>
  <c r="E147" i="4" s="1"/>
  <c r="G147" i="4" s="1"/>
  <c r="I147" i="4" s="1"/>
  <c r="A192" i="4"/>
  <c r="B191" i="4"/>
  <c r="C191" i="4" s="1"/>
  <c r="D191" i="4" s="1"/>
  <c r="E191" i="4" s="1"/>
  <c r="G191" i="4" s="1"/>
  <c r="I191" i="4" s="1"/>
  <c r="B259" i="4"/>
  <c r="C259" i="4" s="1"/>
  <c r="D259" i="4" s="1"/>
  <c r="E259" i="4" s="1"/>
  <c r="G259" i="4" s="1"/>
  <c r="I259" i="4" s="1"/>
  <c r="A260" i="4"/>
  <c r="B237" i="4"/>
  <c r="C237" i="4" s="1"/>
  <c r="D237" i="4" s="1"/>
  <c r="E237" i="4" s="1"/>
  <c r="G237" i="4" s="1"/>
  <c r="I237" i="4" s="1"/>
  <c r="A238" i="4"/>
  <c r="A79" i="4"/>
  <c r="B79" i="4" s="1"/>
  <c r="C79" i="4" s="1"/>
  <c r="D79" i="4" s="1"/>
  <c r="E79" i="4" s="1"/>
  <c r="G79" i="4" s="1"/>
  <c r="I79" i="4" s="1"/>
  <c r="B78" i="4"/>
  <c r="C78" i="4" s="1"/>
  <c r="D78" i="4" s="1"/>
  <c r="E78" i="4" s="1"/>
  <c r="G78" i="4" s="1"/>
  <c r="I78" i="4" s="1"/>
  <c r="A216" i="4"/>
  <c r="B215" i="4"/>
  <c r="C215" i="4" s="1"/>
  <c r="D215" i="4" s="1"/>
  <c r="E215" i="4" s="1"/>
  <c r="G215" i="4" s="1"/>
  <c r="I215" i="4" s="1"/>
  <c r="A126" i="4"/>
  <c r="B125" i="4"/>
  <c r="C125" i="4" s="1"/>
  <c r="D125" i="4" s="1"/>
  <c r="E125" i="4" s="1"/>
  <c r="G125" i="4" s="1"/>
  <c r="I125" i="4" s="1"/>
  <c r="I80" i="4"/>
  <c r="B81" i="4" s="1"/>
  <c r="B153" i="6" l="1"/>
  <c r="I175" i="6"/>
  <c r="B176" i="6" s="1"/>
  <c r="D176" i="6"/>
  <c r="A312" i="6"/>
  <c r="B311" i="6"/>
  <c r="C311" i="6" s="1"/>
  <c r="D311" i="6" s="1"/>
  <c r="E311" i="6" s="1"/>
  <c r="G311" i="6" s="1"/>
  <c r="I311" i="6" s="1"/>
  <c r="A378" i="6"/>
  <c r="B377" i="6"/>
  <c r="C377" i="6" s="1"/>
  <c r="D377" i="6" s="1"/>
  <c r="E377" i="6" s="1"/>
  <c r="G377" i="6" s="1"/>
  <c r="I377" i="6" s="1"/>
  <c r="B264" i="6"/>
  <c r="C264" i="6" s="1"/>
  <c r="D264" i="6" s="1"/>
  <c r="E264" i="6" s="1"/>
  <c r="G264" i="6" s="1"/>
  <c r="I264" i="6" s="1"/>
  <c r="A265" i="6"/>
  <c r="I376" i="6"/>
  <c r="B220" i="6"/>
  <c r="C220" i="6" s="1"/>
  <c r="D220" i="6" s="1"/>
  <c r="E220" i="6" s="1"/>
  <c r="G220" i="6" s="1"/>
  <c r="I220" i="6" s="1"/>
  <c r="A221" i="6"/>
  <c r="B196" i="6"/>
  <c r="C196" i="6" s="1"/>
  <c r="D196" i="6" s="1"/>
  <c r="E196" i="6" s="1"/>
  <c r="G196" i="6" s="1"/>
  <c r="I196" i="6" s="1"/>
  <c r="A197" i="6"/>
  <c r="B197" i="6" s="1"/>
  <c r="C197" i="6" s="1"/>
  <c r="D197" i="6" s="1"/>
  <c r="E197" i="6" s="1"/>
  <c r="G197" i="6" s="1"/>
  <c r="I197" i="6" s="1"/>
  <c r="B355" i="6"/>
  <c r="C355" i="6" s="1"/>
  <c r="D355" i="6" s="1"/>
  <c r="E355" i="6" s="1"/>
  <c r="G355" i="6" s="1"/>
  <c r="I355" i="6" s="1"/>
  <c r="A356" i="6"/>
  <c r="B397" i="6"/>
  <c r="C394" i="6"/>
  <c r="A400" i="6" s="1"/>
  <c r="A243" i="6"/>
  <c r="B242" i="6"/>
  <c r="C242" i="6" s="1"/>
  <c r="D242" i="6" s="1"/>
  <c r="E242" i="6" s="1"/>
  <c r="G242" i="6" s="1"/>
  <c r="I242" i="6" s="1"/>
  <c r="A290" i="6"/>
  <c r="B289" i="6"/>
  <c r="C289" i="6" s="1"/>
  <c r="D289" i="6" s="1"/>
  <c r="E289" i="6" s="1"/>
  <c r="G289" i="6" s="1"/>
  <c r="I289" i="6" s="1"/>
  <c r="A334" i="6"/>
  <c r="B333" i="6"/>
  <c r="C333" i="6" s="1"/>
  <c r="D333" i="6" s="1"/>
  <c r="E333" i="6" s="1"/>
  <c r="G333" i="6" s="1"/>
  <c r="I333" i="6" s="1"/>
  <c r="A331" i="5"/>
  <c r="B349" i="5"/>
  <c r="B328" i="5"/>
  <c r="A194" i="5"/>
  <c r="B193" i="5"/>
  <c r="C193" i="5" s="1"/>
  <c r="D193" i="5" s="1"/>
  <c r="E193" i="5" s="1"/>
  <c r="G193" i="5" s="1"/>
  <c r="I193" i="5" s="1"/>
  <c r="A218" i="5"/>
  <c r="B217" i="5"/>
  <c r="C217" i="5" s="1"/>
  <c r="D217" i="5" s="1"/>
  <c r="E217" i="5" s="1"/>
  <c r="G217" i="5" s="1"/>
  <c r="I217" i="5" s="1"/>
  <c r="A172" i="5"/>
  <c r="B171" i="5"/>
  <c r="C171" i="5" s="1"/>
  <c r="D171" i="5" s="1"/>
  <c r="E171" i="5" s="1"/>
  <c r="G171" i="5" s="1"/>
  <c r="I171" i="5" s="1"/>
  <c r="B149" i="5"/>
  <c r="C149" i="5" s="1"/>
  <c r="D149" i="5" s="1"/>
  <c r="E149" i="5" s="1"/>
  <c r="G149" i="5" s="1"/>
  <c r="I149" i="5" s="1"/>
  <c r="A150" i="5"/>
  <c r="B286" i="5"/>
  <c r="C286" i="5" s="1"/>
  <c r="D286" i="5" s="1"/>
  <c r="E286" i="5" s="1"/>
  <c r="G286" i="5" s="1"/>
  <c r="I286" i="5" s="1"/>
  <c r="A287" i="5"/>
  <c r="A128" i="5"/>
  <c r="B128" i="5" s="1"/>
  <c r="C128" i="5" s="1"/>
  <c r="D128" i="5" s="1"/>
  <c r="E128" i="5" s="1"/>
  <c r="G128" i="5" s="1"/>
  <c r="I128" i="5" s="1"/>
  <c r="I129" i="5" s="1"/>
  <c r="B130" i="5" s="1"/>
  <c r="B127" i="5"/>
  <c r="C127" i="5" s="1"/>
  <c r="D127" i="5" s="1"/>
  <c r="E127" i="5" s="1"/>
  <c r="G127" i="5" s="1"/>
  <c r="I127" i="5" s="1"/>
  <c r="I307" i="5"/>
  <c r="A240" i="5"/>
  <c r="B239" i="5"/>
  <c r="C239" i="5" s="1"/>
  <c r="D239" i="5" s="1"/>
  <c r="E239" i="5" s="1"/>
  <c r="G239" i="5" s="1"/>
  <c r="I239" i="5" s="1"/>
  <c r="A262" i="5"/>
  <c r="B261" i="5"/>
  <c r="C261" i="5" s="1"/>
  <c r="D261" i="5" s="1"/>
  <c r="E261" i="5" s="1"/>
  <c r="G261" i="5" s="1"/>
  <c r="I261" i="5" s="1"/>
  <c r="B308" i="5"/>
  <c r="C308" i="5" s="1"/>
  <c r="D308" i="5" s="1"/>
  <c r="E308" i="5" s="1"/>
  <c r="G308" i="5" s="1"/>
  <c r="I308" i="5" s="1"/>
  <c r="A309" i="5"/>
  <c r="I103" i="5"/>
  <c r="A239" i="4"/>
  <c r="B238" i="4"/>
  <c r="C238" i="4" s="1"/>
  <c r="D238" i="4" s="1"/>
  <c r="E238" i="4" s="1"/>
  <c r="G238" i="4" s="1"/>
  <c r="I238" i="4" s="1"/>
  <c r="A217" i="4"/>
  <c r="B216" i="4"/>
  <c r="C216" i="4" s="1"/>
  <c r="D216" i="4" s="1"/>
  <c r="E216" i="4" s="1"/>
  <c r="G216" i="4" s="1"/>
  <c r="I216" i="4" s="1"/>
  <c r="A193" i="4"/>
  <c r="B192" i="4"/>
  <c r="C192" i="4" s="1"/>
  <c r="D192" i="4" s="1"/>
  <c r="E192" i="4" s="1"/>
  <c r="G192" i="4" s="1"/>
  <c r="I192" i="4" s="1"/>
  <c r="B260" i="4"/>
  <c r="C260" i="4" s="1"/>
  <c r="D260" i="4" s="1"/>
  <c r="E260" i="4" s="1"/>
  <c r="G260" i="4" s="1"/>
  <c r="I260" i="4" s="1"/>
  <c r="A261" i="4"/>
  <c r="A286" i="4"/>
  <c r="B285" i="4"/>
  <c r="C285" i="4" s="1"/>
  <c r="D285" i="4" s="1"/>
  <c r="E285" i="4" s="1"/>
  <c r="G285" i="4" s="1"/>
  <c r="I285" i="4" s="1"/>
  <c r="B305" i="4"/>
  <c r="I307" i="4" s="1"/>
  <c r="B326" i="4"/>
  <c r="C302" i="4"/>
  <c r="A308" i="4" s="1"/>
  <c r="A102" i="4"/>
  <c r="B102" i="4" s="1"/>
  <c r="C102" i="4" s="1"/>
  <c r="D102" i="4" s="1"/>
  <c r="E102" i="4" s="1"/>
  <c r="G102" i="4" s="1"/>
  <c r="I102" i="4" s="1"/>
  <c r="B101" i="4"/>
  <c r="C101" i="4" s="1"/>
  <c r="D101" i="4" s="1"/>
  <c r="E101" i="4" s="1"/>
  <c r="G101" i="4" s="1"/>
  <c r="I101" i="4" s="1"/>
  <c r="I103" i="4" s="1"/>
  <c r="A127" i="4"/>
  <c r="B126" i="4"/>
  <c r="C126" i="4" s="1"/>
  <c r="D126" i="4" s="1"/>
  <c r="E126" i="4" s="1"/>
  <c r="G126" i="4" s="1"/>
  <c r="I126" i="4" s="1"/>
  <c r="A149" i="4"/>
  <c r="B148" i="4"/>
  <c r="C148" i="4" s="1"/>
  <c r="D148" i="4" s="1"/>
  <c r="E148" i="4" s="1"/>
  <c r="G148" i="4" s="1"/>
  <c r="I148" i="4" s="1"/>
  <c r="A171" i="4"/>
  <c r="B170" i="4"/>
  <c r="C170" i="4" s="1"/>
  <c r="D170" i="4" s="1"/>
  <c r="E170" i="4" s="1"/>
  <c r="G170" i="4" s="1"/>
  <c r="I170" i="4" s="1"/>
  <c r="A335" i="6" l="1"/>
  <c r="B334" i="6"/>
  <c r="C334" i="6" s="1"/>
  <c r="D334" i="6" s="1"/>
  <c r="E334" i="6" s="1"/>
  <c r="G334" i="6" s="1"/>
  <c r="I334" i="6" s="1"/>
  <c r="B265" i="6"/>
  <c r="C265" i="6" s="1"/>
  <c r="D265" i="6" s="1"/>
  <c r="E265" i="6" s="1"/>
  <c r="G265" i="6" s="1"/>
  <c r="I265" i="6" s="1"/>
  <c r="A266" i="6"/>
  <c r="B356" i="6"/>
  <c r="C356" i="6" s="1"/>
  <c r="D356" i="6" s="1"/>
  <c r="E356" i="6" s="1"/>
  <c r="G356" i="6" s="1"/>
  <c r="I356" i="6" s="1"/>
  <c r="A357" i="6"/>
  <c r="B312" i="6"/>
  <c r="C312" i="6" s="1"/>
  <c r="D312" i="6" s="1"/>
  <c r="E312" i="6" s="1"/>
  <c r="G312" i="6" s="1"/>
  <c r="I312" i="6" s="1"/>
  <c r="A313" i="6"/>
  <c r="C417" i="6"/>
  <c r="A423" i="6" s="1"/>
  <c r="B420" i="6"/>
  <c r="I399" i="6"/>
  <c r="A244" i="6"/>
  <c r="B243" i="6"/>
  <c r="C243" i="6" s="1"/>
  <c r="D243" i="6" s="1"/>
  <c r="E243" i="6" s="1"/>
  <c r="G243" i="6" s="1"/>
  <c r="I243" i="6" s="1"/>
  <c r="A222" i="6"/>
  <c r="B222" i="6" s="1"/>
  <c r="C222" i="6" s="1"/>
  <c r="D222" i="6" s="1"/>
  <c r="E222" i="6" s="1"/>
  <c r="G222" i="6" s="1"/>
  <c r="I222" i="6" s="1"/>
  <c r="B221" i="6"/>
  <c r="C221" i="6" s="1"/>
  <c r="D221" i="6" s="1"/>
  <c r="E221" i="6" s="1"/>
  <c r="G221" i="6" s="1"/>
  <c r="I221" i="6" s="1"/>
  <c r="A291" i="6"/>
  <c r="B290" i="6"/>
  <c r="C290" i="6" s="1"/>
  <c r="D290" i="6" s="1"/>
  <c r="E290" i="6" s="1"/>
  <c r="G290" i="6" s="1"/>
  <c r="I290" i="6" s="1"/>
  <c r="B400" i="6"/>
  <c r="C400" i="6" s="1"/>
  <c r="D400" i="6" s="1"/>
  <c r="E400" i="6" s="1"/>
  <c r="G400" i="6" s="1"/>
  <c r="I400" i="6" s="1"/>
  <c r="A401" i="6"/>
  <c r="I198" i="6"/>
  <c r="A379" i="6"/>
  <c r="B378" i="6"/>
  <c r="C378" i="6" s="1"/>
  <c r="D378" i="6" s="1"/>
  <c r="E378" i="6" s="1"/>
  <c r="G378" i="6" s="1"/>
  <c r="I378" i="6" s="1"/>
  <c r="B309" i="5"/>
  <c r="C309" i="5" s="1"/>
  <c r="D309" i="5" s="1"/>
  <c r="E309" i="5" s="1"/>
  <c r="G309" i="5" s="1"/>
  <c r="I309" i="5" s="1"/>
  <c r="A310" i="5"/>
  <c r="A263" i="5"/>
  <c r="B262" i="5"/>
  <c r="C262" i="5" s="1"/>
  <c r="D262" i="5" s="1"/>
  <c r="E262" i="5" s="1"/>
  <c r="G262" i="5" s="1"/>
  <c r="I262" i="5" s="1"/>
  <c r="I330" i="5"/>
  <c r="A173" i="5"/>
  <c r="B172" i="5"/>
  <c r="C172" i="5" s="1"/>
  <c r="D172" i="5" s="1"/>
  <c r="E172" i="5" s="1"/>
  <c r="G172" i="5" s="1"/>
  <c r="I172" i="5" s="1"/>
  <c r="B331" i="5"/>
  <c r="C331" i="5" s="1"/>
  <c r="D331" i="5" s="1"/>
  <c r="E331" i="5" s="1"/>
  <c r="G331" i="5" s="1"/>
  <c r="I331" i="5" s="1"/>
  <c r="A332" i="5"/>
  <c r="B287" i="5"/>
  <c r="C287" i="5" s="1"/>
  <c r="D287" i="5" s="1"/>
  <c r="E287" i="5" s="1"/>
  <c r="G287" i="5" s="1"/>
  <c r="I287" i="5" s="1"/>
  <c r="A288" i="5"/>
  <c r="A219" i="5"/>
  <c r="B218" i="5"/>
  <c r="C218" i="5" s="1"/>
  <c r="D218" i="5" s="1"/>
  <c r="E218" i="5" s="1"/>
  <c r="G218" i="5" s="1"/>
  <c r="I218" i="5" s="1"/>
  <c r="C348" i="5"/>
  <c r="A354" i="5" s="1"/>
  <c r="B351" i="5"/>
  <c r="B104" i="5"/>
  <c r="B107" i="5"/>
  <c r="A241" i="5"/>
  <c r="B240" i="5"/>
  <c r="C240" i="5" s="1"/>
  <c r="D240" i="5" s="1"/>
  <c r="E240" i="5" s="1"/>
  <c r="G240" i="5" s="1"/>
  <c r="I240" i="5" s="1"/>
  <c r="B150" i="5"/>
  <c r="C150" i="5" s="1"/>
  <c r="D150" i="5" s="1"/>
  <c r="E150" i="5" s="1"/>
  <c r="G150" i="5" s="1"/>
  <c r="I150" i="5" s="1"/>
  <c r="A151" i="5"/>
  <c r="B151" i="5" s="1"/>
  <c r="C151" i="5" s="1"/>
  <c r="D151" i="5" s="1"/>
  <c r="E151" i="5" s="1"/>
  <c r="G151" i="5" s="1"/>
  <c r="I151" i="5" s="1"/>
  <c r="I152" i="5" s="1"/>
  <c r="B153" i="5" s="1"/>
  <c r="B194" i="5"/>
  <c r="C194" i="5" s="1"/>
  <c r="D194" i="5" s="1"/>
  <c r="E194" i="5" s="1"/>
  <c r="G194" i="5" s="1"/>
  <c r="I194" i="5" s="1"/>
  <c r="A195" i="5"/>
  <c r="B107" i="4"/>
  <c r="B104" i="4"/>
  <c r="B308" i="4"/>
  <c r="C308" i="4" s="1"/>
  <c r="D308" i="4" s="1"/>
  <c r="E308" i="4" s="1"/>
  <c r="G308" i="4" s="1"/>
  <c r="I308" i="4" s="1"/>
  <c r="A309" i="4"/>
  <c r="B171" i="4"/>
  <c r="C171" i="4" s="1"/>
  <c r="D171" i="4" s="1"/>
  <c r="E171" i="4" s="1"/>
  <c r="G171" i="4" s="1"/>
  <c r="I171" i="4" s="1"/>
  <c r="A172" i="4"/>
  <c r="B349" i="4"/>
  <c r="C325" i="4"/>
  <c r="A331" i="4" s="1"/>
  <c r="B328" i="4"/>
  <c r="I330" i="4" s="1"/>
  <c r="A194" i="4"/>
  <c r="B193" i="4"/>
  <c r="C193" i="4" s="1"/>
  <c r="D193" i="4" s="1"/>
  <c r="E193" i="4" s="1"/>
  <c r="G193" i="4" s="1"/>
  <c r="I193" i="4" s="1"/>
  <c r="A287" i="4"/>
  <c r="B286" i="4"/>
  <c r="C286" i="4" s="1"/>
  <c r="D286" i="4" s="1"/>
  <c r="E286" i="4" s="1"/>
  <c r="G286" i="4" s="1"/>
  <c r="I286" i="4" s="1"/>
  <c r="A128" i="4"/>
  <c r="B128" i="4" s="1"/>
  <c r="C128" i="4" s="1"/>
  <c r="D128" i="4" s="1"/>
  <c r="E128" i="4" s="1"/>
  <c r="G128" i="4" s="1"/>
  <c r="I128" i="4" s="1"/>
  <c r="I129" i="4" s="1"/>
  <c r="B130" i="4" s="1"/>
  <c r="B127" i="4"/>
  <c r="C127" i="4" s="1"/>
  <c r="D127" i="4" s="1"/>
  <c r="E127" i="4" s="1"/>
  <c r="G127" i="4" s="1"/>
  <c r="I127" i="4" s="1"/>
  <c r="A262" i="4"/>
  <c r="B261" i="4"/>
  <c r="C261" i="4" s="1"/>
  <c r="D261" i="4" s="1"/>
  <c r="E261" i="4" s="1"/>
  <c r="G261" i="4" s="1"/>
  <c r="I261" i="4" s="1"/>
  <c r="A240" i="4"/>
  <c r="B239" i="4"/>
  <c r="C239" i="4" s="1"/>
  <c r="D239" i="4" s="1"/>
  <c r="E239" i="4" s="1"/>
  <c r="G239" i="4" s="1"/>
  <c r="I239" i="4" s="1"/>
  <c r="A150" i="4"/>
  <c r="B149" i="4"/>
  <c r="C149" i="4" s="1"/>
  <c r="D149" i="4" s="1"/>
  <c r="E149" i="4" s="1"/>
  <c r="G149" i="4" s="1"/>
  <c r="I149" i="4" s="1"/>
  <c r="A218" i="4"/>
  <c r="B217" i="4"/>
  <c r="C217" i="4" s="1"/>
  <c r="D217" i="4" s="1"/>
  <c r="E217" i="4" s="1"/>
  <c r="G217" i="4" s="1"/>
  <c r="I217" i="4" s="1"/>
  <c r="C539" i="6" l="1"/>
  <c r="A545" i="6" s="1"/>
  <c r="B565" i="6"/>
  <c r="B542" i="6"/>
  <c r="C441" i="6"/>
  <c r="A447" i="6" s="1"/>
  <c r="B444" i="6"/>
  <c r="A380" i="6"/>
  <c r="B379" i="6"/>
  <c r="C379" i="6" s="1"/>
  <c r="D379" i="6" s="1"/>
  <c r="E379" i="6" s="1"/>
  <c r="G379" i="6" s="1"/>
  <c r="I379" i="6" s="1"/>
  <c r="B199" i="6"/>
  <c r="B201" i="6"/>
  <c r="A292" i="6"/>
  <c r="B291" i="6"/>
  <c r="C291" i="6" s="1"/>
  <c r="D291" i="6" s="1"/>
  <c r="E291" i="6" s="1"/>
  <c r="G291" i="6" s="1"/>
  <c r="I291" i="6" s="1"/>
  <c r="B313" i="6"/>
  <c r="C313" i="6" s="1"/>
  <c r="D313" i="6" s="1"/>
  <c r="E313" i="6" s="1"/>
  <c r="G313" i="6" s="1"/>
  <c r="I313" i="6" s="1"/>
  <c r="A314" i="6"/>
  <c r="B266" i="6"/>
  <c r="C266" i="6" s="1"/>
  <c r="D266" i="6" s="1"/>
  <c r="E266" i="6" s="1"/>
  <c r="G266" i="6" s="1"/>
  <c r="I266" i="6" s="1"/>
  <c r="A267" i="6"/>
  <c r="A336" i="6"/>
  <c r="B335" i="6"/>
  <c r="C335" i="6" s="1"/>
  <c r="D335" i="6" s="1"/>
  <c r="E335" i="6" s="1"/>
  <c r="G335" i="6" s="1"/>
  <c r="I335" i="6" s="1"/>
  <c r="B357" i="6"/>
  <c r="C357" i="6" s="1"/>
  <c r="D357" i="6" s="1"/>
  <c r="E357" i="6" s="1"/>
  <c r="G357" i="6" s="1"/>
  <c r="I357" i="6" s="1"/>
  <c r="A358" i="6"/>
  <c r="I223" i="6"/>
  <c r="A424" i="6"/>
  <c r="B423" i="6"/>
  <c r="C423" i="6" s="1"/>
  <c r="D423" i="6" s="1"/>
  <c r="E423" i="6" s="1"/>
  <c r="G423" i="6" s="1"/>
  <c r="I423" i="6" s="1"/>
  <c r="B401" i="6"/>
  <c r="C401" i="6" s="1"/>
  <c r="D401" i="6" s="1"/>
  <c r="E401" i="6" s="1"/>
  <c r="G401" i="6" s="1"/>
  <c r="I401" i="6" s="1"/>
  <c r="A402" i="6"/>
  <c r="A245" i="6"/>
  <c r="B245" i="6" s="1"/>
  <c r="C245" i="6" s="1"/>
  <c r="D245" i="6" s="1"/>
  <c r="E245" i="6" s="1"/>
  <c r="G245" i="6" s="1"/>
  <c r="I245" i="6" s="1"/>
  <c r="B244" i="6"/>
  <c r="C244" i="6" s="1"/>
  <c r="D244" i="6" s="1"/>
  <c r="E244" i="6" s="1"/>
  <c r="G244" i="6" s="1"/>
  <c r="I244" i="6" s="1"/>
  <c r="I422" i="6"/>
  <c r="B310" i="5"/>
  <c r="C310" i="5" s="1"/>
  <c r="D310" i="5" s="1"/>
  <c r="E310" i="5" s="1"/>
  <c r="G310" i="5" s="1"/>
  <c r="I310" i="5" s="1"/>
  <c r="A311" i="5"/>
  <c r="B332" i="5"/>
  <c r="C332" i="5" s="1"/>
  <c r="D332" i="5" s="1"/>
  <c r="E332" i="5" s="1"/>
  <c r="G332" i="5" s="1"/>
  <c r="I332" i="5" s="1"/>
  <c r="A333" i="5"/>
  <c r="A242" i="5"/>
  <c r="B241" i="5"/>
  <c r="C241" i="5" s="1"/>
  <c r="D241" i="5" s="1"/>
  <c r="E241" i="5" s="1"/>
  <c r="G241" i="5" s="1"/>
  <c r="I241" i="5" s="1"/>
  <c r="B354" i="5"/>
  <c r="C354" i="5" s="1"/>
  <c r="D354" i="5" s="1"/>
  <c r="E354" i="5" s="1"/>
  <c r="G354" i="5" s="1"/>
  <c r="I354" i="5" s="1"/>
  <c r="A355" i="5"/>
  <c r="B288" i="5"/>
  <c r="C288" i="5" s="1"/>
  <c r="D288" i="5" s="1"/>
  <c r="E288" i="5" s="1"/>
  <c r="G288" i="5" s="1"/>
  <c r="I288" i="5" s="1"/>
  <c r="A289" i="5"/>
  <c r="B395" i="5"/>
  <c r="C371" i="5"/>
  <c r="A377" i="5" s="1"/>
  <c r="B374" i="5"/>
  <c r="A174" i="5"/>
  <c r="B174" i="5" s="1"/>
  <c r="C174" i="5" s="1"/>
  <c r="D174" i="5" s="1"/>
  <c r="E174" i="5" s="1"/>
  <c r="G174" i="5" s="1"/>
  <c r="I174" i="5" s="1"/>
  <c r="B173" i="5"/>
  <c r="C173" i="5" s="1"/>
  <c r="D173" i="5" s="1"/>
  <c r="E173" i="5" s="1"/>
  <c r="G173" i="5" s="1"/>
  <c r="I173" i="5" s="1"/>
  <c r="B195" i="5"/>
  <c r="C195" i="5" s="1"/>
  <c r="D195" i="5" s="1"/>
  <c r="E195" i="5" s="1"/>
  <c r="G195" i="5" s="1"/>
  <c r="I195" i="5" s="1"/>
  <c r="A196" i="5"/>
  <c r="I353" i="5"/>
  <c r="A220" i="5"/>
  <c r="B219" i="5"/>
  <c r="C219" i="5" s="1"/>
  <c r="D219" i="5" s="1"/>
  <c r="E219" i="5" s="1"/>
  <c r="G219" i="5" s="1"/>
  <c r="I219" i="5" s="1"/>
  <c r="A264" i="5"/>
  <c r="B263" i="5"/>
  <c r="C263" i="5" s="1"/>
  <c r="D263" i="5" s="1"/>
  <c r="E263" i="5" s="1"/>
  <c r="G263" i="5" s="1"/>
  <c r="I263" i="5" s="1"/>
  <c r="A219" i="4"/>
  <c r="B218" i="4"/>
  <c r="C218" i="4" s="1"/>
  <c r="D218" i="4" s="1"/>
  <c r="E218" i="4" s="1"/>
  <c r="G218" i="4" s="1"/>
  <c r="I218" i="4" s="1"/>
  <c r="B240" i="4"/>
  <c r="C240" i="4" s="1"/>
  <c r="D240" i="4" s="1"/>
  <c r="E240" i="4" s="1"/>
  <c r="G240" i="4" s="1"/>
  <c r="I240" i="4" s="1"/>
  <c r="A241" i="4"/>
  <c r="A195" i="4"/>
  <c r="B194" i="4"/>
  <c r="C194" i="4" s="1"/>
  <c r="D194" i="4" s="1"/>
  <c r="E194" i="4" s="1"/>
  <c r="G194" i="4" s="1"/>
  <c r="I194" i="4" s="1"/>
  <c r="A173" i="4"/>
  <c r="B172" i="4"/>
  <c r="C172" i="4" s="1"/>
  <c r="D172" i="4" s="1"/>
  <c r="E172" i="4" s="1"/>
  <c r="G172" i="4" s="1"/>
  <c r="I172" i="4" s="1"/>
  <c r="A151" i="4"/>
  <c r="B151" i="4" s="1"/>
  <c r="C151" i="4" s="1"/>
  <c r="D151" i="4" s="1"/>
  <c r="E151" i="4" s="1"/>
  <c r="G151" i="4" s="1"/>
  <c r="I151" i="4" s="1"/>
  <c r="B150" i="4"/>
  <c r="C150" i="4" s="1"/>
  <c r="D150" i="4" s="1"/>
  <c r="E150" i="4" s="1"/>
  <c r="G150" i="4" s="1"/>
  <c r="I150" i="4" s="1"/>
  <c r="A263" i="4"/>
  <c r="B262" i="4"/>
  <c r="C262" i="4" s="1"/>
  <c r="D262" i="4" s="1"/>
  <c r="E262" i="4" s="1"/>
  <c r="G262" i="4" s="1"/>
  <c r="I262" i="4" s="1"/>
  <c r="A288" i="4"/>
  <c r="B287" i="4"/>
  <c r="C287" i="4" s="1"/>
  <c r="D287" i="4" s="1"/>
  <c r="E287" i="4" s="1"/>
  <c r="G287" i="4" s="1"/>
  <c r="I287" i="4" s="1"/>
  <c r="B331" i="4"/>
  <c r="C331" i="4" s="1"/>
  <c r="D331" i="4" s="1"/>
  <c r="E331" i="4" s="1"/>
  <c r="G331" i="4" s="1"/>
  <c r="I331" i="4" s="1"/>
  <c r="A332" i="4"/>
  <c r="A310" i="4"/>
  <c r="B309" i="4"/>
  <c r="C309" i="4" s="1"/>
  <c r="D309" i="4" s="1"/>
  <c r="E309" i="4" s="1"/>
  <c r="G309" i="4" s="1"/>
  <c r="I309" i="4" s="1"/>
  <c r="B372" i="4"/>
  <c r="B351" i="4"/>
  <c r="I353" i="4" s="1"/>
  <c r="C348" i="4"/>
  <c r="A354" i="4" s="1"/>
  <c r="B567" i="6" l="1"/>
  <c r="B590" i="6"/>
  <c r="C564" i="6"/>
  <c r="A570" i="6" s="1"/>
  <c r="I544" i="6"/>
  <c r="B545" i="6"/>
  <c r="C545" i="6" s="1"/>
  <c r="D545" i="6" s="1"/>
  <c r="E545" i="6" s="1"/>
  <c r="G545" i="6" s="1"/>
  <c r="I545" i="6" s="1"/>
  <c r="A546" i="6"/>
  <c r="I246" i="6"/>
  <c r="A425" i="6"/>
  <c r="B424" i="6"/>
  <c r="C424" i="6" s="1"/>
  <c r="D424" i="6" s="1"/>
  <c r="E424" i="6" s="1"/>
  <c r="G424" i="6" s="1"/>
  <c r="I424" i="6" s="1"/>
  <c r="B447" i="6"/>
  <c r="C447" i="6" s="1"/>
  <c r="D447" i="6" s="1"/>
  <c r="E447" i="6" s="1"/>
  <c r="G447" i="6" s="1"/>
  <c r="I447" i="6" s="1"/>
  <c r="A448" i="6"/>
  <c r="B402" i="6"/>
  <c r="C402" i="6" s="1"/>
  <c r="D402" i="6" s="1"/>
  <c r="E402" i="6" s="1"/>
  <c r="G402" i="6" s="1"/>
  <c r="I402" i="6" s="1"/>
  <c r="A403" i="6"/>
  <c r="B224" i="6"/>
  <c r="E224" i="6"/>
  <c r="B314" i="6"/>
  <c r="C314" i="6" s="1"/>
  <c r="D314" i="6" s="1"/>
  <c r="E314" i="6" s="1"/>
  <c r="G314" i="6" s="1"/>
  <c r="I314" i="6" s="1"/>
  <c r="A315" i="6"/>
  <c r="A381" i="6"/>
  <c r="B380" i="6"/>
  <c r="C380" i="6" s="1"/>
  <c r="D380" i="6" s="1"/>
  <c r="E380" i="6" s="1"/>
  <c r="G380" i="6" s="1"/>
  <c r="I380" i="6" s="1"/>
  <c r="B267" i="6"/>
  <c r="C267" i="6" s="1"/>
  <c r="D267" i="6" s="1"/>
  <c r="E267" i="6" s="1"/>
  <c r="G267" i="6" s="1"/>
  <c r="I267" i="6" s="1"/>
  <c r="A268" i="6"/>
  <c r="B268" i="6" s="1"/>
  <c r="C268" i="6" s="1"/>
  <c r="D268" i="6" s="1"/>
  <c r="E268" i="6" s="1"/>
  <c r="G268" i="6" s="1"/>
  <c r="I268" i="6" s="1"/>
  <c r="I446" i="6"/>
  <c r="A293" i="6"/>
  <c r="B292" i="6"/>
  <c r="C292" i="6" s="1"/>
  <c r="D292" i="6" s="1"/>
  <c r="E292" i="6" s="1"/>
  <c r="G292" i="6" s="1"/>
  <c r="I292" i="6" s="1"/>
  <c r="B358" i="6"/>
  <c r="C358" i="6" s="1"/>
  <c r="D358" i="6" s="1"/>
  <c r="E358" i="6" s="1"/>
  <c r="G358" i="6" s="1"/>
  <c r="I358" i="6" s="1"/>
  <c r="A359" i="6"/>
  <c r="A337" i="6"/>
  <c r="B336" i="6"/>
  <c r="C336" i="6" s="1"/>
  <c r="D336" i="6" s="1"/>
  <c r="E336" i="6" s="1"/>
  <c r="G336" i="6" s="1"/>
  <c r="I336" i="6" s="1"/>
  <c r="B469" i="6"/>
  <c r="C466" i="6"/>
  <c r="A472" i="6" s="1"/>
  <c r="I175" i="5"/>
  <c r="B176" i="5" s="1"/>
  <c r="A221" i="5"/>
  <c r="B220" i="5"/>
  <c r="C220" i="5" s="1"/>
  <c r="D220" i="5" s="1"/>
  <c r="E220" i="5" s="1"/>
  <c r="G220" i="5" s="1"/>
  <c r="I220" i="5" s="1"/>
  <c r="B196" i="5"/>
  <c r="C196" i="5" s="1"/>
  <c r="D196" i="5" s="1"/>
  <c r="E196" i="5" s="1"/>
  <c r="G196" i="5" s="1"/>
  <c r="I196" i="5" s="1"/>
  <c r="A197" i="5"/>
  <c r="B197" i="5" s="1"/>
  <c r="C197" i="5" s="1"/>
  <c r="D197" i="5" s="1"/>
  <c r="E197" i="5" s="1"/>
  <c r="G197" i="5" s="1"/>
  <c r="I197" i="5" s="1"/>
  <c r="I376" i="5"/>
  <c r="A243" i="5"/>
  <c r="B242" i="5"/>
  <c r="C242" i="5" s="1"/>
  <c r="D242" i="5" s="1"/>
  <c r="E242" i="5" s="1"/>
  <c r="G242" i="5" s="1"/>
  <c r="I242" i="5" s="1"/>
  <c r="B377" i="5"/>
  <c r="C377" i="5" s="1"/>
  <c r="D377" i="5" s="1"/>
  <c r="E377" i="5" s="1"/>
  <c r="G377" i="5" s="1"/>
  <c r="I377" i="5" s="1"/>
  <c r="A378" i="5"/>
  <c r="B355" i="5"/>
  <c r="C355" i="5" s="1"/>
  <c r="D355" i="5" s="1"/>
  <c r="E355" i="5" s="1"/>
  <c r="G355" i="5" s="1"/>
  <c r="I355" i="5" s="1"/>
  <c r="A356" i="5"/>
  <c r="B311" i="5"/>
  <c r="C311" i="5" s="1"/>
  <c r="D311" i="5" s="1"/>
  <c r="E311" i="5" s="1"/>
  <c r="G311" i="5" s="1"/>
  <c r="I311" i="5" s="1"/>
  <c r="A312" i="5"/>
  <c r="B289" i="5"/>
  <c r="C289" i="5" s="1"/>
  <c r="D289" i="5" s="1"/>
  <c r="E289" i="5" s="1"/>
  <c r="G289" i="5" s="1"/>
  <c r="I289" i="5" s="1"/>
  <c r="A290" i="5"/>
  <c r="A265" i="5"/>
  <c r="B264" i="5"/>
  <c r="C264" i="5" s="1"/>
  <c r="D264" i="5" s="1"/>
  <c r="E264" i="5" s="1"/>
  <c r="G264" i="5" s="1"/>
  <c r="I264" i="5" s="1"/>
  <c r="B418" i="5"/>
  <c r="B397" i="5"/>
  <c r="C394" i="5"/>
  <c r="A400" i="5" s="1"/>
  <c r="B333" i="5"/>
  <c r="C333" i="5" s="1"/>
  <c r="D333" i="5" s="1"/>
  <c r="E333" i="5" s="1"/>
  <c r="G333" i="5" s="1"/>
  <c r="I333" i="5" s="1"/>
  <c r="A334" i="5"/>
  <c r="C371" i="4"/>
  <c r="A377" i="4" s="1"/>
  <c r="B395" i="4"/>
  <c r="B374" i="4"/>
  <c r="I376" i="4" s="1"/>
  <c r="A355" i="4"/>
  <c r="B354" i="4"/>
  <c r="C354" i="4" s="1"/>
  <c r="D354" i="4" s="1"/>
  <c r="E354" i="4" s="1"/>
  <c r="G354" i="4" s="1"/>
  <c r="I354" i="4" s="1"/>
  <c r="A311" i="4"/>
  <c r="B310" i="4"/>
  <c r="C310" i="4" s="1"/>
  <c r="D310" i="4" s="1"/>
  <c r="E310" i="4" s="1"/>
  <c r="G310" i="4" s="1"/>
  <c r="I310" i="4" s="1"/>
  <c r="B288" i="4"/>
  <c r="C288" i="4" s="1"/>
  <c r="D288" i="4" s="1"/>
  <c r="E288" i="4" s="1"/>
  <c r="G288" i="4" s="1"/>
  <c r="I288" i="4" s="1"/>
  <c r="A289" i="4"/>
  <c r="I152" i="4"/>
  <c r="B153" i="4" s="1"/>
  <c r="A196" i="4"/>
  <c r="B195" i="4"/>
  <c r="C195" i="4" s="1"/>
  <c r="D195" i="4" s="1"/>
  <c r="E195" i="4" s="1"/>
  <c r="G195" i="4" s="1"/>
  <c r="I195" i="4" s="1"/>
  <c r="B219" i="4"/>
  <c r="C219" i="4" s="1"/>
  <c r="D219" i="4" s="1"/>
  <c r="E219" i="4" s="1"/>
  <c r="G219" i="4" s="1"/>
  <c r="I219" i="4" s="1"/>
  <c r="A220" i="4"/>
  <c r="A264" i="4"/>
  <c r="B263" i="4"/>
  <c r="C263" i="4" s="1"/>
  <c r="D263" i="4" s="1"/>
  <c r="E263" i="4" s="1"/>
  <c r="G263" i="4" s="1"/>
  <c r="I263" i="4" s="1"/>
  <c r="A174" i="4"/>
  <c r="B174" i="4" s="1"/>
  <c r="C174" i="4" s="1"/>
  <c r="D174" i="4" s="1"/>
  <c r="E174" i="4" s="1"/>
  <c r="G174" i="4" s="1"/>
  <c r="I174" i="4" s="1"/>
  <c r="I175" i="4" s="1"/>
  <c r="B176" i="4" s="1"/>
  <c r="B173" i="4"/>
  <c r="C173" i="4" s="1"/>
  <c r="D173" i="4" s="1"/>
  <c r="E173" i="4" s="1"/>
  <c r="G173" i="4" s="1"/>
  <c r="I173" i="4" s="1"/>
  <c r="A333" i="4"/>
  <c r="B332" i="4"/>
  <c r="C332" i="4" s="1"/>
  <c r="D332" i="4" s="1"/>
  <c r="E332" i="4" s="1"/>
  <c r="G332" i="4" s="1"/>
  <c r="I332" i="4" s="1"/>
  <c r="A242" i="4"/>
  <c r="B241" i="4"/>
  <c r="C241" i="4" s="1"/>
  <c r="D241" i="4" s="1"/>
  <c r="E241" i="4" s="1"/>
  <c r="G241" i="4" s="1"/>
  <c r="I241" i="4" s="1"/>
  <c r="C589" i="6" l="1"/>
  <c r="B592" i="6"/>
  <c r="B615" i="6"/>
  <c r="B640" i="6" s="1"/>
  <c r="A547" i="6"/>
  <c r="B546" i="6"/>
  <c r="C546" i="6" s="1"/>
  <c r="D546" i="6" s="1"/>
  <c r="E546" i="6" s="1"/>
  <c r="G546" i="6" s="1"/>
  <c r="I546" i="6" s="1"/>
  <c r="B570" i="6"/>
  <c r="C570" i="6" s="1"/>
  <c r="D570" i="6" s="1"/>
  <c r="E570" i="6" s="1"/>
  <c r="G570" i="6" s="1"/>
  <c r="I570" i="6" s="1"/>
  <c r="A571" i="6"/>
  <c r="I569" i="6"/>
  <c r="A426" i="6"/>
  <c r="B425" i="6"/>
  <c r="C425" i="6" s="1"/>
  <c r="D425" i="6" s="1"/>
  <c r="E425" i="6" s="1"/>
  <c r="G425" i="6" s="1"/>
  <c r="I425" i="6" s="1"/>
  <c r="A382" i="6"/>
  <c r="B381" i="6"/>
  <c r="C381" i="6" s="1"/>
  <c r="D381" i="6" s="1"/>
  <c r="E381" i="6" s="1"/>
  <c r="G381" i="6" s="1"/>
  <c r="I381" i="6" s="1"/>
  <c r="B448" i="6"/>
  <c r="C448" i="6" s="1"/>
  <c r="D448" i="6" s="1"/>
  <c r="E448" i="6" s="1"/>
  <c r="G448" i="6" s="1"/>
  <c r="I448" i="6" s="1"/>
  <c r="A449" i="6"/>
  <c r="E247" i="6"/>
  <c r="B247" i="6"/>
  <c r="A473" i="6"/>
  <c r="B472" i="6"/>
  <c r="C472" i="6" s="1"/>
  <c r="D472" i="6" s="1"/>
  <c r="E472" i="6" s="1"/>
  <c r="G472" i="6" s="1"/>
  <c r="I472" i="6" s="1"/>
  <c r="A338" i="6"/>
  <c r="B337" i="6"/>
  <c r="C337" i="6" s="1"/>
  <c r="D337" i="6" s="1"/>
  <c r="E337" i="6" s="1"/>
  <c r="G337" i="6" s="1"/>
  <c r="I337" i="6" s="1"/>
  <c r="A294" i="6"/>
  <c r="B294" i="6" s="1"/>
  <c r="C294" i="6" s="1"/>
  <c r="D294" i="6" s="1"/>
  <c r="E294" i="6" s="1"/>
  <c r="G294" i="6" s="1"/>
  <c r="I294" i="6" s="1"/>
  <c r="B293" i="6"/>
  <c r="C293" i="6" s="1"/>
  <c r="D293" i="6" s="1"/>
  <c r="E293" i="6" s="1"/>
  <c r="G293" i="6" s="1"/>
  <c r="I293" i="6" s="1"/>
  <c r="I269" i="6"/>
  <c r="B315" i="6"/>
  <c r="C315" i="6" s="1"/>
  <c r="D315" i="6" s="1"/>
  <c r="E315" i="6" s="1"/>
  <c r="G315" i="6" s="1"/>
  <c r="I315" i="6" s="1"/>
  <c r="A316" i="6"/>
  <c r="B403" i="6"/>
  <c r="C403" i="6" s="1"/>
  <c r="D403" i="6" s="1"/>
  <c r="E403" i="6" s="1"/>
  <c r="G403" i="6" s="1"/>
  <c r="I403" i="6" s="1"/>
  <c r="A404" i="6"/>
  <c r="B493" i="6"/>
  <c r="C490" i="6"/>
  <c r="A496" i="6" s="1"/>
  <c r="I471" i="6"/>
  <c r="B359" i="6"/>
  <c r="C359" i="6" s="1"/>
  <c r="D359" i="6" s="1"/>
  <c r="E359" i="6" s="1"/>
  <c r="G359" i="6" s="1"/>
  <c r="I359" i="6" s="1"/>
  <c r="A360" i="6"/>
  <c r="I198" i="5"/>
  <c r="B199" i="5" s="1"/>
  <c r="B334" i="5"/>
  <c r="C334" i="5" s="1"/>
  <c r="D334" i="5" s="1"/>
  <c r="E334" i="5" s="1"/>
  <c r="G334" i="5" s="1"/>
  <c r="I334" i="5" s="1"/>
  <c r="A335" i="5"/>
  <c r="B420" i="5"/>
  <c r="C417" i="5"/>
  <c r="A423" i="5" s="1"/>
  <c r="A222" i="5"/>
  <c r="B222" i="5" s="1"/>
  <c r="C222" i="5" s="1"/>
  <c r="D222" i="5" s="1"/>
  <c r="E222" i="5" s="1"/>
  <c r="G222" i="5" s="1"/>
  <c r="I222" i="5" s="1"/>
  <c r="B221" i="5"/>
  <c r="C221" i="5" s="1"/>
  <c r="D221" i="5" s="1"/>
  <c r="E221" i="5" s="1"/>
  <c r="G221" i="5" s="1"/>
  <c r="I221" i="5" s="1"/>
  <c r="A244" i="5"/>
  <c r="B243" i="5"/>
  <c r="C243" i="5" s="1"/>
  <c r="D243" i="5" s="1"/>
  <c r="E243" i="5" s="1"/>
  <c r="G243" i="5" s="1"/>
  <c r="I243" i="5" s="1"/>
  <c r="I399" i="5"/>
  <c r="B290" i="5"/>
  <c r="C290" i="5" s="1"/>
  <c r="D290" i="5" s="1"/>
  <c r="E290" i="5" s="1"/>
  <c r="G290" i="5" s="1"/>
  <c r="I290" i="5" s="1"/>
  <c r="A291" i="5"/>
  <c r="B356" i="5"/>
  <c r="C356" i="5" s="1"/>
  <c r="D356" i="5" s="1"/>
  <c r="E356" i="5" s="1"/>
  <c r="G356" i="5" s="1"/>
  <c r="I356" i="5" s="1"/>
  <c r="A357" i="5"/>
  <c r="B400" i="5"/>
  <c r="C400" i="5" s="1"/>
  <c r="D400" i="5" s="1"/>
  <c r="E400" i="5" s="1"/>
  <c r="G400" i="5" s="1"/>
  <c r="I400" i="5" s="1"/>
  <c r="A401" i="5"/>
  <c r="A266" i="5"/>
  <c r="B265" i="5"/>
  <c r="C265" i="5" s="1"/>
  <c r="D265" i="5" s="1"/>
  <c r="E265" i="5" s="1"/>
  <c r="G265" i="5" s="1"/>
  <c r="I265" i="5" s="1"/>
  <c r="B312" i="5"/>
  <c r="C312" i="5" s="1"/>
  <c r="D312" i="5" s="1"/>
  <c r="E312" i="5" s="1"/>
  <c r="G312" i="5" s="1"/>
  <c r="I312" i="5" s="1"/>
  <c r="A313" i="5"/>
  <c r="A379" i="5"/>
  <c r="B378" i="5"/>
  <c r="C378" i="5" s="1"/>
  <c r="D378" i="5" s="1"/>
  <c r="E378" i="5" s="1"/>
  <c r="G378" i="5" s="1"/>
  <c r="I378" i="5" s="1"/>
  <c r="B220" i="4"/>
  <c r="C220" i="4" s="1"/>
  <c r="D220" i="4" s="1"/>
  <c r="E220" i="4" s="1"/>
  <c r="G220" i="4" s="1"/>
  <c r="I220" i="4" s="1"/>
  <c r="A221" i="4"/>
  <c r="B311" i="4"/>
  <c r="C311" i="4" s="1"/>
  <c r="D311" i="4" s="1"/>
  <c r="E311" i="4" s="1"/>
  <c r="G311" i="4" s="1"/>
  <c r="I311" i="4" s="1"/>
  <c r="A312" i="4"/>
  <c r="B397" i="4"/>
  <c r="I399" i="4" s="1"/>
  <c r="C394" i="4"/>
  <c r="A400" i="4" s="1"/>
  <c r="B418" i="4"/>
  <c r="A243" i="4"/>
  <c r="B242" i="4"/>
  <c r="C242" i="4" s="1"/>
  <c r="D242" i="4" s="1"/>
  <c r="E242" i="4" s="1"/>
  <c r="G242" i="4" s="1"/>
  <c r="I242" i="4" s="1"/>
  <c r="B289" i="4"/>
  <c r="C289" i="4" s="1"/>
  <c r="D289" i="4" s="1"/>
  <c r="E289" i="4" s="1"/>
  <c r="G289" i="4" s="1"/>
  <c r="I289" i="4" s="1"/>
  <c r="A290" i="4"/>
  <c r="A378" i="4"/>
  <c r="B377" i="4"/>
  <c r="C377" i="4" s="1"/>
  <c r="D377" i="4" s="1"/>
  <c r="E377" i="4" s="1"/>
  <c r="G377" i="4" s="1"/>
  <c r="I377" i="4" s="1"/>
  <c r="B333" i="4"/>
  <c r="C333" i="4" s="1"/>
  <c r="D333" i="4" s="1"/>
  <c r="E333" i="4" s="1"/>
  <c r="G333" i="4" s="1"/>
  <c r="I333" i="4" s="1"/>
  <c r="A334" i="4"/>
  <c r="B264" i="4"/>
  <c r="C264" i="4" s="1"/>
  <c r="D264" i="4" s="1"/>
  <c r="E264" i="4" s="1"/>
  <c r="G264" i="4" s="1"/>
  <c r="I264" i="4" s="1"/>
  <c r="A265" i="4"/>
  <c r="A197" i="4"/>
  <c r="B197" i="4" s="1"/>
  <c r="C197" i="4" s="1"/>
  <c r="D197" i="4" s="1"/>
  <c r="E197" i="4" s="1"/>
  <c r="G197" i="4" s="1"/>
  <c r="I197" i="4" s="1"/>
  <c r="B196" i="4"/>
  <c r="C196" i="4" s="1"/>
  <c r="D196" i="4" s="1"/>
  <c r="E196" i="4" s="1"/>
  <c r="G196" i="4" s="1"/>
  <c r="I196" i="4" s="1"/>
  <c r="I198" i="4" s="1"/>
  <c r="A356" i="4"/>
  <c r="B355" i="4"/>
  <c r="C355" i="4" s="1"/>
  <c r="D355" i="4" s="1"/>
  <c r="E355" i="4" s="1"/>
  <c r="G355" i="4" s="1"/>
  <c r="I355" i="4" s="1"/>
  <c r="C639" i="6" l="1"/>
  <c r="A645" i="6" s="1"/>
  <c r="B665" i="6"/>
  <c r="B642" i="6"/>
  <c r="A548" i="6"/>
  <c r="B547" i="6"/>
  <c r="C547" i="6" s="1"/>
  <c r="D547" i="6" s="1"/>
  <c r="E547" i="6" s="1"/>
  <c r="G547" i="6" s="1"/>
  <c r="I547" i="6" s="1"/>
  <c r="A572" i="6"/>
  <c r="B571" i="6"/>
  <c r="C571" i="6" s="1"/>
  <c r="D571" i="6" s="1"/>
  <c r="E571" i="6" s="1"/>
  <c r="G571" i="6" s="1"/>
  <c r="I571" i="6" s="1"/>
  <c r="C614" i="6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B617" i="6"/>
  <c r="I594" i="6"/>
  <c r="A595" i="6"/>
  <c r="I295" i="6"/>
  <c r="B296" i="6" s="1"/>
  <c r="B271" i="6"/>
  <c r="B273" i="6"/>
  <c r="A497" i="6"/>
  <c r="B496" i="6"/>
  <c r="C496" i="6" s="1"/>
  <c r="D496" i="6" s="1"/>
  <c r="E496" i="6" s="1"/>
  <c r="G496" i="6" s="1"/>
  <c r="I496" i="6" s="1"/>
  <c r="B449" i="6"/>
  <c r="C449" i="6" s="1"/>
  <c r="D449" i="6" s="1"/>
  <c r="E449" i="6" s="1"/>
  <c r="G449" i="6" s="1"/>
  <c r="I449" i="6" s="1"/>
  <c r="A450" i="6"/>
  <c r="B360" i="6"/>
  <c r="C360" i="6" s="1"/>
  <c r="D360" i="6" s="1"/>
  <c r="E360" i="6" s="1"/>
  <c r="G360" i="6" s="1"/>
  <c r="I360" i="6" s="1"/>
  <c r="A361" i="6"/>
  <c r="B404" i="6"/>
  <c r="C404" i="6" s="1"/>
  <c r="D404" i="6" s="1"/>
  <c r="E404" i="6" s="1"/>
  <c r="G404" i="6" s="1"/>
  <c r="I404" i="6" s="1"/>
  <c r="A405" i="6"/>
  <c r="A339" i="6"/>
  <c r="B338" i="6"/>
  <c r="C338" i="6" s="1"/>
  <c r="D338" i="6" s="1"/>
  <c r="E338" i="6" s="1"/>
  <c r="G338" i="6" s="1"/>
  <c r="I338" i="6" s="1"/>
  <c r="A383" i="6"/>
  <c r="B382" i="6"/>
  <c r="C382" i="6" s="1"/>
  <c r="D382" i="6" s="1"/>
  <c r="E382" i="6" s="1"/>
  <c r="G382" i="6" s="1"/>
  <c r="I382" i="6" s="1"/>
  <c r="I495" i="6"/>
  <c r="B316" i="6"/>
  <c r="C316" i="6" s="1"/>
  <c r="D316" i="6" s="1"/>
  <c r="E316" i="6" s="1"/>
  <c r="G316" i="6" s="1"/>
  <c r="I316" i="6" s="1"/>
  <c r="A317" i="6"/>
  <c r="B317" i="6" s="1"/>
  <c r="C317" i="6" s="1"/>
  <c r="D317" i="6" s="1"/>
  <c r="E317" i="6" s="1"/>
  <c r="G317" i="6" s="1"/>
  <c r="I317" i="6" s="1"/>
  <c r="A474" i="6"/>
  <c r="B473" i="6"/>
  <c r="C473" i="6" s="1"/>
  <c r="D473" i="6" s="1"/>
  <c r="E473" i="6" s="1"/>
  <c r="G473" i="6" s="1"/>
  <c r="I473" i="6" s="1"/>
  <c r="A427" i="6"/>
  <c r="B426" i="6"/>
  <c r="C426" i="6" s="1"/>
  <c r="D426" i="6" s="1"/>
  <c r="E426" i="6" s="1"/>
  <c r="G426" i="6" s="1"/>
  <c r="I426" i="6" s="1"/>
  <c r="B201" i="5"/>
  <c r="B291" i="5"/>
  <c r="C291" i="5" s="1"/>
  <c r="D291" i="5" s="1"/>
  <c r="E291" i="5" s="1"/>
  <c r="G291" i="5" s="1"/>
  <c r="I291" i="5" s="1"/>
  <c r="A292" i="5"/>
  <c r="A245" i="5"/>
  <c r="B245" i="5" s="1"/>
  <c r="C245" i="5" s="1"/>
  <c r="D245" i="5" s="1"/>
  <c r="E245" i="5" s="1"/>
  <c r="G245" i="5" s="1"/>
  <c r="I245" i="5" s="1"/>
  <c r="B244" i="5"/>
  <c r="C244" i="5" s="1"/>
  <c r="D244" i="5" s="1"/>
  <c r="E244" i="5" s="1"/>
  <c r="G244" i="5" s="1"/>
  <c r="I244" i="5" s="1"/>
  <c r="I422" i="5"/>
  <c r="B313" i="5"/>
  <c r="C313" i="5" s="1"/>
  <c r="D313" i="5" s="1"/>
  <c r="E313" i="5" s="1"/>
  <c r="G313" i="5" s="1"/>
  <c r="I313" i="5" s="1"/>
  <c r="A314" i="5"/>
  <c r="B401" i="5"/>
  <c r="C401" i="5" s="1"/>
  <c r="D401" i="5" s="1"/>
  <c r="E401" i="5" s="1"/>
  <c r="G401" i="5" s="1"/>
  <c r="I401" i="5" s="1"/>
  <c r="A402" i="5"/>
  <c r="B423" i="5"/>
  <c r="C423" i="5" s="1"/>
  <c r="D423" i="5" s="1"/>
  <c r="E423" i="5" s="1"/>
  <c r="G423" i="5" s="1"/>
  <c r="I423" i="5" s="1"/>
  <c r="A424" i="5"/>
  <c r="B379" i="5"/>
  <c r="C379" i="5" s="1"/>
  <c r="D379" i="5" s="1"/>
  <c r="E379" i="5" s="1"/>
  <c r="G379" i="5" s="1"/>
  <c r="I379" i="5" s="1"/>
  <c r="A380" i="5"/>
  <c r="A267" i="5"/>
  <c r="B266" i="5"/>
  <c r="C266" i="5" s="1"/>
  <c r="D266" i="5" s="1"/>
  <c r="E266" i="5" s="1"/>
  <c r="G266" i="5" s="1"/>
  <c r="I266" i="5" s="1"/>
  <c r="B357" i="5"/>
  <c r="C357" i="5" s="1"/>
  <c r="D357" i="5" s="1"/>
  <c r="E357" i="5" s="1"/>
  <c r="G357" i="5" s="1"/>
  <c r="I357" i="5" s="1"/>
  <c r="A358" i="5"/>
  <c r="I223" i="5"/>
  <c r="B224" i="5" s="1"/>
  <c r="B335" i="5"/>
  <c r="C335" i="5" s="1"/>
  <c r="D335" i="5" s="1"/>
  <c r="E335" i="5" s="1"/>
  <c r="G335" i="5" s="1"/>
  <c r="I335" i="5" s="1"/>
  <c r="A336" i="5"/>
  <c r="A335" i="4"/>
  <c r="B334" i="4"/>
  <c r="C334" i="4" s="1"/>
  <c r="D334" i="4" s="1"/>
  <c r="E334" i="4" s="1"/>
  <c r="G334" i="4" s="1"/>
  <c r="I334" i="4" s="1"/>
  <c r="A244" i="4"/>
  <c r="B243" i="4"/>
  <c r="C243" i="4" s="1"/>
  <c r="D243" i="4" s="1"/>
  <c r="E243" i="4" s="1"/>
  <c r="G243" i="4" s="1"/>
  <c r="I243" i="4" s="1"/>
  <c r="B420" i="4"/>
  <c r="I422" i="4" s="1"/>
  <c r="C417" i="4"/>
  <c r="A423" i="4" s="1"/>
  <c r="B437" i="4"/>
  <c r="B265" i="4"/>
  <c r="C265" i="4" s="1"/>
  <c r="D265" i="4" s="1"/>
  <c r="E265" i="4" s="1"/>
  <c r="G265" i="4" s="1"/>
  <c r="I265" i="4" s="1"/>
  <c r="A266" i="4"/>
  <c r="A401" i="4"/>
  <c r="B400" i="4"/>
  <c r="C400" i="4" s="1"/>
  <c r="D400" i="4" s="1"/>
  <c r="E400" i="4" s="1"/>
  <c r="G400" i="4" s="1"/>
  <c r="I400" i="4" s="1"/>
  <c r="B221" i="4"/>
  <c r="C221" i="4" s="1"/>
  <c r="D221" i="4" s="1"/>
  <c r="E221" i="4" s="1"/>
  <c r="G221" i="4" s="1"/>
  <c r="I221" i="4" s="1"/>
  <c r="I223" i="4" s="1"/>
  <c r="B224" i="4" s="1"/>
  <c r="A222" i="4"/>
  <c r="B222" i="4" s="1"/>
  <c r="C222" i="4" s="1"/>
  <c r="D222" i="4" s="1"/>
  <c r="E222" i="4" s="1"/>
  <c r="G222" i="4" s="1"/>
  <c r="I222" i="4" s="1"/>
  <c r="B199" i="4"/>
  <c r="B201" i="4"/>
  <c r="A291" i="4"/>
  <c r="B290" i="4"/>
  <c r="C290" i="4" s="1"/>
  <c r="D290" i="4" s="1"/>
  <c r="E290" i="4" s="1"/>
  <c r="G290" i="4" s="1"/>
  <c r="I290" i="4" s="1"/>
  <c r="B312" i="4"/>
  <c r="C312" i="4" s="1"/>
  <c r="D312" i="4" s="1"/>
  <c r="E312" i="4" s="1"/>
  <c r="G312" i="4" s="1"/>
  <c r="I312" i="4" s="1"/>
  <c r="A313" i="4"/>
  <c r="B356" i="4"/>
  <c r="C356" i="4" s="1"/>
  <c r="D356" i="4" s="1"/>
  <c r="E356" i="4" s="1"/>
  <c r="G356" i="4" s="1"/>
  <c r="I356" i="4" s="1"/>
  <c r="A357" i="4"/>
  <c r="A379" i="4"/>
  <c r="B378" i="4"/>
  <c r="C378" i="4" s="1"/>
  <c r="D378" i="4" s="1"/>
  <c r="E378" i="4" s="1"/>
  <c r="G378" i="4" s="1"/>
  <c r="I378" i="4" s="1"/>
  <c r="I644" i="6" l="1"/>
  <c r="B690" i="6"/>
  <c r="C664" i="6"/>
  <c r="A670" i="6" s="1"/>
  <c r="B667" i="6"/>
  <c r="I619" i="6"/>
  <c r="A646" i="6"/>
  <c r="B645" i="6"/>
  <c r="C645" i="6" s="1"/>
  <c r="D645" i="6" s="1"/>
  <c r="E645" i="6" s="1"/>
  <c r="G645" i="6" s="1"/>
  <c r="I645" i="6" s="1"/>
  <c r="B620" i="6"/>
  <c r="C620" i="6" s="1"/>
  <c r="D620" i="6" s="1"/>
  <c r="E620" i="6" s="1"/>
  <c r="G620" i="6" s="1"/>
  <c r="I620" i="6" s="1"/>
  <c r="A573" i="6"/>
  <c r="B572" i="6"/>
  <c r="C572" i="6" s="1"/>
  <c r="D572" i="6" s="1"/>
  <c r="E572" i="6" s="1"/>
  <c r="G572" i="6" s="1"/>
  <c r="I572" i="6" s="1"/>
  <c r="B595" i="6"/>
  <c r="C595" i="6" s="1"/>
  <c r="D595" i="6" s="1"/>
  <c r="E595" i="6" s="1"/>
  <c r="G595" i="6" s="1"/>
  <c r="I595" i="6" s="1"/>
  <c r="A596" i="6"/>
  <c r="A549" i="6"/>
  <c r="B548" i="6"/>
  <c r="C548" i="6" s="1"/>
  <c r="D548" i="6" s="1"/>
  <c r="E548" i="6" s="1"/>
  <c r="G548" i="6" s="1"/>
  <c r="I548" i="6" s="1"/>
  <c r="E296" i="6"/>
  <c r="A384" i="6"/>
  <c r="B383" i="6"/>
  <c r="C383" i="6" s="1"/>
  <c r="D383" i="6" s="1"/>
  <c r="E383" i="6" s="1"/>
  <c r="G383" i="6" s="1"/>
  <c r="I383" i="6" s="1"/>
  <c r="A498" i="6"/>
  <c r="B497" i="6"/>
  <c r="C497" i="6" s="1"/>
  <c r="D497" i="6" s="1"/>
  <c r="E497" i="6" s="1"/>
  <c r="G497" i="6" s="1"/>
  <c r="I497" i="6" s="1"/>
  <c r="B427" i="6"/>
  <c r="C427" i="6" s="1"/>
  <c r="D427" i="6" s="1"/>
  <c r="E427" i="6" s="1"/>
  <c r="G427" i="6" s="1"/>
  <c r="I427" i="6" s="1"/>
  <c r="A428" i="6"/>
  <c r="B361" i="6"/>
  <c r="C361" i="6" s="1"/>
  <c r="D361" i="6" s="1"/>
  <c r="E361" i="6" s="1"/>
  <c r="G361" i="6" s="1"/>
  <c r="I361" i="6" s="1"/>
  <c r="A362" i="6"/>
  <c r="B450" i="6"/>
  <c r="C450" i="6" s="1"/>
  <c r="D450" i="6" s="1"/>
  <c r="E450" i="6" s="1"/>
  <c r="G450" i="6" s="1"/>
  <c r="I450" i="6" s="1"/>
  <c r="A451" i="6"/>
  <c r="A475" i="6"/>
  <c r="B474" i="6"/>
  <c r="C474" i="6" s="1"/>
  <c r="D474" i="6" s="1"/>
  <c r="E474" i="6" s="1"/>
  <c r="G474" i="6" s="1"/>
  <c r="I474" i="6" s="1"/>
  <c r="A406" i="6"/>
  <c r="B405" i="6"/>
  <c r="C405" i="6" s="1"/>
  <c r="D405" i="6" s="1"/>
  <c r="E405" i="6" s="1"/>
  <c r="G405" i="6" s="1"/>
  <c r="I405" i="6" s="1"/>
  <c r="I318" i="6"/>
  <c r="A340" i="6"/>
  <c r="B340" i="6" s="1"/>
  <c r="C340" i="6" s="1"/>
  <c r="D340" i="6" s="1"/>
  <c r="E340" i="6" s="1"/>
  <c r="G340" i="6" s="1"/>
  <c r="I340" i="6" s="1"/>
  <c r="B339" i="6"/>
  <c r="C339" i="6" s="1"/>
  <c r="D339" i="6" s="1"/>
  <c r="E339" i="6" s="1"/>
  <c r="G339" i="6" s="1"/>
  <c r="I339" i="6" s="1"/>
  <c r="B314" i="5"/>
  <c r="C314" i="5" s="1"/>
  <c r="D314" i="5" s="1"/>
  <c r="E314" i="5" s="1"/>
  <c r="G314" i="5" s="1"/>
  <c r="I314" i="5" s="1"/>
  <c r="A315" i="5"/>
  <c r="B292" i="5"/>
  <c r="C292" i="5" s="1"/>
  <c r="D292" i="5" s="1"/>
  <c r="E292" i="5" s="1"/>
  <c r="G292" i="5" s="1"/>
  <c r="I292" i="5" s="1"/>
  <c r="A293" i="5"/>
  <c r="B424" i="5"/>
  <c r="C424" i="5" s="1"/>
  <c r="D424" i="5" s="1"/>
  <c r="E424" i="5" s="1"/>
  <c r="G424" i="5" s="1"/>
  <c r="I424" i="5" s="1"/>
  <c r="A425" i="5"/>
  <c r="A268" i="5"/>
  <c r="B268" i="5" s="1"/>
  <c r="C268" i="5" s="1"/>
  <c r="D268" i="5" s="1"/>
  <c r="E268" i="5" s="1"/>
  <c r="G268" i="5" s="1"/>
  <c r="I268" i="5" s="1"/>
  <c r="B267" i="5"/>
  <c r="C267" i="5" s="1"/>
  <c r="D267" i="5" s="1"/>
  <c r="E267" i="5" s="1"/>
  <c r="G267" i="5" s="1"/>
  <c r="I267" i="5" s="1"/>
  <c r="B336" i="5"/>
  <c r="C336" i="5" s="1"/>
  <c r="D336" i="5" s="1"/>
  <c r="E336" i="5" s="1"/>
  <c r="G336" i="5" s="1"/>
  <c r="I336" i="5" s="1"/>
  <c r="A337" i="5"/>
  <c r="A359" i="5"/>
  <c r="B358" i="5"/>
  <c r="C358" i="5" s="1"/>
  <c r="D358" i="5" s="1"/>
  <c r="E358" i="5" s="1"/>
  <c r="G358" i="5" s="1"/>
  <c r="I358" i="5" s="1"/>
  <c r="A381" i="5"/>
  <c r="B380" i="5"/>
  <c r="C380" i="5" s="1"/>
  <c r="D380" i="5" s="1"/>
  <c r="E380" i="5" s="1"/>
  <c r="G380" i="5" s="1"/>
  <c r="I380" i="5" s="1"/>
  <c r="B402" i="5"/>
  <c r="C402" i="5" s="1"/>
  <c r="D402" i="5" s="1"/>
  <c r="E402" i="5" s="1"/>
  <c r="G402" i="5" s="1"/>
  <c r="I402" i="5" s="1"/>
  <c r="A403" i="5"/>
  <c r="I246" i="5"/>
  <c r="B247" i="5" s="1"/>
  <c r="B401" i="4"/>
  <c r="C401" i="4" s="1"/>
  <c r="D401" i="4" s="1"/>
  <c r="E401" i="4" s="1"/>
  <c r="G401" i="4" s="1"/>
  <c r="I401" i="4" s="1"/>
  <c r="A402" i="4"/>
  <c r="A424" i="4"/>
  <c r="B423" i="4"/>
  <c r="C423" i="4" s="1"/>
  <c r="D423" i="4" s="1"/>
  <c r="E423" i="4" s="1"/>
  <c r="G423" i="4" s="1"/>
  <c r="I423" i="4" s="1"/>
  <c r="A358" i="4"/>
  <c r="B357" i="4"/>
  <c r="C357" i="4" s="1"/>
  <c r="D357" i="4" s="1"/>
  <c r="E357" i="4" s="1"/>
  <c r="G357" i="4" s="1"/>
  <c r="I357" i="4" s="1"/>
  <c r="A267" i="4"/>
  <c r="B266" i="4"/>
  <c r="C266" i="4" s="1"/>
  <c r="D266" i="4" s="1"/>
  <c r="E266" i="4" s="1"/>
  <c r="G266" i="4" s="1"/>
  <c r="I266" i="4" s="1"/>
  <c r="A336" i="4"/>
  <c r="B335" i="4"/>
  <c r="C335" i="4" s="1"/>
  <c r="D335" i="4" s="1"/>
  <c r="E335" i="4" s="1"/>
  <c r="G335" i="4" s="1"/>
  <c r="I335" i="4" s="1"/>
  <c r="A314" i="4"/>
  <c r="B313" i="4"/>
  <c r="C313" i="4" s="1"/>
  <c r="D313" i="4" s="1"/>
  <c r="E313" i="4" s="1"/>
  <c r="G313" i="4" s="1"/>
  <c r="I313" i="4" s="1"/>
  <c r="B244" i="4"/>
  <c r="C244" i="4" s="1"/>
  <c r="D244" i="4" s="1"/>
  <c r="E244" i="4" s="1"/>
  <c r="G244" i="4" s="1"/>
  <c r="I244" i="4" s="1"/>
  <c r="A245" i="4"/>
  <c r="B245" i="4" s="1"/>
  <c r="C245" i="4" s="1"/>
  <c r="D245" i="4" s="1"/>
  <c r="E245" i="4" s="1"/>
  <c r="G245" i="4" s="1"/>
  <c r="I245" i="4" s="1"/>
  <c r="B379" i="4"/>
  <c r="C379" i="4" s="1"/>
  <c r="D379" i="4" s="1"/>
  <c r="E379" i="4" s="1"/>
  <c r="G379" i="4" s="1"/>
  <c r="I379" i="4" s="1"/>
  <c r="A380" i="4"/>
  <c r="B291" i="4"/>
  <c r="C291" i="4" s="1"/>
  <c r="D291" i="4" s="1"/>
  <c r="E291" i="4" s="1"/>
  <c r="G291" i="4" s="1"/>
  <c r="I291" i="4" s="1"/>
  <c r="A292" i="4"/>
  <c r="B715" i="6" l="1"/>
  <c r="C689" i="6"/>
  <c r="A695" i="6" s="1"/>
  <c r="B692" i="6"/>
  <c r="A647" i="6"/>
  <c r="B646" i="6"/>
  <c r="C646" i="6" s="1"/>
  <c r="D646" i="6" s="1"/>
  <c r="E646" i="6" s="1"/>
  <c r="G646" i="6" s="1"/>
  <c r="I646" i="6" s="1"/>
  <c r="I669" i="6"/>
  <c r="B670" i="6"/>
  <c r="C670" i="6" s="1"/>
  <c r="D670" i="6" s="1"/>
  <c r="E670" i="6" s="1"/>
  <c r="G670" i="6" s="1"/>
  <c r="I670" i="6" s="1"/>
  <c r="A671" i="6"/>
  <c r="A597" i="6"/>
  <c r="B596" i="6"/>
  <c r="C596" i="6" s="1"/>
  <c r="D596" i="6" s="1"/>
  <c r="E596" i="6" s="1"/>
  <c r="G596" i="6" s="1"/>
  <c r="I596" i="6" s="1"/>
  <c r="A550" i="6"/>
  <c r="B549" i="6"/>
  <c r="C549" i="6" s="1"/>
  <c r="D549" i="6" s="1"/>
  <c r="E549" i="6" s="1"/>
  <c r="G549" i="6" s="1"/>
  <c r="I549" i="6" s="1"/>
  <c r="B621" i="6"/>
  <c r="C621" i="6" s="1"/>
  <c r="D621" i="6" s="1"/>
  <c r="E621" i="6" s="1"/>
  <c r="G621" i="6" s="1"/>
  <c r="I621" i="6" s="1"/>
  <c r="A574" i="6"/>
  <c r="B573" i="6"/>
  <c r="C573" i="6" s="1"/>
  <c r="D573" i="6" s="1"/>
  <c r="E573" i="6" s="1"/>
  <c r="G573" i="6" s="1"/>
  <c r="I573" i="6" s="1"/>
  <c r="A385" i="6"/>
  <c r="B384" i="6"/>
  <c r="C384" i="6" s="1"/>
  <c r="D384" i="6" s="1"/>
  <c r="E384" i="6" s="1"/>
  <c r="G384" i="6" s="1"/>
  <c r="I384" i="6" s="1"/>
  <c r="B319" i="6"/>
  <c r="B321" i="6"/>
  <c r="A476" i="6"/>
  <c r="B475" i="6"/>
  <c r="C475" i="6" s="1"/>
  <c r="D475" i="6" s="1"/>
  <c r="E475" i="6" s="1"/>
  <c r="G475" i="6" s="1"/>
  <c r="I475" i="6" s="1"/>
  <c r="A499" i="6"/>
  <c r="B498" i="6"/>
  <c r="C498" i="6" s="1"/>
  <c r="D498" i="6" s="1"/>
  <c r="E498" i="6" s="1"/>
  <c r="G498" i="6" s="1"/>
  <c r="I498" i="6" s="1"/>
  <c r="B406" i="6"/>
  <c r="C406" i="6" s="1"/>
  <c r="D406" i="6" s="1"/>
  <c r="E406" i="6" s="1"/>
  <c r="G406" i="6" s="1"/>
  <c r="I406" i="6" s="1"/>
  <c r="A407" i="6"/>
  <c r="I341" i="6"/>
  <c r="B362" i="6"/>
  <c r="C362" i="6" s="1"/>
  <c r="D362" i="6" s="1"/>
  <c r="E362" i="6" s="1"/>
  <c r="G362" i="6" s="1"/>
  <c r="I362" i="6" s="1"/>
  <c r="A363" i="6"/>
  <c r="B363" i="6" s="1"/>
  <c r="C363" i="6" s="1"/>
  <c r="D363" i="6" s="1"/>
  <c r="E363" i="6" s="1"/>
  <c r="G363" i="6" s="1"/>
  <c r="I363" i="6" s="1"/>
  <c r="B451" i="6"/>
  <c r="C451" i="6" s="1"/>
  <c r="D451" i="6" s="1"/>
  <c r="E451" i="6" s="1"/>
  <c r="G451" i="6" s="1"/>
  <c r="I451" i="6" s="1"/>
  <c r="A452" i="6"/>
  <c r="A429" i="6"/>
  <c r="B428" i="6"/>
  <c r="C428" i="6" s="1"/>
  <c r="D428" i="6" s="1"/>
  <c r="E428" i="6" s="1"/>
  <c r="G428" i="6" s="1"/>
  <c r="I428" i="6" s="1"/>
  <c r="B337" i="5"/>
  <c r="C337" i="5" s="1"/>
  <c r="D337" i="5" s="1"/>
  <c r="E337" i="5" s="1"/>
  <c r="G337" i="5" s="1"/>
  <c r="I337" i="5" s="1"/>
  <c r="A338" i="5"/>
  <c r="B425" i="5"/>
  <c r="C425" i="5" s="1"/>
  <c r="D425" i="5" s="1"/>
  <c r="E425" i="5" s="1"/>
  <c r="G425" i="5" s="1"/>
  <c r="I425" i="5" s="1"/>
  <c r="A426" i="5"/>
  <c r="B315" i="5"/>
  <c r="C315" i="5" s="1"/>
  <c r="D315" i="5" s="1"/>
  <c r="E315" i="5" s="1"/>
  <c r="G315" i="5" s="1"/>
  <c r="I315" i="5" s="1"/>
  <c r="A316" i="5"/>
  <c r="B381" i="5"/>
  <c r="C381" i="5" s="1"/>
  <c r="D381" i="5" s="1"/>
  <c r="E381" i="5" s="1"/>
  <c r="G381" i="5" s="1"/>
  <c r="I381" i="5" s="1"/>
  <c r="A382" i="5"/>
  <c r="B403" i="5"/>
  <c r="C403" i="5" s="1"/>
  <c r="D403" i="5" s="1"/>
  <c r="E403" i="5" s="1"/>
  <c r="G403" i="5" s="1"/>
  <c r="I403" i="5" s="1"/>
  <c r="A404" i="5"/>
  <c r="B293" i="5"/>
  <c r="C293" i="5" s="1"/>
  <c r="D293" i="5" s="1"/>
  <c r="E293" i="5" s="1"/>
  <c r="G293" i="5" s="1"/>
  <c r="I293" i="5" s="1"/>
  <c r="A294" i="5"/>
  <c r="B294" i="5" s="1"/>
  <c r="C294" i="5" s="1"/>
  <c r="D294" i="5" s="1"/>
  <c r="E294" i="5" s="1"/>
  <c r="G294" i="5" s="1"/>
  <c r="I294" i="5" s="1"/>
  <c r="A360" i="5"/>
  <c r="B359" i="5"/>
  <c r="C359" i="5" s="1"/>
  <c r="D359" i="5" s="1"/>
  <c r="E359" i="5" s="1"/>
  <c r="G359" i="5" s="1"/>
  <c r="I359" i="5" s="1"/>
  <c r="I269" i="5"/>
  <c r="A315" i="4"/>
  <c r="B314" i="4"/>
  <c r="C314" i="4" s="1"/>
  <c r="D314" i="4" s="1"/>
  <c r="E314" i="4" s="1"/>
  <c r="G314" i="4" s="1"/>
  <c r="I314" i="4" s="1"/>
  <c r="A268" i="4"/>
  <c r="B268" i="4" s="1"/>
  <c r="C268" i="4" s="1"/>
  <c r="D268" i="4" s="1"/>
  <c r="E268" i="4" s="1"/>
  <c r="G268" i="4" s="1"/>
  <c r="I268" i="4" s="1"/>
  <c r="B267" i="4"/>
  <c r="C267" i="4" s="1"/>
  <c r="D267" i="4" s="1"/>
  <c r="E267" i="4" s="1"/>
  <c r="G267" i="4" s="1"/>
  <c r="I267" i="4" s="1"/>
  <c r="I269" i="4" s="1"/>
  <c r="A425" i="4"/>
  <c r="B424" i="4"/>
  <c r="C424" i="4" s="1"/>
  <c r="D424" i="4" s="1"/>
  <c r="E424" i="4" s="1"/>
  <c r="G424" i="4" s="1"/>
  <c r="I424" i="4" s="1"/>
  <c r="A293" i="4"/>
  <c r="B292" i="4"/>
  <c r="C292" i="4" s="1"/>
  <c r="D292" i="4" s="1"/>
  <c r="E292" i="4" s="1"/>
  <c r="G292" i="4" s="1"/>
  <c r="I292" i="4" s="1"/>
  <c r="B402" i="4"/>
  <c r="C402" i="4" s="1"/>
  <c r="D402" i="4" s="1"/>
  <c r="E402" i="4" s="1"/>
  <c r="G402" i="4" s="1"/>
  <c r="I402" i="4" s="1"/>
  <c r="A403" i="4"/>
  <c r="B380" i="4"/>
  <c r="C380" i="4" s="1"/>
  <c r="D380" i="4" s="1"/>
  <c r="E380" i="4" s="1"/>
  <c r="G380" i="4" s="1"/>
  <c r="I380" i="4" s="1"/>
  <c r="A381" i="4"/>
  <c r="I246" i="4"/>
  <c r="B247" i="4" s="1"/>
  <c r="A337" i="4"/>
  <c r="B336" i="4"/>
  <c r="C336" i="4" s="1"/>
  <c r="D336" i="4" s="1"/>
  <c r="E336" i="4" s="1"/>
  <c r="G336" i="4" s="1"/>
  <c r="I336" i="4" s="1"/>
  <c r="B358" i="4"/>
  <c r="C358" i="4" s="1"/>
  <c r="D358" i="4" s="1"/>
  <c r="E358" i="4" s="1"/>
  <c r="G358" i="4" s="1"/>
  <c r="I358" i="4" s="1"/>
  <c r="A359" i="4"/>
  <c r="A672" i="6" l="1"/>
  <c r="B671" i="6"/>
  <c r="C671" i="6" s="1"/>
  <c r="D671" i="6" s="1"/>
  <c r="E671" i="6" s="1"/>
  <c r="G671" i="6" s="1"/>
  <c r="I671" i="6" s="1"/>
  <c r="B695" i="6"/>
  <c r="C695" i="6" s="1"/>
  <c r="D695" i="6" s="1"/>
  <c r="E695" i="6" s="1"/>
  <c r="G695" i="6" s="1"/>
  <c r="I695" i="6" s="1"/>
  <c r="A696" i="6"/>
  <c r="I694" i="6"/>
  <c r="A648" i="6"/>
  <c r="B647" i="6"/>
  <c r="C647" i="6" s="1"/>
  <c r="D647" i="6" s="1"/>
  <c r="E647" i="6" s="1"/>
  <c r="G647" i="6" s="1"/>
  <c r="I647" i="6" s="1"/>
  <c r="C714" i="6"/>
  <c r="A720" i="6" s="1"/>
  <c r="B717" i="6"/>
  <c r="B740" i="6"/>
  <c r="B765" i="6" s="1"/>
  <c r="A598" i="6"/>
  <c r="B597" i="6"/>
  <c r="C597" i="6" s="1"/>
  <c r="D597" i="6" s="1"/>
  <c r="E597" i="6" s="1"/>
  <c r="G597" i="6" s="1"/>
  <c r="I597" i="6" s="1"/>
  <c r="A575" i="6"/>
  <c r="B574" i="6"/>
  <c r="C574" i="6" s="1"/>
  <c r="D574" i="6" s="1"/>
  <c r="E574" i="6" s="1"/>
  <c r="G574" i="6" s="1"/>
  <c r="I574" i="6" s="1"/>
  <c r="A551" i="6"/>
  <c r="B550" i="6"/>
  <c r="C550" i="6" s="1"/>
  <c r="D550" i="6" s="1"/>
  <c r="E550" i="6" s="1"/>
  <c r="G550" i="6" s="1"/>
  <c r="I550" i="6" s="1"/>
  <c r="B622" i="6"/>
  <c r="C622" i="6" s="1"/>
  <c r="D622" i="6" s="1"/>
  <c r="E622" i="6" s="1"/>
  <c r="G622" i="6" s="1"/>
  <c r="I622" i="6" s="1"/>
  <c r="I364" i="6"/>
  <c r="A477" i="6"/>
  <c r="B476" i="6"/>
  <c r="C476" i="6" s="1"/>
  <c r="D476" i="6" s="1"/>
  <c r="E476" i="6" s="1"/>
  <c r="G476" i="6" s="1"/>
  <c r="I476" i="6" s="1"/>
  <c r="A386" i="6"/>
  <c r="B386" i="6" s="1"/>
  <c r="C386" i="6" s="1"/>
  <c r="D386" i="6" s="1"/>
  <c r="E386" i="6" s="1"/>
  <c r="G386" i="6" s="1"/>
  <c r="I386" i="6" s="1"/>
  <c r="B385" i="6"/>
  <c r="C385" i="6" s="1"/>
  <c r="D385" i="6" s="1"/>
  <c r="E385" i="6" s="1"/>
  <c r="G385" i="6" s="1"/>
  <c r="I385" i="6" s="1"/>
  <c r="B429" i="6"/>
  <c r="C429" i="6" s="1"/>
  <c r="D429" i="6" s="1"/>
  <c r="E429" i="6" s="1"/>
  <c r="G429" i="6" s="1"/>
  <c r="I429" i="6" s="1"/>
  <c r="A430" i="6"/>
  <c r="A453" i="6"/>
  <c r="B452" i="6"/>
  <c r="C452" i="6" s="1"/>
  <c r="D452" i="6" s="1"/>
  <c r="E452" i="6" s="1"/>
  <c r="G452" i="6" s="1"/>
  <c r="I452" i="6" s="1"/>
  <c r="E342" i="6"/>
  <c r="B342" i="6"/>
  <c r="B499" i="6"/>
  <c r="C499" i="6" s="1"/>
  <c r="D499" i="6" s="1"/>
  <c r="E499" i="6" s="1"/>
  <c r="G499" i="6" s="1"/>
  <c r="I499" i="6" s="1"/>
  <c r="A500" i="6"/>
  <c r="A408" i="6"/>
  <c r="B407" i="6"/>
  <c r="C407" i="6" s="1"/>
  <c r="D407" i="6" s="1"/>
  <c r="E407" i="6" s="1"/>
  <c r="G407" i="6" s="1"/>
  <c r="I407" i="6" s="1"/>
  <c r="B273" i="5"/>
  <c r="B271" i="5"/>
  <c r="B316" i="5"/>
  <c r="C316" i="5" s="1"/>
  <c r="D316" i="5" s="1"/>
  <c r="E316" i="5" s="1"/>
  <c r="G316" i="5" s="1"/>
  <c r="I316" i="5" s="1"/>
  <c r="A317" i="5"/>
  <c r="B317" i="5" s="1"/>
  <c r="C317" i="5" s="1"/>
  <c r="D317" i="5" s="1"/>
  <c r="E317" i="5" s="1"/>
  <c r="G317" i="5" s="1"/>
  <c r="I317" i="5" s="1"/>
  <c r="A361" i="5"/>
  <c r="B360" i="5"/>
  <c r="C360" i="5" s="1"/>
  <c r="D360" i="5" s="1"/>
  <c r="E360" i="5" s="1"/>
  <c r="G360" i="5" s="1"/>
  <c r="I360" i="5" s="1"/>
  <c r="B404" i="5"/>
  <c r="C404" i="5" s="1"/>
  <c r="D404" i="5" s="1"/>
  <c r="E404" i="5" s="1"/>
  <c r="G404" i="5" s="1"/>
  <c r="I404" i="5" s="1"/>
  <c r="A405" i="5"/>
  <c r="B338" i="5"/>
  <c r="C338" i="5" s="1"/>
  <c r="D338" i="5" s="1"/>
  <c r="E338" i="5" s="1"/>
  <c r="G338" i="5" s="1"/>
  <c r="I338" i="5" s="1"/>
  <c r="A339" i="5"/>
  <c r="I295" i="5"/>
  <c r="B296" i="5" s="1"/>
  <c r="A383" i="5"/>
  <c r="B382" i="5"/>
  <c r="C382" i="5" s="1"/>
  <c r="D382" i="5" s="1"/>
  <c r="E382" i="5" s="1"/>
  <c r="G382" i="5" s="1"/>
  <c r="I382" i="5" s="1"/>
  <c r="B426" i="5"/>
  <c r="C426" i="5" s="1"/>
  <c r="D426" i="5" s="1"/>
  <c r="E426" i="5" s="1"/>
  <c r="G426" i="5" s="1"/>
  <c r="I426" i="5" s="1"/>
  <c r="A427" i="5"/>
  <c r="B273" i="4"/>
  <c r="B271" i="4"/>
  <c r="A426" i="4"/>
  <c r="B425" i="4"/>
  <c r="C425" i="4" s="1"/>
  <c r="D425" i="4" s="1"/>
  <c r="E425" i="4" s="1"/>
  <c r="G425" i="4" s="1"/>
  <c r="I425" i="4" s="1"/>
  <c r="A382" i="4"/>
  <c r="B381" i="4"/>
  <c r="C381" i="4" s="1"/>
  <c r="D381" i="4" s="1"/>
  <c r="E381" i="4" s="1"/>
  <c r="G381" i="4" s="1"/>
  <c r="I381" i="4" s="1"/>
  <c r="A360" i="4"/>
  <c r="B359" i="4"/>
  <c r="C359" i="4" s="1"/>
  <c r="D359" i="4" s="1"/>
  <c r="E359" i="4" s="1"/>
  <c r="G359" i="4" s="1"/>
  <c r="I359" i="4" s="1"/>
  <c r="A404" i="4"/>
  <c r="B403" i="4"/>
  <c r="C403" i="4" s="1"/>
  <c r="D403" i="4" s="1"/>
  <c r="E403" i="4" s="1"/>
  <c r="G403" i="4" s="1"/>
  <c r="I403" i="4" s="1"/>
  <c r="A316" i="4"/>
  <c r="B315" i="4"/>
  <c r="C315" i="4" s="1"/>
  <c r="D315" i="4" s="1"/>
  <c r="E315" i="4" s="1"/>
  <c r="G315" i="4" s="1"/>
  <c r="I315" i="4" s="1"/>
  <c r="B337" i="4"/>
  <c r="C337" i="4" s="1"/>
  <c r="D337" i="4" s="1"/>
  <c r="E337" i="4" s="1"/>
  <c r="G337" i="4" s="1"/>
  <c r="I337" i="4" s="1"/>
  <c r="A338" i="4"/>
  <c r="A294" i="4"/>
  <c r="B294" i="4" s="1"/>
  <c r="C294" i="4" s="1"/>
  <c r="D294" i="4" s="1"/>
  <c r="E294" i="4" s="1"/>
  <c r="G294" i="4" s="1"/>
  <c r="I294" i="4" s="1"/>
  <c r="B293" i="4"/>
  <c r="C293" i="4" s="1"/>
  <c r="D293" i="4" s="1"/>
  <c r="E293" i="4" s="1"/>
  <c r="G293" i="4" s="1"/>
  <c r="I293" i="4" s="1"/>
  <c r="I295" i="4" s="1"/>
  <c r="B296" i="4" s="1"/>
  <c r="C764" i="6" l="1"/>
  <c r="A770" i="6" s="1"/>
  <c r="B767" i="6"/>
  <c r="I719" i="6"/>
  <c r="B720" i="6"/>
  <c r="C720" i="6" s="1"/>
  <c r="D720" i="6" s="1"/>
  <c r="E720" i="6" s="1"/>
  <c r="G720" i="6" s="1"/>
  <c r="I720" i="6" s="1"/>
  <c r="A721" i="6"/>
  <c r="B742" i="6"/>
  <c r="C739" i="6"/>
  <c r="A745" i="6" s="1"/>
  <c r="A649" i="6"/>
  <c r="B648" i="6"/>
  <c r="C648" i="6" s="1"/>
  <c r="D648" i="6" s="1"/>
  <c r="E648" i="6" s="1"/>
  <c r="G648" i="6" s="1"/>
  <c r="I648" i="6" s="1"/>
  <c r="A697" i="6"/>
  <c r="B696" i="6"/>
  <c r="C696" i="6" s="1"/>
  <c r="D696" i="6" s="1"/>
  <c r="E696" i="6" s="1"/>
  <c r="G696" i="6" s="1"/>
  <c r="I696" i="6" s="1"/>
  <c r="A673" i="6"/>
  <c r="B672" i="6"/>
  <c r="C672" i="6" s="1"/>
  <c r="D672" i="6" s="1"/>
  <c r="E672" i="6" s="1"/>
  <c r="G672" i="6" s="1"/>
  <c r="I672" i="6" s="1"/>
  <c r="A552" i="6"/>
  <c r="B551" i="6"/>
  <c r="C551" i="6" s="1"/>
  <c r="D551" i="6" s="1"/>
  <c r="E551" i="6" s="1"/>
  <c r="G551" i="6" s="1"/>
  <c r="I551" i="6" s="1"/>
  <c r="A599" i="6"/>
  <c r="B598" i="6"/>
  <c r="C598" i="6" s="1"/>
  <c r="D598" i="6" s="1"/>
  <c r="E598" i="6" s="1"/>
  <c r="G598" i="6" s="1"/>
  <c r="I598" i="6" s="1"/>
  <c r="A576" i="6"/>
  <c r="B575" i="6"/>
  <c r="C575" i="6" s="1"/>
  <c r="D575" i="6" s="1"/>
  <c r="E575" i="6" s="1"/>
  <c r="G575" i="6" s="1"/>
  <c r="I575" i="6" s="1"/>
  <c r="B623" i="6"/>
  <c r="C623" i="6" s="1"/>
  <c r="D623" i="6" s="1"/>
  <c r="E623" i="6" s="1"/>
  <c r="G623" i="6" s="1"/>
  <c r="I623" i="6" s="1"/>
  <c r="I387" i="6"/>
  <c r="E388" i="6" s="1"/>
  <c r="A431" i="6"/>
  <c r="B430" i="6"/>
  <c r="C430" i="6" s="1"/>
  <c r="D430" i="6" s="1"/>
  <c r="E430" i="6" s="1"/>
  <c r="G430" i="6" s="1"/>
  <c r="I430" i="6" s="1"/>
  <c r="B408" i="6"/>
  <c r="C408" i="6" s="1"/>
  <c r="D408" i="6" s="1"/>
  <c r="E408" i="6" s="1"/>
  <c r="G408" i="6" s="1"/>
  <c r="I408" i="6" s="1"/>
  <c r="A409" i="6"/>
  <c r="B409" i="6" s="1"/>
  <c r="C409" i="6" s="1"/>
  <c r="D409" i="6" s="1"/>
  <c r="E409" i="6" s="1"/>
  <c r="G409" i="6" s="1"/>
  <c r="I409" i="6" s="1"/>
  <c r="A478" i="6"/>
  <c r="B477" i="6"/>
  <c r="C477" i="6" s="1"/>
  <c r="D477" i="6" s="1"/>
  <c r="E477" i="6" s="1"/>
  <c r="G477" i="6" s="1"/>
  <c r="I477" i="6" s="1"/>
  <c r="A501" i="6"/>
  <c r="B500" i="6"/>
  <c r="C500" i="6" s="1"/>
  <c r="D500" i="6" s="1"/>
  <c r="E500" i="6" s="1"/>
  <c r="G500" i="6" s="1"/>
  <c r="I500" i="6" s="1"/>
  <c r="B365" i="6"/>
  <c r="B366" i="6"/>
  <c r="B453" i="6"/>
  <c r="C453" i="6" s="1"/>
  <c r="D453" i="6" s="1"/>
  <c r="E453" i="6" s="1"/>
  <c r="G453" i="6" s="1"/>
  <c r="I453" i="6" s="1"/>
  <c r="A454" i="6"/>
  <c r="I318" i="5"/>
  <c r="B321" i="5" s="1"/>
  <c r="B319" i="5"/>
  <c r="B427" i="5"/>
  <c r="C427" i="5" s="1"/>
  <c r="D427" i="5" s="1"/>
  <c r="E427" i="5" s="1"/>
  <c r="G427" i="5" s="1"/>
  <c r="I427" i="5" s="1"/>
  <c r="A428" i="5"/>
  <c r="B339" i="5"/>
  <c r="C339" i="5" s="1"/>
  <c r="D339" i="5" s="1"/>
  <c r="E339" i="5" s="1"/>
  <c r="G339" i="5" s="1"/>
  <c r="I339" i="5" s="1"/>
  <c r="A340" i="5"/>
  <c r="B340" i="5" s="1"/>
  <c r="C340" i="5" s="1"/>
  <c r="D340" i="5" s="1"/>
  <c r="E340" i="5" s="1"/>
  <c r="G340" i="5" s="1"/>
  <c r="I340" i="5" s="1"/>
  <c r="B383" i="5"/>
  <c r="C383" i="5" s="1"/>
  <c r="D383" i="5" s="1"/>
  <c r="E383" i="5" s="1"/>
  <c r="G383" i="5" s="1"/>
  <c r="I383" i="5" s="1"/>
  <c r="A384" i="5"/>
  <c r="B405" i="5"/>
  <c r="C405" i="5" s="1"/>
  <c r="D405" i="5" s="1"/>
  <c r="E405" i="5" s="1"/>
  <c r="G405" i="5" s="1"/>
  <c r="I405" i="5" s="1"/>
  <c r="A406" i="5"/>
  <c r="B361" i="5"/>
  <c r="C361" i="5" s="1"/>
  <c r="D361" i="5" s="1"/>
  <c r="E361" i="5" s="1"/>
  <c r="G361" i="5" s="1"/>
  <c r="I361" i="5" s="1"/>
  <c r="A362" i="5"/>
  <c r="B338" i="4"/>
  <c r="C338" i="4" s="1"/>
  <c r="D338" i="4" s="1"/>
  <c r="E338" i="4" s="1"/>
  <c r="G338" i="4" s="1"/>
  <c r="I338" i="4" s="1"/>
  <c r="A339" i="4"/>
  <c r="B404" i="4"/>
  <c r="C404" i="4" s="1"/>
  <c r="D404" i="4" s="1"/>
  <c r="E404" i="4" s="1"/>
  <c r="G404" i="4" s="1"/>
  <c r="I404" i="4" s="1"/>
  <c r="A405" i="4"/>
  <c r="A383" i="4"/>
  <c r="B382" i="4"/>
  <c r="C382" i="4" s="1"/>
  <c r="D382" i="4" s="1"/>
  <c r="E382" i="4" s="1"/>
  <c r="G382" i="4" s="1"/>
  <c r="I382" i="4" s="1"/>
  <c r="B316" i="4"/>
  <c r="C316" i="4" s="1"/>
  <c r="D316" i="4" s="1"/>
  <c r="E316" i="4" s="1"/>
  <c r="G316" i="4" s="1"/>
  <c r="I316" i="4" s="1"/>
  <c r="A317" i="4"/>
  <c r="B317" i="4" s="1"/>
  <c r="C317" i="4" s="1"/>
  <c r="D317" i="4" s="1"/>
  <c r="E317" i="4" s="1"/>
  <c r="G317" i="4" s="1"/>
  <c r="I317" i="4" s="1"/>
  <c r="A361" i="4"/>
  <c r="B360" i="4"/>
  <c r="C360" i="4" s="1"/>
  <c r="D360" i="4" s="1"/>
  <c r="E360" i="4" s="1"/>
  <c r="G360" i="4" s="1"/>
  <c r="I360" i="4" s="1"/>
  <c r="A427" i="4"/>
  <c r="B426" i="4"/>
  <c r="C426" i="4" s="1"/>
  <c r="D426" i="4" s="1"/>
  <c r="E426" i="4" s="1"/>
  <c r="G426" i="4" s="1"/>
  <c r="I426" i="4" s="1"/>
  <c r="I769" i="6" l="1"/>
  <c r="A771" i="6"/>
  <c r="B770" i="6"/>
  <c r="C770" i="6" s="1"/>
  <c r="D770" i="6" s="1"/>
  <c r="E770" i="6" s="1"/>
  <c r="G770" i="6" s="1"/>
  <c r="I770" i="6" s="1"/>
  <c r="A650" i="6"/>
  <c r="B649" i="6"/>
  <c r="C649" i="6" s="1"/>
  <c r="D649" i="6" s="1"/>
  <c r="E649" i="6" s="1"/>
  <c r="G649" i="6" s="1"/>
  <c r="I649" i="6" s="1"/>
  <c r="A674" i="6"/>
  <c r="B673" i="6"/>
  <c r="C673" i="6" s="1"/>
  <c r="D673" i="6" s="1"/>
  <c r="E673" i="6" s="1"/>
  <c r="G673" i="6" s="1"/>
  <c r="I673" i="6" s="1"/>
  <c r="A698" i="6"/>
  <c r="B697" i="6"/>
  <c r="C697" i="6" s="1"/>
  <c r="D697" i="6" s="1"/>
  <c r="E697" i="6" s="1"/>
  <c r="G697" i="6" s="1"/>
  <c r="I697" i="6" s="1"/>
  <c r="I744" i="6"/>
  <c r="B745" i="6"/>
  <c r="C745" i="6" s="1"/>
  <c r="D745" i="6" s="1"/>
  <c r="E745" i="6" s="1"/>
  <c r="G745" i="6" s="1"/>
  <c r="I745" i="6" s="1"/>
  <c r="A746" i="6"/>
  <c r="A722" i="6"/>
  <c r="B721" i="6"/>
  <c r="C721" i="6" s="1"/>
  <c r="D721" i="6" s="1"/>
  <c r="E721" i="6" s="1"/>
  <c r="G721" i="6" s="1"/>
  <c r="I721" i="6" s="1"/>
  <c r="B624" i="6"/>
  <c r="C624" i="6" s="1"/>
  <c r="D624" i="6" s="1"/>
  <c r="E624" i="6" s="1"/>
  <c r="G624" i="6" s="1"/>
  <c r="I624" i="6" s="1"/>
  <c r="A600" i="6"/>
  <c r="B599" i="6"/>
  <c r="C599" i="6" s="1"/>
  <c r="D599" i="6" s="1"/>
  <c r="E599" i="6" s="1"/>
  <c r="G599" i="6" s="1"/>
  <c r="I599" i="6" s="1"/>
  <c r="A577" i="6"/>
  <c r="B576" i="6"/>
  <c r="C576" i="6" s="1"/>
  <c r="D576" i="6" s="1"/>
  <c r="E576" i="6" s="1"/>
  <c r="G576" i="6" s="1"/>
  <c r="I576" i="6" s="1"/>
  <c r="A553" i="6"/>
  <c r="B552" i="6"/>
  <c r="C552" i="6" s="1"/>
  <c r="D552" i="6" s="1"/>
  <c r="E552" i="6" s="1"/>
  <c r="G552" i="6" s="1"/>
  <c r="I552" i="6" s="1"/>
  <c r="B388" i="6"/>
  <c r="I410" i="6"/>
  <c r="B501" i="6"/>
  <c r="C501" i="6" s="1"/>
  <c r="D501" i="6" s="1"/>
  <c r="E501" i="6" s="1"/>
  <c r="G501" i="6" s="1"/>
  <c r="I501" i="6" s="1"/>
  <c r="A502" i="6"/>
  <c r="A455" i="6"/>
  <c r="B454" i="6"/>
  <c r="C454" i="6" s="1"/>
  <c r="D454" i="6" s="1"/>
  <c r="E454" i="6" s="1"/>
  <c r="G454" i="6" s="1"/>
  <c r="I454" i="6" s="1"/>
  <c r="A479" i="6"/>
  <c r="B478" i="6"/>
  <c r="C478" i="6" s="1"/>
  <c r="D478" i="6" s="1"/>
  <c r="E478" i="6" s="1"/>
  <c r="G478" i="6" s="1"/>
  <c r="I478" i="6" s="1"/>
  <c r="A432" i="6"/>
  <c r="B432" i="6" s="1"/>
  <c r="C432" i="6" s="1"/>
  <c r="D432" i="6" s="1"/>
  <c r="E432" i="6" s="1"/>
  <c r="G432" i="6" s="1"/>
  <c r="I432" i="6" s="1"/>
  <c r="B431" i="6"/>
  <c r="C431" i="6" s="1"/>
  <c r="D431" i="6" s="1"/>
  <c r="E431" i="6" s="1"/>
  <c r="G431" i="6" s="1"/>
  <c r="I431" i="6" s="1"/>
  <c r="I341" i="5"/>
  <c r="B342" i="5" s="1"/>
  <c r="B406" i="5"/>
  <c r="C406" i="5" s="1"/>
  <c r="D406" i="5" s="1"/>
  <c r="E406" i="5" s="1"/>
  <c r="G406" i="5" s="1"/>
  <c r="I406" i="5" s="1"/>
  <c r="A407" i="5"/>
  <c r="A363" i="5"/>
  <c r="B363" i="5" s="1"/>
  <c r="C363" i="5" s="1"/>
  <c r="D363" i="5" s="1"/>
  <c r="E363" i="5" s="1"/>
  <c r="G363" i="5" s="1"/>
  <c r="I363" i="5" s="1"/>
  <c r="B362" i="5"/>
  <c r="C362" i="5" s="1"/>
  <c r="D362" i="5" s="1"/>
  <c r="E362" i="5" s="1"/>
  <c r="G362" i="5" s="1"/>
  <c r="I362" i="5" s="1"/>
  <c r="A385" i="5"/>
  <c r="B384" i="5"/>
  <c r="C384" i="5" s="1"/>
  <c r="D384" i="5" s="1"/>
  <c r="E384" i="5" s="1"/>
  <c r="G384" i="5" s="1"/>
  <c r="I384" i="5" s="1"/>
  <c r="B428" i="5"/>
  <c r="C428" i="5" s="1"/>
  <c r="D428" i="5" s="1"/>
  <c r="E428" i="5" s="1"/>
  <c r="G428" i="5" s="1"/>
  <c r="I428" i="5" s="1"/>
  <c r="A429" i="5"/>
  <c r="B405" i="4"/>
  <c r="C405" i="4" s="1"/>
  <c r="D405" i="4" s="1"/>
  <c r="E405" i="4" s="1"/>
  <c r="G405" i="4" s="1"/>
  <c r="I405" i="4" s="1"/>
  <c r="A406" i="4"/>
  <c r="A428" i="4"/>
  <c r="B427" i="4"/>
  <c r="C427" i="4" s="1"/>
  <c r="D427" i="4" s="1"/>
  <c r="E427" i="4" s="1"/>
  <c r="G427" i="4" s="1"/>
  <c r="I427" i="4" s="1"/>
  <c r="I318" i="4"/>
  <c r="A362" i="4"/>
  <c r="B361" i="4"/>
  <c r="C361" i="4" s="1"/>
  <c r="D361" i="4" s="1"/>
  <c r="E361" i="4" s="1"/>
  <c r="G361" i="4" s="1"/>
  <c r="I361" i="4" s="1"/>
  <c r="B383" i="4"/>
  <c r="C383" i="4" s="1"/>
  <c r="D383" i="4" s="1"/>
  <c r="E383" i="4" s="1"/>
  <c r="G383" i="4" s="1"/>
  <c r="I383" i="4" s="1"/>
  <c r="A384" i="4"/>
  <c r="A340" i="4"/>
  <c r="B340" i="4" s="1"/>
  <c r="C340" i="4" s="1"/>
  <c r="D340" i="4" s="1"/>
  <c r="E340" i="4" s="1"/>
  <c r="G340" i="4" s="1"/>
  <c r="I340" i="4" s="1"/>
  <c r="I341" i="4" s="1"/>
  <c r="B342" i="4" s="1"/>
  <c r="B339" i="4"/>
  <c r="C339" i="4" s="1"/>
  <c r="D339" i="4" s="1"/>
  <c r="E339" i="4" s="1"/>
  <c r="G339" i="4" s="1"/>
  <c r="I339" i="4" s="1"/>
  <c r="A772" i="6" l="1"/>
  <c r="B771" i="6"/>
  <c r="C771" i="6" s="1"/>
  <c r="D771" i="6" s="1"/>
  <c r="E771" i="6" s="1"/>
  <c r="G771" i="6" s="1"/>
  <c r="I771" i="6" s="1"/>
  <c r="A723" i="6"/>
  <c r="B722" i="6"/>
  <c r="C722" i="6" s="1"/>
  <c r="D722" i="6" s="1"/>
  <c r="E722" i="6" s="1"/>
  <c r="G722" i="6" s="1"/>
  <c r="I722" i="6" s="1"/>
  <c r="A747" i="6"/>
  <c r="B746" i="6"/>
  <c r="C746" i="6" s="1"/>
  <c r="D746" i="6" s="1"/>
  <c r="E746" i="6" s="1"/>
  <c r="G746" i="6" s="1"/>
  <c r="I746" i="6" s="1"/>
  <c r="A675" i="6"/>
  <c r="B674" i="6"/>
  <c r="C674" i="6" s="1"/>
  <c r="D674" i="6" s="1"/>
  <c r="E674" i="6" s="1"/>
  <c r="G674" i="6" s="1"/>
  <c r="I674" i="6" s="1"/>
  <c r="A699" i="6"/>
  <c r="B698" i="6"/>
  <c r="C698" i="6" s="1"/>
  <c r="D698" i="6" s="1"/>
  <c r="E698" i="6" s="1"/>
  <c r="G698" i="6" s="1"/>
  <c r="I698" i="6" s="1"/>
  <c r="A651" i="6"/>
  <c r="B650" i="6"/>
  <c r="C650" i="6" s="1"/>
  <c r="D650" i="6" s="1"/>
  <c r="E650" i="6" s="1"/>
  <c r="G650" i="6" s="1"/>
  <c r="I650" i="6" s="1"/>
  <c r="A554" i="6"/>
  <c r="B554" i="6" s="1"/>
  <c r="C554" i="6" s="1"/>
  <c r="D554" i="6" s="1"/>
  <c r="E554" i="6" s="1"/>
  <c r="G554" i="6" s="1"/>
  <c r="I554" i="6" s="1"/>
  <c r="B553" i="6"/>
  <c r="C553" i="6" s="1"/>
  <c r="D553" i="6" s="1"/>
  <c r="E553" i="6" s="1"/>
  <c r="G553" i="6" s="1"/>
  <c r="I553" i="6" s="1"/>
  <c r="A601" i="6"/>
  <c r="B600" i="6"/>
  <c r="C600" i="6" s="1"/>
  <c r="D600" i="6" s="1"/>
  <c r="E600" i="6" s="1"/>
  <c r="G600" i="6" s="1"/>
  <c r="I600" i="6" s="1"/>
  <c r="A578" i="6"/>
  <c r="B577" i="6"/>
  <c r="C577" i="6" s="1"/>
  <c r="D577" i="6" s="1"/>
  <c r="E577" i="6" s="1"/>
  <c r="G577" i="6" s="1"/>
  <c r="I577" i="6" s="1"/>
  <c r="B625" i="6"/>
  <c r="C625" i="6" s="1"/>
  <c r="D625" i="6" s="1"/>
  <c r="E625" i="6" s="1"/>
  <c r="G625" i="6" s="1"/>
  <c r="I625" i="6" s="1"/>
  <c r="I433" i="6"/>
  <c r="B436" i="6" s="1"/>
  <c r="B455" i="6"/>
  <c r="C455" i="6" s="1"/>
  <c r="D455" i="6" s="1"/>
  <c r="E455" i="6" s="1"/>
  <c r="G455" i="6" s="1"/>
  <c r="I455" i="6" s="1"/>
  <c r="A456" i="6"/>
  <c r="B456" i="6" s="1"/>
  <c r="C456" i="6" s="1"/>
  <c r="D456" i="6" s="1"/>
  <c r="E456" i="6" s="1"/>
  <c r="G456" i="6" s="1"/>
  <c r="I456" i="6" s="1"/>
  <c r="A503" i="6"/>
  <c r="B502" i="6"/>
  <c r="C502" i="6" s="1"/>
  <c r="D502" i="6" s="1"/>
  <c r="E502" i="6" s="1"/>
  <c r="G502" i="6" s="1"/>
  <c r="I502" i="6" s="1"/>
  <c r="A480" i="6"/>
  <c r="B479" i="6"/>
  <c r="C479" i="6" s="1"/>
  <c r="D479" i="6" s="1"/>
  <c r="E479" i="6" s="1"/>
  <c r="G479" i="6" s="1"/>
  <c r="I479" i="6" s="1"/>
  <c r="B411" i="6"/>
  <c r="E411" i="6"/>
  <c r="B429" i="5"/>
  <c r="C429" i="5" s="1"/>
  <c r="D429" i="5" s="1"/>
  <c r="E429" i="5" s="1"/>
  <c r="G429" i="5" s="1"/>
  <c r="I429" i="5" s="1"/>
  <c r="A430" i="5"/>
  <c r="B407" i="5"/>
  <c r="C407" i="5" s="1"/>
  <c r="D407" i="5" s="1"/>
  <c r="E407" i="5" s="1"/>
  <c r="G407" i="5" s="1"/>
  <c r="I407" i="5" s="1"/>
  <c r="A408" i="5"/>
  <c r="I364" i="5"/>
  <c r="A386" i="5"/>
  <c r="B386" i="5" s="1"/>
  <c r="C386" i="5" s="1"/>
  <c r="D386" i="5" s="1"/>
  <c r="E386" i="5" s="1"/>
  <c r="G386" i="5" s="1"/>
  <c r="I386" i="5" s="1"/>
  <c r="B385" i="5"/>
  <c r="C385" i="5" s="1"/>
  <c r="D385" i="5" s="1"/>
  <c r="E385" i="5" s="1"/>
  <c r="G385" i="5" s="1"/>
  <c r="I385" i="5" s="1"/>
  <c r="A363" i="4"/>
  <c r="B363" i="4" s="1"/>
  <c r="C363" i="4" s="1"/>
  <c r="D363" i="4" s="1"/>
  <c r="E363" i="4" s="1"/>
  <c r="G363" i="4" s="1"/>
  <c r="I363" i="4" s="1"/>
  <c r="B362" i="4"/>
  <c r="C362" i="4" s="1"/>
  <c r="D362" i="4" s="1"/>
  <c r="E362" i="4" s="1"/>
  <c r="G362" i="4" s="1"/>
  <c r="I362" i="4" s="1"/>
  <c r="A407" i="4"/>
  <c r="B406" i="4"/>
  <c r="C406" i="4" s="1"/>
  <c r="D406" i="4" s="1"/>
  <c r="E406" i="4" s="1"/>
  <c r="G406" i="4" s="1"/>
  <c r="I406" i="4" s="1"/>
  <c r="A385" i="4"/>
  <c r="B384" i="4"/>
  <c r="C384" i="4" s="1"/>
  <c r="D384" i="4" s="1"/>
  <c r="E384" i="4" s="1"/>
  <c r="G384" i="4" s="1"/>
  <c r="I384" i="4" s="1"/>
  <c r="B319" i="4"/>
  <c r="B321" i="4"/>
  <c r="A429" i="4"/>
  <c r="B428" i="4"/>
  <c r="C428" i="4" s="1"/>
  <c r="D428" i="4" s="1"/>
  <c r="E428" i="4" s="1"/>
  <c r="G428" i="4" s="1"/>
  <c r="I428" i="4" s="1"/>
  <c r="A773" i="6" l="1"/>
  <c r="B772" i="6"/>
  <c r="C772" i="6" s="1"/>
  <c r="D772" i="6" s="1"/>
  <c r="E772" i="6" s="1"/>
  <c r="G772" i="6" s="1"/>
  <c r="I772" i="6" s="1"/>
  <c r="A652" i="6"/>
  <c r="B651" i="6"/>
  <c r="C651" i="6" s="1"/>
  <c r="D651" i="6" s="1"/>
  <c r="E651" i="6" s="1"/>
  <c r="G651" i="6" s="1"/>
  <c r="I651" i="6" s="1"/>
  <c r="A676" i="6"/>
  <c r="B675" i="6"/>
  <c r="C675" i="6" s="1"/>
  <c r="D675" i="6" s="1"/>
  <c r="E675" i="6" s="1"/>
  <c r="G675" i="6" s="1"/>
  <c r="I675" i="6" s="1"/>
  <c r="A748" i="6"/>
  <c r="B747" i="6"/>
  <c r="C747" i="6" s="1"/>
  <c r="D747" i="6" s="1"/>
  <c r="E747" i="6" s="1"/>
  <c r="G747" i="6" s="1"/>
  <c r="I747" i="6" s="1"/>
  <c r="I555" i="6"/>
  <c r="B557" i="6" s="1"/>
  <c r="A700" i="6"/>
  <c r="B699" i="6"/>
  <c r="C699" i="6" s="1"/>
  <c r="D699" i="6" s="1"/>
  <c r="E699" i="6" s="1"/>
  <c r="G699" i="6" s="1"/>
  <c r="I699" i="6" s="1"/>
  <c r="A724" i="6"/>
  <c r="B723" i="6"/>
  <c r="C723" i="6" s="1"/>
  <c r="D723" i="6" s="1"/>
  <c r="E723" i="6" s="1"/>
  <c r="G723" i="6" s="1"/>
  <c r="I723" i="6" s="1"/>
  <c r="B626" i="6"/>
  <c r="C626" i="6" s="1"/>
  <c r="D626" i="6" s="1"/>
  <c r="E626" i="6" s="1"/>
  <c r="G626" i="6" s="1"/>
  <c r="I626" i="6" s="1"/>
  <c r="A602" i="6"/>
  <c r="B601" i="6"/>
  <c r="C601" i="6" s="1"/>
  <c r="D601" i="6" s="1"/>
  <c r="E601" i="6" s="1"/>
  <c r="G601" i="6" s="1"/>
  <c r="I601" i="6" s="1"/>
  <c r="A579" i="6"/>
  <c r="B579" i="6" s="1"/>
  <c r="C579" i="6" s="1"/>
  <c r="D579" i="6" s="1"/>
  <c r="E579" i="6" s="1"/>
  <c r="G579" i="6" s="1"/>
  <c r="I579" i="6" s="1"/>
  <c r="B578" i="6"/>
  <c r="C578" i="6" s="1"/>
  <c r="D578" i="6" s="1"/>
  <c r="E578" i="6" s="1"/>
  <c r="G578" i="6" s="1"/>
  <c r="I578" i="6" s="1"/>
  <c r="B435" i="6"/>
  <c r="A481" i="6"/>
  <c r="B481" i="6" s="1"/>
  <c r="C481" i="6" s="1"/>
  <c r="D481" i="6" s="1"/>
  <c r="E481" i="6" s="1"/>
  <c r="G481" i="6" s="1"/>
  <c r="I481" i="6" s="1"/>
  <c r="B480" i="6"/>
  <c r="C480" i="6" s="1"/>
  <c r="D480" i="6" s="1"/>
  <c r="E480" i="6" s="1"/>
  <c r="G480" i="6" s="1"/>
  <c r="I480" i="6" s="1"/>
  <c r="I457" i="6"/>
  <c r="A504" i="6"/>
  <c r="B503" i="6"/>
  <c r="C503" i="6" s="1"/>
  <c r="D503" i="6" s="1"/>
  <c r="E503" i="6" s="1"/>
  <c r="G503" i="6" s="1"/>
  <c r="I503" i="6" s="1"/>
  <c r="B408" i="5"/>
  <c r="C408" i="5" s="1"/>
  <c r="D408" i="5" s="1"/>
  <c r="E408" i="5" s="1"/>
  <c r="G408" i="5" s="1"/>
  <c r="I408" i="5" s="1"/>
  <c r="A409" i="5"/>
  <c r="B409" i="5" s="1"/>
  <c r="C409" i="5" s="1"/>
  <c r="D409" i="5" s="1"/>
  <c r="E409" i="5" s="1"/>
  <c r="G409" i="5" s="1"/>
  <c r="I409" i="5" s="1"/>
  <c r="I410" i="5" s="1"/>
  <c r="B411" i="5" s="1"/>
  <c r="I387" i="5"/>
  <c r="B388" i="5" s="1"/>
  <c r="B430" i="5"/>
  <c r="C430" i="5" s="1"/>
  <c r="D430" i="5" s="1"/>
  <c r="E430" i="5" s="1"/>
  <c r="G430" i="5" s="1"/>
  <c r="I430" i="5" s="1"/>
  <c r="A431" i="5"/>
  <c r="B366" i="5"/>
  <c r="B365" i="5"/>
  <c r="B407" i="4"/>
  <c r="C407" i="4" s="1"/>
  <c r="D407" i="4" s="1"/>
  <c r="E407" i="4" s="1"/>
  <c r="G407" i="4" s="1"/>
  <c r="I407" i="4" s="1"/>
  <c r="A408" i="4"/>
  <c r="B429" i="4"/>
  <c r="C429" i="4" s="1"/>
  <c r="D429" i="4" s="1"/>
  <c r="E429" i="4" s="1"/>
  <c r="G429" i="4" s="1"/>
  <c r="I429" i="4" s="1"/>
  <c r="A430" i="4"/>
  <c r="A386" i="4"/>
  <c r="B386" i="4" s="1"/>
  <c r="C386" i="4" s="1"/>
  <c r="D386" i="4" s="1"/>
  <c r="E386" i="4" s="1"/>
  <c r="G386" i="4" s="1"/>
  <c r="I386" i="4" s="1"/>
  <c r="I387" i="4" s="1"/>
  <c r="B388" i="4" s="1"/>
  <c r="B385" i="4"/>
  <c r="C385" i="4" s="1"/>
  <c r="D385" i="4" s="1"/>
  <c r="E385" i="4" s="1"/>
  <c r="G385" i="4" s="1"/>
  <c r="I385" i="4" s="1"/>
  <c r="I364" i="4"/>
  <c r="A774" i="6" l="1"/>
  <c r="B773" i="6"/>
  <c r="C773" i="6" s="1"/>
  <c r="D773" i="6" s="1"/>
  <c r="E773" i="6" s="1"/>
  <c r="G773" i="6" s="1"/>
  <c r="I773" i="6" s="1"/>
  <c r="A749" i="6"/>
  <c r="B748" i="6"/>
  <c r="C748" i="6" s="1"/>
  <c r="D748" i="6" s="1"/>
  <c r="E748" i="6" s="1"/>
  <c r="G748" i="6" s="1"/>
  <c r="I748" i="6" s="1"/>
  <c r="A653" i="6"/>
  <c r="B652" i="6"/>
  <c r="C652" i="6" s="1"/>
  <c r="D652" i="6" s="1"/>
  <c r="E652" i="6" s="1"/>
  <c r="G652" i="6" s="1"/>
  <c r="I652" i="6" s="1"/>
  <c r="A677" i="6"/>
  <c r="B676" i="6"/>
  <c r="C676" i="6" s="1"/>
  <c r="D676" i="6" s="1"/>
  <c r="E676" i="6" s="1"/>
  <c r="G676" i="6" s="1"/>
  <c r="I676" i="6" s="1"/>
  <c r="A725" i="6"/>
  <c r="B724" i="6"/>
  <c r="C724" i="6" s="1"/>
  <c r="D724" i="6" s="1"/>
  <c r="E724" i="6" s="1"/>
  <c r="G724" i="6" s="1"/>
  <c r="I724" i="6" s="1"/>
  <c r="A701" i="6"/>
  <c r="B700" i="6"/>
  <c r="C700" i="6" s="1"/>
  <c r="D700" i="6" s="1"/>
  <c r="E700" i="6" s="1"/>
  <c r="G700" i="6" s="1"/>
  <c r="I700" i="6" s="1"/>
  <c r="A603" i="6"/>
  <c r="B602" i="6"/>
  <c r="C602" i="6" s="1"/>
  <c r="D602" i="6" s="1"/>
  <c r="E602" i="6" s="1"/>
  <c r="G602" i="6" s="1"/>
  <c r="I602" i="6" s="1"/>
  <c r="I580" i="6"/>
  <c r="B627" i="6"/>
  <c r="C627" i="6" s="1"/>
  <c r="D627" i="6" s="1"/>
  <c r="E627" i="6" s="1"/>
  <c r="G627" i="6" s="1"/>
  <c r="I627" i="6" s="1"/>
  <c r="I482" i="6"/>
  <c r="B483" i="6" s="1"/>
  <c r="A505" i="6"/>
  <c r="B505" i="6" s="1"/>
  <c r="C505" i="6" s="1"/>
  <c r="D505" i="6" s="1"/>
  <c r="E505" i="6" s="1"/>
  <c r="G505" i="6" s="1"/>
  <c r="I505" i="6" s="1"/>
  <c r="B504" i="6"/>
  <c r="C504" i="6" s="1"/>
  <c r="D504" i="6" s="1"/>
  <c r="E504" i="6" s="1"/>
  <c r="G504" i="6" s="1"/>
  <c r="I504" i="6" s="1"/>
  <c r="B460" i="6"/>
  <c r="B459" i="6"/>
  <c r="B431" i="5"/>
  <c r="C431" i="5" s="1"/>
  <c r="D431" i="5" s="1"/>
  <c r="E431" i="5" s="1"/>
  <c r="G431" i="5" s="1"/>
  <c r="I431" i="5" s="1"/>
  <c r="A432" i="5"/>
  <c r="B432" i="5" s="1"/>
  <c r="C432" i="5" s="1"/>
  <c r="D432" i="5" s="1"/>
  <c r="E432" i="5" s="1"/>
  <c r="G432" i="5" s="1"/>
  <c r="I432" i="5" s="1"/>
  <c r="I433" i="5" s="1"/>
  <c r="B430" i="4"/>
  <c r="C430" i="4" s="1"/>
  <c r="D430" i="4" s="1"/>
  <c r="E430" i="4" s="1"/>
  <c r="G430" i="4" s="1"/>
  <c r="I430" i="4" s="1"/>
  <c r="A431" i="4"/>
  <c r="B366" i="4"/>
  <c r="B365" i="4"/>
  <c r="A409" i="4"/>
  <c r="B409" i="4" s="1"/>
  <c r="C409" i="4" s="1"/>
  <c r="D409" i="4" s="1"/>
  <c r="E409" i="4" s="1"/>
  <c r="G409" i="4" s="1"/>
  <c r="I409" i="4" s="1"/>
  <c r="I410" i="4" s="1"/>
  <c r="B411" i="4" s="1"/>
  <c r="B408" i="4"/>
  <c r="C408" i="4" s="1"/>
  <c r="D408" i="4" s="1"/>
  <c r="E408" i="4" s="1"/>
  <c r="G408" i="4" s="1"/>
  <c r="I408" i="4" s="1"/>
  <c r="A775" i="6" l="1"/>
  <c r="B774" i="6"/>
  <c r="C774" i="6" s="1"/>
  <c r="D774" i="6" s="1"/>
  <c r="E774" i="6" s="1"/>
  <c r="G774" i="6" s="1"/>
  <c r="I774" i="6" s="1"/>
  <c r="A654" i="6"/>
  <c r="B654" i="6" s="1"/>
  <c r="C654" i="6" s="1"/>
  <c r="D654" i="6" s="1"/>
  <c r="E654" i="6" s="1"/>
  <c r="G654" i="6" s="1"/>
  <c r="I654" i="6" s="1"/>
  <c r="B653" i="6"/>
  <c r="C653" i="6" s="1"/>
  <c r="D653" i="6" s="1"/>
  <c r="E653" i="6" s="1"/>
  <c r="G653" i="6" s="1"/>
  <c r="I653" i="6" s="1"/>
  <c r="A726" i="6"/>
  <c r="B725" i="6"/>
  <c r="C725" i="6" s="1"/>
  <c r="D725" i="6" s="1"/>
  <c r="E725" i="6" s="1"/>
  <c r="G725" i="6" s="1"/>
  <c r="I725" i="6" s="1"/>
  <c r="A702" i="6"/>
  <c r="B701" i="6"/>
  <c r="C701" i="6" s="1"/>
  <c r="D701" i="6" s="1"/>
  <c r="E701" i="6" s="1"/>
  <c r="G701" i="6" s="1"/>
  <c r="I701" i="6" s="1"/>
  <c r="A678" i="6"/>
  <c r="B677" i="6"/>
  <c r="C677" i="6" s="1"/>
  <c r="D677" i="6" s="1"/>
  <c r="E677" i="6" s="1"/>
  <c r="G677" i="6" s="1"/>
  <c r="I677" i="6" s="1"/>
  <c r="A750" i="6"/>
  <c r="B749" i="6"/>
  <c r="C749" i="6" s="1"/>
  <c r="D749" i="6" s="1"/>
  <c r="E749" i="6" s="1"/>
  <c r="G749" i="6" s="1"/>
  <c r="I749" i="6" s="1"/>
  <c r="B584" i="6"/>
  <c r="B582" i="6"/>
  <c r="B628" i="6"/>
  <c r="C628" i="6" s="1"/>
  <c r="D628" i="6" s="1"/>
  <c r="E628" i="6" s="1"/>
  <c r="G628" i="6" s="1"/>
  <c r="I628" i="6" s="1"/>
  <c r="B629" i="6"/>
  <c r="C629" i="6" s="1"/>
  <c r="D629" i="6" s="1"/>
  <c r="E629" i="6" s="1"/>
  <c r="G629" i="6" s="1"/>
  <c r="A604" i="6"/>
  <c r="B604" i="6" s="1"/>
  <c r="C604" i="6" s="1"/>
  <c r="D604" i="6" s="1"/>
  <c r="E604" i="6" s="1"/>
  <c r="G604" i="6" s="1"/>
  <c r="I604" i="6" s="1"/>
  <c r="B603" i="6"/>
  <c r="C603" i="6" s="1"/>
  <c r="D603" i="6" s="1"/>
  <c r="E603" i="6" s="1"/>
  <c r="G603" i="6" s="1"/>
  <c r="I603" i="6" s="1"/>
  <c r="B485" i="6"/>
  <c r="I506" i="6"/>
  <c r="B509" i="6" s="1"/>
  <c r="B436" i="5"/>
  <c r="B435" i="5"/>
  <c r="A432" i="4"/>
  <c r="B432" i="4" s="1"/>
  <c r="C432" i="4" s="1"/>
  <c r="D432" i="4" s="1"/>
  <c r="E432" i="4" s="1"/>
  <c r="G432" i="4" s="1"/>
  <c r="I432" i="4" s="1"/>
  <c r="B431" i="4"/>
  <c r="C431" i="4" s="1"/>
  <c r="D431" i="4" s="1"/>
  <c r="E431" i="4" s="1"/>
  <c r="G431" i="4" s="1"/>
  <c r="I431" i="4" s="1"/>
  <c r="I433" i="4"/>
  <c r="I605" i="6" l="1"/>
  <c r="B609" i="6" s="1"/>
  <c r="A776" i="6"/>
  <c r="B775" i="6"/>
  <c r="C775" i="6" s="1"/>
  <c r="D775" i="6" s="1"/>
  <c r="E775" i="6" s="1"/>
  <c r="G775" i="6" s="1"/>
  <c r="I775" i="6" s="1"/>
  <c r="I629" i="6"/>
  <c r="I630" i="6" s="1"/>
  <c r="A679" i="6"/>
  <c r="B679" i="6" s="1"/>
  <c r="C679" i="6" s="1"/>
  <c r="D679" i="6" s="1"/>
  <c r="E679" i="6" s="1"/>
  <c r="G679" i="6" s="1"/>
  <c r="B678" i="6"/>
  <c r="C678" i="6" s="1"/>
  <c r="D678" i="6" s="1"/>
  <c r="E678" i="6" s="1"/>
  <c r="G678" i="6" s="1"/>
  <c r="I678" i="6" s="1"/>
  <c r="A727" i="6"/>
  <c r="B726" i="6"/>
  <c r="C726" i="6" s="1"/>
  <c r="D726" i="6" s="1"/>
  <c r="E726" i="6" s="1"/>
  <c r="G726" i="6" s="1"/>
  <c r="I726" i="6" s="1"/>
  <c r="A751" i="6"/>
  <c r="B750" i="6"/>
  <c r="C750" i="6" s="1"/>
  <c r="D750" i="6" s="1"/>
  <c r="E750" i="6" s="1"/>
  <c r="G750" i="6" s="1"/>
  <c r="I750" i="6" s="1"/>
  <c r="A703" i="6"/>
  <c r="B702" i="6"/>
  <c r="C702" i="6" s="1"/>
  <c r="D702" i="6" s="1"/>
  <c r="E702" i="6" s="1"/>
  <c r="G702" i="6" s="1"/>
  <c r="I702" i="6" s="1"/>
  <c r="I655" i="6"/>
  <c r="B657" i="6" s="1"/>
  <c r="B507" i="6"/>
  <c r="B517" i="6"/>
  <c r="C514" i="6"/>
  <c r="A520" i="6" s="1"/>
  <c r="B436" i="4"/>
  <c r="B435" i="4"/>
  <c r="B607" i="6" l="1"/>
  <c r="A777" i="6"/>
  <c r="B776" i="6"/>
  <c r="C776" i="6" s="1"/>
  <c r="D776" i="6" s="1"/>
  <c r="E776" i="6" s="1"/>
  <c r="G776" i="6" s="1"/>
  <c r="I776" i="6" s="1"/>
  <c r="B632" i="6"/>
  <c r="B659" i="6"/>
  <c r="B634" i="6"/>
  <c r="I679" i="6"/>
  <c r="I680" i="6" s="1"/>
  <c r="A752" i="6"/>
  <c r="B751" i="6"/>
  <c r="C751" i="6" s="1"/>
  <c r="D751" i="6" s="1"/>
  <c r="E751" i="6" s="1"/>
  <c r="G751" i="6" s="1"/>
  <c r="I751" i="6" s="1"/>
  <c r="A704" i="6"/>
  <c r="B704" i="6" s="1"/>
  <c r="C704" i="6" s="1"/>
  <c r="D704" i="6" s="1"/>
  <c r="E704" i="6" s="1"/>
  <c r="G704" i="6" s="1"/>
  <c r="I704" i="6" s="1"/>
  <c r="B703" i="6"/>
  <c r="C703" i="6" s="1"/>
  <c r="D703" i="6" s="1"/>
  <c r="E703" i="6" s="1"/>
  <c r="G703" i="6" s="1"/>
  <c r="I703" i="6" s="1"/>
  <c r="A728" i="6"/>
  <c r="B727" i="6"/>
  <c r="C727" i="6" s="1"/>
  <c r="D727" i="6" s="1"/>
  <c r="E727" i="6" s="1"/>
  <c r="G727" i="6" s="1"/>
  <c r="I727" i="6" s="1"/>
  <c r="I519" i="6"/>
  <c r="B520" i="6"/>
  <c r="C520" i="6" s="1"/>
  <c r="D520" i="6" s="1"/>
  <c r="E520" i="6" s="1"/>
  <c r="G520" i="6" s="1"/>
  <c r="I520" i="6" s="1"/>
  <c r="A521" i="6"/>
  <c r="I705" i="6" l="1"/>
  <c r="B709" i="6" s="1"/>
  <c r="A778" i="6"/>
  <c r="B777" i="6"/>
  <c r="C777" i="6" s="1"/>
  <c r="D777" i="6" s="1"/>
  <c r="E777" i="6" s="1"/>
  <c r="G777" i="6" s="1"/>
  <c r="I777" i="6" s="1"/>
  <c r="B682" i="6"/>
  <c r="B684" i="6"/>
  <c r="A729" i="6"/>
  <c r="B729" i="6" s="1"/>
  <c r="C729" i="6" s="1"/>
  <c r="D729" i="6" s="1"/>
  <c r="E729" i="6" s="1"/>
  <c r="G729" i="6" s="1"/>
  <c r="B728" i="6"/>
  <c r="C728" i="6" s="1"/>
  <c r="D728" i="6" s="1"/>
  <c r="E728" i="6" s="1"/>
  <c r="G728" i="6" s="1"/>
  <c r="I728" i="6" s="1"/>
  <c r="A753" i="6"/>
  <c r="B752" i="6"/>
  <c r="C752" i="6" s="1"/>
  <c r="D752" i="6" s="1"/>
  <c r="E752" i="6" s="1"/>
  <c r="G752" i="6" s="1"/>
  <c r="I752" i="6" s="1"/>
  <c r="A522" i="6"/>
  <c r="B521" i="6"/>
  <c r="C521" i="6" s="1"/>
  <c r="D521" i="6" s="1"/>
  <c r="E521" i="6" s="1"/>
  <c r="G521" i="6" s="1"/>
  <c r="I521" i="6" s="1"/>
  <c r="B707" i="6" l="1"/>
  <c r="A779" i="6"/>
  <c r="B779" i="6" s="1"/>
  <c r="C779" i="6" s="1"/>
  <c r="D779" i="6" s="1"/>
  <c r="E779" i="6" s="1"/>
  <c r="G779" i="6" s="1"/>
  <c r="I779" i="6" s="1"/>
  <c r="B778" i="6"/>
  <c r="C778" i="6" s="1"/>
  <c r="D778" i="6" s="1"/>
  <c r="E778" i="6" s="1"/>
  <c r="G778" i="6" s="1"/>
  <c r="I778" i="6" s="1"/>
  <c r="A754" i="6"/>
  <c r="B754" i="6" s="1"/>
  <c r="C754" i="6" s="1"/>
  <c r="D754" i="6" s="1"/>
  <c r="E754" i="6" s="1"/>
  <c r="G754" i="6" s="1"/>
  <c r="B753" i="6"/>
  <c r="C753" i="6" s="1"/>
  <c r="D753" i="6" s="1"/>
  <c r="E753" i="6" s="1"/>
  <c r="G753" i="6" s="1"/>
  <c r="I753" i="6" s="1"/>
  <c r="I729" i="6"/>
  <c r="I730" i="6" s="1"/>
  <c r="B522" i="6"/>
  <c r="C522" i="6" s="1"/>
  <c r="D522" i="6" s="1"/>
  <c r="E522" i="6" s="1"/>
  <c r="G522" i="6" s="1"/>
  <c r="I522" i="6" s="1"/>
  <c r="A523" i="6"/>
  <c r="I780" i="6" l="1"/>
  <c r="B732" i="6"/>
  <c r="B734" i="6"/>
  <c r="I754" i="6"/>
  <c r="I755" i="6" s="1"/>
  <c r="A524" i="6"/>
  <c r="B523" i="6"/>
  <c r="C523" i="6" s="1"/>
  <c r="D523" i="6" s="1"/>
  <c r="E523" i="6" s="1"/>
  <c r="G523" i="6" s="1"/>
  <c r="I523" i="6" s="1"/>
  <c r="B759" i="6" l="1"/>
  <c r="B757" i="6"/>
  <c r="B524" i="6"/>
  <c r="C524" i="6" s="1"/>
  <c r="D524" i="6" s="1"/>
  <c r="E524" i="6" s="1"/>
  <c r="G524" i="6" s="1"/>
  <c r="I524" i="6" s="1"/>
  <c r="A525" i="6"/>
  <c r="B525" i="6" l="1"/>
  <c r="C525" i="6" s="1"/>
  <c r="D525" i="6" s="1"/>
  <c r="E525" i="6" s="1"/>
  <c r="G525" i="6" s="1"/>
  <c r="I525" i="6" s="1"/>
  <c r="A526" i="6"/>
  <c r="B526" i="6" l="1"/>
  <c r="C526" i="6" s="1"/>
  <c r="D526" i="6" s="1"/>
  <c r="E526" i="6" s="1"/>
  <c r="G526" i="6" s="1"/>
  <c r="I526" i="6" s="1"/>
  <c r="A527" i="6"/>
  <c r="B527" i="6" l="1"/>
  <c r="C527" i="6" s="1"/>
  <c r="D527" i="6" s="1"/>
  <c r="E527" i="6" s="1"/>
  <c r="G527" i="6" s="1"/>
  <c r="I527" i="6" s="1"/>
  <c r="A528" i="6"/>
  <c r="B528" i="6" l="1"/>
  <c r="C528" i="6" s="1"/>
  <c r="D528" i="6" s="1"/>
  <c r="E528" i="6" s="1"/>
  <c r="G528" i="6" s="1"/>
  <c r="I528" i="6" s="1"/>
  <c r="A529" i="6"/>
  <c r="B529" i="6" s="1"/>
  <c r="C529" i="6" s="1"/>
  <c r="D529" i="6" s="1"/>
  <c r="E529" i="6" s="1"/>
  <c r="G529" i="6" s="1"/>
  <c r="I529" i="6" s="1"/>
  <c r="I530" i="6" l="1"/>
  <c r="B533" i="6" l="1"/>
  <c r="B559" i="6"/>
  <c r="B532" i="6"/>
  <c r="B531" i="6"/>
</calcChain>
</file>

<file path=xl/comments1.xml><?xml version="1.0" encoding="utf-8"?>
<comments xmlns="http://schemas.openxmlformats.org/spreadsheetml/2006/main">
  <authors>
    <author>Luffi</author>
  </authors>
  <commentList>
    <comment ref="J26" authorId="0" shapeId="0">
      <text>
        <r>
          <rPr>
            <b/>
            <sz val="8"/>
            <color indexed="81"/>
            <rFont val="Tahoma"/>
            <family val="2"/>
          </rPr>
          <t>Luffi: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<sst xmlns="http://schemas.openxmlformats.org/spreadsheetml/2006/main" count="1643" uniqueCount="142">
  <si>
    <t>x</t>
  </si>
  <si>
    <t>Integrar una funcion usando la regla Simpson. (puede ser cualquier función, en este caso distribucion T)</t>
  </si>
  <si>
    <t>Numerical Integration</t>
  </si>
  <si>
    <t>Area under some function</t>
  </si>
  <si>
    <t>Divide entre x cantidad de verticales particiones y suma sus areas individuales.</t>
  </si>
  <si>
    <t>Minimizar error en esta aproximacion</t>
  </si>
  <si>
    <t>Regla simpson</t>
  </si>
  <si>
    <r>
      <t xml:space="preserve">Regla Simpson integra una </t>
    </r>
    <r>
      <rPr>
        <b/>
        <sz val="11"/>
        <color theme="1"/>
        <rFont val="Calibri"/>
        <family val="2"/>
        <scheme val="minor"/>
      </rPr>
      <t xml:space="preserve">funcion de distribucion estadistica simetrica </t>
    </r>
    <r>
      <rPr>
        <sz val="11"/>
        <color theme="1"/>
        <rFont val="Calibri"/>
        <family val="2"/>
        <scheme val="minor"/>
      </rPr>
      <t>en un rango (desde 0 (siempre) al valor X)</t>
    </r>
  </si>
  <si>
    <t>Numero segmentos</t>
  </si>
  <si>
    <t>Numero inicial de segmentos (numero par)</t>
  </si>
  <si>
    <t>ojo: Prueba de que sea numero par.</t>
  </si>
  <si>
    <t>W</t>
  </si>
  <si>
    <t>X/numero segmentos (el ancho del segmento)</t>
  </si>
  <si>
    <t>E</t>
  </si>
  <si>
    <t>El error aceptable 0,00001</t>
  </si>
  <si>
    <t>Calcular el valor integral</t>
  </si>
  <si>
    <t>(Ecuacion)</t>
  </si>
  <si>
    <t xml:space="preserve"> </t>
  </si>
  <si>
    <t>Si la diferencia de los 2 valores es mayor a E, double numero segmetos.</t>
  </si>
  <si>
    <t>Distribucion T</t>
  </si>
  <si>
    <t>Para saber la significancia de una correlacion</t>
  </si>
  <si>
    <t>Para calcular el intervalo de prediccion cuando se usa el metodo A y B</t>
  </si>
  <si>
    <t>dof (grados de libertad)</t>
  </si>
  <si>
    <t>r</t>
  </si>
  <si>
    <t>gamma function</t>
  </si>
  <si>
    <t>Para enteros:(factorial)</t>
  </si>
  <si>
    <t>(x - 1)!</t>
  </si>
  <si>
    <t>r(5) = 4!</t>
  </si>
  <si>
    <t>4!=</t>
  </si>
  <si>
    <t>Para fraccionarios:</t>
  </si>
  <si>
    <t>Factorial pero con fraccionarios y el ultimo valor (1/2) sera raiz de pi:</t>
  </si>
  <si>
    <t>7/2</t>
  </si>
  <si>
    <t>5/2</t>
  </si>
  <si>
    <t>3/2</t>
  </si>
  <si>
    <t>1/2</t>
  </si>
  <si>
    <t>Raiz(pi)</t>
  </si>
  <si>
    <t>11,63173</t>
  </si>
  <si>
    <t>OJO: no se tiene en cuenta el primer vaor (porque inicia con x - 1)</t>
  </si>
  <si>
    <t xml:space="preserve">Numero segmentos: </t>
  </si>
  <si>
    <t>(par entero)</t>
  </si>
  <si>
    <t>(double)</t>
  </si>
  <si>
    <t>Rango final</t>
  </si>
  <si>
    <t>Calculos:</t>
  </si>
  <si>
    <t>W (ancho segmento)</t>
  </si>
  <si>
    <t>Calculo</t>
  </si>
  <si>
    <t>W / 3</t>
  </si>
  <si>
    <t>i (cada segmento)</t>
  </si>
  <si>
    <t>0 - 4</t>
  </si>
  <si>
    <t>F(0) =&gt; x = 0</t>
  </si>
  <si>
    <t>F(i) =&gt; 4F(x) (x = impar)</t>
  </si>
  <si>
    <t>F(i) =&gt; 2F(x) (x = par)</t>
  </si>
  <si>
    <t>F(4 (limite)) x = 4</t>
  </si>
  <si>
    <t>F(0)</t>
  </si>
  <si>
    <t>Suma funcion:</t>
  </si>
  <si>
    <t>p</t>
  </si>
  <si>
    <t>Entradas</t>
  </si>
  <si>
    <t>dof</t>
  </si>
  <si>
    <t>(entero)</t>
  </si>
  <si>
    <t>Calculado</t>
  </si>
  <si>
    <t>Todo logra ser calculado</t>
  </si>
  <si>
    <t>(dof + 1) / 2</t>
  </si>
  <si>
    <t>((dof + 1) / 2) !</t>
  </si>
  <si>
    <t>(dof * pi) elevado (1/2)</t>
  </si>
  <si>
    <t>(dof/2)!</t>
  </si>
  <si>
    <t>(9/2)!</t>
  </si>
  <si>
    <t>7/2 * 5/2 * 3/2 * 1/2 * Raiz(PI)</t>
  </si>
  <si>
    <t>Denominador</t>
  </si>
  <si>
    <t>Numerador</t>
  </si>
  <si>
    <t>Resulado</t>
  </si>
  <si>
    <t>Simpson y distribucion T</t>
  </si>
  <si>
    <t>Da</t>
  </si>
  <si>
    <t>segmentod</t>
  </si>
  <si>
    <t>Calcula</t>
  </si>
  <si>
    <t>w / 3</t>
  </si>
  <si>
    <t>xi</t>
  </si>
  <si>
    <t>x elevado 2</t>
  </si>
  <si>
    <t>x elevado 2/dof</t>
  </si>
  <si>
    <t>1 + (x elevado 2 / dof)</t>
  </si>
  <si>
    <t>col ant elevada (-(dof + 1) / 2)</t>
  </si>
  <si>
    <t>F(x)</t>
  </si>
  <si>
    <t>Multiplier (según si es impar, par o inicio o fin)</t>
  </si>
  <si>
    <t>Resultadi</t>
  </si>
  <si>
    <t>ancho</t>
  </si>
  <si>
    <t>1.1</t>
  </si>
  <si>
    <t>2.75</t>
  </si>
  <si>
    <t>29.53125</t>
  </si>
  <si>
    <t>52.34277778455352</t>
  </si>
  <si>
    <t>factorial dof</t>
  </si>
  <si>
    <t>5</t>
  </si>
  <si>
    <t>24</t>
  </si>
  <si>
    <t>Funcion gamma</t>
  </si>
  <si>
    <t>0.389108383966031</t>
  </si>
  <si>
    <t>seg parte</t>
  </si>
  <si>
    <t>1.00139523344</t>
  </si>
  <si>
    <t>0.993052938147507</t>
  </si>
  <si>
    <t>Ahora es mayor o menor?</t>
  </si>
  <si>
    <t>esperado</t>
  </si>
  <si>
    <t>P esperado</t>
  </si>
  <si>
    <t>d</t>
  </si>
  <si>
    <t>p esperado</t>
  </si>
  <si>
    <t>es menor</t>
  </si>
  <si>
    <t>Es mayor</t>
  </si>
  <si>
    <t>p eseprado</t>
  </si>
  <si>
    <t>mayor</t>
  </si>
  <si>
    <t>resto d en x</t>
  </si>
  <si>
    <t>diferencia</t>
  </si>
  <si>
    <t>error</t>
  </si>
  <si>
    <t>menor suma</t>
  </si>
  <si>
    <t>resta d ( /2)</t>
  </si>
  <si>
    <t>suma d</t>
  </si>
  <si>
    <t>mayo resta</t>
  </si>
  <si>
    <t>p esp</t>
  </si>
  <si>
    <t>menor</t>
  </si>
  <si>
    <t>dif esperada</t>
  </si>
  <si>
    <t>p esp+</t>
  </si>
  <si>
    <t>mayor resta</t>
  </si>
  <si>
    <t>dif</t>
  </si>
  <si>
    <t xml:space="preserve">d </t>
  </si>
  <si>
    <t>Tener en cuenta</t>
  </si>
  <si>
    <t xml:space="preserve">el gama es unico </t>
  </si>
  <si>
    <t>No deberia calcularse mas de una vez</t>
  </si>
  <si>
    <t>primero hacer la diferencia y si da &lt;= 0,00001 sale</t>
  </si>
  <si>
    <t>sumar d  cambia d si el error se mantiene igualo restar de acuerdo a si es mayor o menor al 0,20 ojo n</t>
  </si>
  <si>
    <t>en el proc yo hacia</t>
  </si>
  <si>
    <t>identifcaba que operación hacer sobre rango final.. Suma o resta (es P mayor o menor a p est)</t>
  </si>
  <si>
    <t>si habia un valor anterior comparaba el error  (ojo si es igual, no se modifica d, de otra forma d/2)</t>
  </si>
  <si>
    <t>suma o resta el rang final con el d</t>
  </si>
  <si>
    <t>suma</t>
  </si>
  <si>
    <t>p c</t>
  </si>
  <si>
    <t>pc</t>
  </si>
  <si>
    <t>p f</t>
  </si>
  <si>
    <t>(pos o neg y el anterior?)</t>
  </si>
  <si>
    <t>Es menor</t>
  </si>
  <si>
    <t>suma d ( /2)</t>
  </si>
  <si>
    <t>suma d en x</t>
  </si>
  <si>
    <t>MENOR SUMA</t>
  </si>
  <si>
    <t>p e</t>
  </si>
  <si>
    <t>cambio</t>
  </si>
  <si>
    <t>p es</t>
  </si>
  <si>
    <t>no cambio</t>
  </si>
  <si>
    <t>Mayor resta</t>
  </si>
  <si>
    <t>menoor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</si>
</sst>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0.00000000000000000000"/>
    <numFmt numFmtId="165" formatCode="0.000000000000000000000"/>
    <numFmt numFmtId="166" formatCode="0.000000000000000000"/>
    <numFmt numFmtId="167" formatCode="0.0000000000000000000"/>
    <numFmt numFmtId="168" formatCode="0.000000000000000000000000"/>
    <numFmt numFmtId="169" formatCode="0.00000000000000000000000000"/>
    <numFmt numFmtId="170" formatCode="0.000000"/>
    <numFmt numFmtId="171" formatCode="0.000000000000000"/>
    <numFmt numFmtId="172" formatCode="0.000000000000"/>
    <numFmt numFmtId="173" formatCode="0.00000000000000000"/>
    <numFmt numFmtId="174" formatCode="0.0000000000000000000000"/>
    <numFmt numFmtId="175" formatCode="0.0000000000000"/>
    <numFmt numFmtId="176" formatCode="0.00000000000000"/>
    <numFmt numFmtId="177" formatCode="#,##0.0000000000000000"/>
    <numFmt numFmtId="178" formatCode="0.0000000000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9" xfId="0" applyFont="1" applyBorder="1"/>
    <xf numFmtId="49" fontId="0" fillId="0" borderId="0" xfId="0" applyNumberFormat="1" applyBorder="1"/>
    <xf numFmtId="49" fontId="0" fillId="0" borderId="9" xfId="0" applyNumberFormat="1" applyBorder="1"/>
    <xf numFmtId="49" fontId="1" fillId="0" borderId="9" xfId="0" applyNumberFormat="1" applyFont="1" applyBorder="1"/>
    <xf numFmtId="0" fontId="1" fillId="0" borderId="0" xfId="0" applyFont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0" borderId="13" xfId="0" applyBorder="1" applyAlignment="1"/>
    <xf numFmtId="0" fontId="0" fillId="2" borderId="17" xfId="0" applyFill="1" applyBorder="1" applyAlignment="1"/>
    <xf numFmtId="0" fontId="0" fillId="0" borderId="1" xfId="0" applyBorder="1"/>
    <xf numFmtId="0" fontId="0" fillId="3" borderId="0" xfId="0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/>
    <xf numFmtId="164" fontId="0" fillId="0" borderId="7" xfId="0" applyNumberFormat="1" applyBorder="1"/>
    <xf numFmtId="49" fontId="0" fillId="0" borderId="0" xfId="0" applyNumberFormat="1"/>
    <xf numFmtId="0" fontId="1" fillId="0" borderId="0" xfId="0" applyFont="1" applyBorder="1"/>
    <xf numFmtId="165" fontId="0" fillId="0" borderId="0" xfId="0" applyNumberFormat="1"/>
    <xf numFmtId="166" fontId="0" fillId="0" borderId="0" xfId="0" applyNumberFormat="1" applyFill="1" applyBorder="1"/>
    <xf numFmtId="165" fontId="0" fillId="0" borderId="7" xfId="0" applyNumberFormat="1" applyBorder="1"/>
    <xf numFmtId="167" fontId="0" fillId="0" borderId="0" xfId="0" applyNumberFormat="1" applyBorder="1"/>
    <xf numFmtId="168" fontId="0" fillId="0" borderId="5" xfId="0" applyNumberFormat="1" applyBorder="1"/>
    <xf numFmtId="169" fontId="0" fillId="0" borderId="0" xfId="0" applyNumberFormat="1"/>
    <xf numFmtId="170" fontId="0" fillId="0" borderId="4" xfId="0" applyNumberFormat="1" applyBorder="1"/>
    <xf numFmtId="171" fontId="0" fillId="0" borderId="0" xfId="0" applyNumberFormat="1" applyBorder="1"/>
    <xf numFmtId="172" fontId="0" fillId="0" borderId="0" xfId="0" applyNumberFormat="1" applyBorder="1"/>
    <xf numFmtId="165" fontId="0" fillId="0" borderId="0" xfId="0" applyNumberFormat="1" applyBorder="1"/>
    <xf numFmtId="173" fontId="0" fillId="0" borderId="0" xfId="0" applyNumberFormat="1" applyBorder="1"/>
    <xf numFmtId="165" fontId="0" fillId="0" borderId="5" xfId="0" applyNumberFormat="1" applyBorder="1"/>
    <xf numFmtId="174" fontId="0" fillId="0" borderId="0" xfId="0" applyNumberFormat="1"/>
    <xf numFmtId="166" fontId="0" fillId="0" borderId="0" xfId="0" applyNumberFormat="1" applyBorder="1"/>
    <xf numFmtId="167" fontId="0" fillId="0" borderId="5" xfId="0" applyNumberFormat="1" applyBorder="1"/>
    <xf numFmtId="164" fontId="0" fillId="0" borderId="0" xfId="0" applyNumberFormat="1" applyBorder="1"/>
    <xf numFmtId="175" fontId="0" fillId="0" borderId="0" xfId="0" applyNumberFormat="1" applyBorder="1"/>
    <xf numFmtId="176" fontId="0" fillId="0" borderId="5" xfId="0" applyNumberFormat="1" applyBorder="1"/>
    <xf numFmtId="0" fontId="0" fillId="0" borderId="5" xfId="0" applyFill="1" applyBorder="1"/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177" fontId="0" fillId="0" borderId="0" xfId="0" applyNumberFormat="1"/>
    <xf numFmtId="178" fontId="0" fillId="0" borderId="0" xfId="0" applyNumberFormat="1"/>
    <xf numFmtId="0" fontId="0" fillId="3" borderId="0" xfId="0" applyFill="1"/>
    <xf numFmtId="0" fontId="0" fillId="0" borderId="0" xfId="0" applyFill="1"/>
    <xf numFmtId="0" fontId="0" fillId="4" borderId="5" xfId="0" applyFill="1" applyBorder="1"/>
    <xf numFmtId="0" fontId="0" fillId="0" borderId="0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4" fillId="0" borderId="20" xfId="0" applyNumberFormat="1" applyFont="1" applyBorder="1" applyAlignment="1">
      <alignment vertical="center" wrapText="1"/>
    </xf>
    <xf numFmtId="3" fontId="4" fillId="0" borderId="21" xfId="0" applyNumberFormat="1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0"/>
  <sheetViews>
    <sheetView topLeftCell="A13" workbookViewId="0">
      <selection activeCell="B4" sqref="B4"/>
    </sheetView>
  </sheetViews>
  <sheetFormatPr baseColWidth="10" defaultRowHeight="15" x14ac:dyDescent="0.25"/>
  <sheetData>
    <row r="1" spans="1:9" x14ac:dyDescent="0.25">
      <c r="A1" t="s">
        <v>1</v>
      </c>
    </row>
    <row r="3" spans="1:9" x14ac:dyDescent="0.25">
      <c r="A3" t="s">
        <v>2</v>
      </c>
      <c r="C3" t="s">
        <v>3</v>
      </c>
    </row>
    <row r="4" spans="1:9" x14ac:dyDescent="0.25">
      <c r="C4" t="s">
        <v>4</v>
      </c>
    </row>
    <row r="5" spans="1:9" ht="15.75" thickBot="1" x14ac:dyDescent="0.3">
      <c r="C5" t="s">
        <v>5</v>
      </c>
    </row>
    <row r="6" spans="1:9" x14ac:dyDescent="0.25">
      <c r="A6" s="1" t="s">
        <v>6</v>
      </c>
      <c r="B6" s="2"/>
      <c r="C6" s="2"/>
      <c r="D6" s="2"/>
      <c r="E6" s="2"/>
      <c r="F6" s="2"/>
      <c r="G6" s="2"/>
      <c r="H6" s="2"/>
      <c r="I6" s="3"/>
    </row>
    <row r="7" spans="1:9" x14ac:dyDescent="0.25">
      <c r="A7" s="4" t="s">
        <v>7</v>
      </c>
      <c r="B7" s="5"/>
      <c r="C7" s="5"/>
      <c r="D7" s="5"/>
      <c r="E7" s="5"/>
      <c r="F7" s="5"/>
      <c r="G7" s="5"/>
      <c r="H7" s="5"/>
      <c r="I7" s="6"/>
    </row>
    <row r="8" spans="1:9" x14ac:dyDescent="0.25">
      <c r="A8" s="4"/>
      <c r="B8" s="5"/>
      <c r="C8" s="5"/>
      <c r="D8" s="5"/>
      <c r="E8" s="5"/>
      <c r="F8" s="5"/>
      <c r="G8" s="5"/>
      <c r="H8" s="5"/>
      <c r="I8" s="6"/>
    </row>
    <row r="9" spans="1:9" x14ac:dyDescent="0.25">
      <c r="A9" s="7" t="s">
        <v>8</v>
      </c>
      <c r="B9" s="5"/>
      <c r="C9" s="5" t="s">
        <v>9</v>
      </c>
      <c r="D9" s="5"/>
      <c r="E9" s="5"/>
      <c r="F9" s="5"/>
      <c r="G9" s="5" t="s">
        <v>10</v>
      </c>
      <c r="H9" s="5"/>
      <c r="I9" s="6"/>
    </row>
    <row r="10" spans="1:9" x14ac:dyDescent="0.25">
      <c r="A10" s="4" t="s">
        <v>11</v>
      </c>
      <c r="B10" s="5"/>
      <c r="C10" s="5" t="s">
        <v>12</v>
      </c>
      <c r="D10" s="5"/>
      <c r="E10" s="5"/>
      <c r="F10" s="5"/>
      <c r="G10" s="5"/>
      <c r="H10" s="5"/>
      <c r="I10" s="6"/>
    </row>
    <row r="11" spans="1:9" x14ac:dyDescent="0.25">
      <c r="A11" s="4" t="s">
        <v>13</v>
      </c>
      <c r="B11" s="5"/>
      <c r="C11" s="5" t="s">
        <v>14</v>
      </c>
      <c r="D11" s="5"/>
      <c r="E11" s="5"/>
      <c r="F11" s="5"/>
      <c r="G11" s="5"/>
      <c r="H11" s="5"/>
      <c r="I11" s="6"/>
    </row>
    <row r="12" spans="1:9" x14ac:dyDescent="0.25">
      <c r="A12" s="4"/>
      <c r="B12" s="5"/>
      <c r="C12" s="5"/>
      <c r="D12" s="5"/>
      <c r="E12" s="5"/>
      <c r="F12" s="5"/>
      <c r="G12" s="5"/>
      <c r="H12" s="5"/>
      <c r="I12" s="6"/>
    </row>
    <row r="13" spans="1:9" x14ac:dyDescent="0.25">
      <c r="A13" s="4" t="s">
        <v>15</v>
      </c>
      <c r="B13" s="5"/>
      <c r="C13" s="5" t="s">
        <v>16</v>
      </c>
      <c r="D13" s="5"/>
      <c r="E13" s="5"/>
      <c r="F13" s="5"/>
      <c r="G13" s="5"/>
      <c r="H13" s="5"/>
      <c r="I13" s="6"/>
    </row>
    <row r="14" spans="1:9" x14ac:dyDescent="0.25">
      <c r="A14" s="4" t="s">
        <v>17</v>
      </c>
      <c r="B14" s="5"/>
      <c r="C14" s="5"/>
      <c r="D14" s="5"/>
      <c r="E14" s="5"/>
      <c r="F14" s="5"/>
      <c r="G14" s="5"/>
      <c r="H14" s="5"/>
      <c r="I14" s="6"/>
    </row>
    <row r="15" spans="1:9" x14ac:dyDescent="0.25">
      <c r="A15" s="4" t="s">
        <v>18</v>
      </c>
      <c r="B15" s="5"/>
      <c r="C15" s="5"/>
      <c r="D15" s="5"/>
      <c r="E15" s="5"/>
      <c r="F15" s="5"/>
      <c r="G15" s="5"/>
      <c r="H15" s="5"/>
      <c r="I15" s="6"/>
    </row>
    <row r="16" spans="1:9" ht="15.75" thickBot="1" x14ac:dyDescent="0.3">
      <c r="A16" s="8"/>
      <c r="B16" s="9"/>
      <c r="C16" s="9"/>
      <c r="D16" s="9"/>
      <c r="E16" s="9"/>
      <c r="F16" s="9"/>
      <c r="G16" s="9"/>
      <c r="H16" s="9"/>
      <c r="I16" s="10"/>
    </row>
    <row r="17" spans="1:14" ht="15.75" thickBot="1" x14ac:dyDescent="0.3"/>
    <row r="18" spans="1:14" x14ac:dyDescent="0.25">
      <c r="A18" s="1" t="s">
        <v>19</v>
      </c>
      <c r="B18" s="2" t="s">
        <v>20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 x14ac:dyDescent="0.25">
      <c r="A19" s="4"/>
      <c r="B19" s="5" t="s">
        <v>21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1:14" x14ac:dyDescent="0.25">
      <c r="A21" s="4" t="s">
        <v>22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1:14" x14ac:dyDescent="0.25">
      <c r="A22" s="4" t="s">
        <v>23</v>
      </c>
      <c r="B22" s="5" t="s">
        <v>24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5">
      <c r="A23" s="4"/>
      <c r="B23" s="60" t="s">
        <v>25</v>
      </c>
      <c r="C23" s="60"/>
      <c r="D23" s="5" t="s">
        <v>26</v>
      </c>
      <c r="E23" s="5" t="s">
        <v>27</v>
      </c>
      <c r="F23" s="5">
        <v>24</v>
      </c>
      <c r="G23" s="5"/>
      <c r="H23" s="5" t="s">
        <v>28</v>
      </c>
      <c r="I23" s="11">
        <v>4</v>
      </c>
      <c r="J23" s="11">
        <v>3</v>
      </c>
      <c r="K23" s="11">
        <v>2</v>
      </c>
      <c r="L23" s="11">
        <v>1</v>
      </c>
      <c r="M23" s="12">
        <v>24</v>
      </c>
      <c r="N23" s="6"/>
    </row>
    <row r="24" spans="1:14" x14ac:dyDescent="0.25">
      <c r="A24" s="4"/>
      <c r="B24" s="5" t="s">
        <v>29</v>
      </c>
      <c r="C24" s="5"/>
      <c r="D24" s="5" t="s">
        <v>30</v>
      </c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x14ac:dyDescent="0.25">
      <c r="A26" s="4"/>
      <c r="B26" s="5"/>
      <c r="C26" s="13"/>
      <c r="D26" s="14" t="s">
        <v>31</v>
      </c>
      <c r="E26" s="14" t="s">
        <v>32</v>
      </c>
      <c r="F26" s="14" t="s">
        <v>33</v>
      </c>
      <c r="G26" s="14" t="s">
        <v>34</v>
      </c>
      <c r="H26" s="14" t="s">
        <v>35</v>
      </c>
      <c r="I26" s="15" t="s">
        <v>36</v>
      </c>
      <c r="J26" s="13"/>
      <c r="K26" s="5"/>
      <c r="L26" s="5"/>
      <c r="M26" s="5"/>
      <c r="N26" s="6"/>
    </row>
    <row r="27" spans="1:14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14" x14ac:dyDescent="0.25">
      <c r="A28" s="7" t="s">
        <v>37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14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14" ht="15.75" thickBot="1" x14ac:dyDescent="0.3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</row>
  </sheetData>
  <mergeCells count="1">
    <mergeCell ref="B23:C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4" workbookViewId="0">
      <selection activeCell="D6" sqref="D6"/>
    </sheetView>
  </sheetViews>
  <sheetFormatPr baseColWidth="10" defaultRowHeight="15" x14ac:dyDescent="0.25"/>
  <sheetData>
    <row r="1" spans="1:8" x14ac:dyDescent="0.25">
      <c r="A1" t="s">
        <v>38</v>
      </c>
      <c r="C1">
        <v>4</v>
      </c>
      <c r="D1" t="s">
        <v>39</v>
      </c>
    </row>
    <row r="2" spans="1:8" x14ac:dyDescent="0.25">
      <c r="A2" t="s">
        <v>13</v>
      </c>
      <c r="C2">
        <v>1.0000000000000001E-5</v>
      </c>
      <c r="D2" t="s">
        <v>40</v>
      </c>
    </row>
    <row r="3" spans="1:8" x14ac:dyDescent="0.25">
      <c r="A3" t="s">
        <v>41</v>
      </c>
      <c r="C3">
        <v>4</v>
      </c>
      <c r="D3" t="s">
        <v>40</v>
      </c>
    </row>
    <row r="6" spans="1:8" x14ac:dyDescent="0.25">
      <c r="A6" s="16" t="s">
        <v>42</v>
      </c>
    </row>
    <row r="7" spans="1:8" x14ac:dyDescent="0.25">
      <c r="A7" t="s">
        <v>43</v>
      </c>
      <c r="C7">
        <f>C3/C1</f>
        <v>1</v>
      </c>
    </row>
    <row r="9" spans="1:8" x14ac:dyDescent="0.25">
      <c r="A9" s="16" t="s">
        <v>44</v>
      </c>
    </row>
    <row r="10" spans="1:8" x14ac:dyDescent="0.25">
      <c r="A10" t="s">
        <v>45</v>
      </c>
      <c r="B10">
        <f>C7/3</f>
        <v>0.33333333333333331</v>
      </c>
    </row>
    <row r="11" spans="1:8" x14ac:dyDescent="0.25">
      <c r="A11" t="s">
        <v>46</v>
      </c>
      <c r="B11" t="s">
        <v>47</v>
      </c>
      <c r="C11">
        <v>0</v>
      </c>
    </row>
    <row r="12" spans="1:8" ht="15.75" thickBot="1" x14ac:dyDescent="0.3"/>
    <row r="13" spans="1:8" x14ac:dyDescent="0.25">
      <c r="A13" s="61" t="s">
        <v>48</v>
      </c>
      <c r="B13" s="62"/>
      <c r="C13" s="61" t="s">
        <v>49</v>
      </c>
      <c r="D13" s="63"/>
      <c r="E13" s="61" t="s">
        <v>50</v>
      </c>
      <c r="F13" s="63"/>
      <c r="G13" s="61" t="s">
        <v>51</v>
      </c>
      <c r="H13" s="63"/>
    </row>
    <row r="14" spans="1:8" ht="15.75" thickBot="1" x14ac:dyDescent="0.3">
      <c r="A14" s="17" t="s">
        <v>52</v>
      </c>
      <c r="B14" s="18">
        <f>2*0</f>
        <v>0</v>
      </c>
      <c r="C14" s="19">
        <v>1</v>
      </c>
      <c r="D14" s="20">
        <f>4*(2*C14)</f>
        <v>8</v>
      </c>
      <c r="E14" s="17">
        <v>2</v>
      </c>
      <c r="F14" s="21">
        <f>2*(E14*2)</f>
        <v>8</v>
      </c>
      <c r="G14" s="22">
        <v>4</v>
      </c>
      <c r="H14" s="23">
        <f>2*4</f>
        <v>8</v>
      </c>
    </row>
    <row r="15" spans="1:8" ht="15.75" thickBot="1" x14ac:dyDescent="0.3">
      <c r="C15" s="17">
        <v>3</v>
      </c>
      <c r="D15" s="21">
        <f>4*(C15*2)</f>
        <v>24</v>
      </c>
    </row>
    <row r="17" spans="1:2" x14ac:dyDescent="0.25">
      <c r="A17" t="s">
        <v>53</v>
      </c>
      <c r="B17">
        <f>B14+D14+D15+F14+H14</f>
        <v>48</v>
      </c>
    </row>
    <row r="18" spans="1:2" x14ac:dyDescent="0.25">
      <c r="A18" s="16" t="s">
        <v>54</v>
      </c>
      <c r="B18" s="16">
        <f>B17*B10</f>
        <v>16</v>
      </c>
    </row>
  </sheetData>
  <mergeCells count="4">
    <mergeCell ref="A13:B13"/>
    <mergeCell ref="C13:D13"/>
    <mergeCell ref="E13:F13"/>
    <mergeCell ref="G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B4" sqref="B4"/>
    </sheetView>
  </sheetViews>
  <sheetFormatPr baseColWidth="10" defaultRowHeight="15" x14ac:dyDescent="0.25"/>
  <cols>
    <col min="2" max="2" width="31.7109375" customWidth="1"/>
    <col min="3" max="3" width="19.7109375" customWidth="1"/>
    <col min="4" max="4" width="20.140625" bestFit="1" customWidth="1"/>
    <col min="5" max="5" width="27.28515625" bestFit="1" customWidth="1"/>
    <col min="7" max="7" width="21.85546875" bestFit="1" customWidth="1"/>
    <col min="9" max="9" width="27" bestFit="1" customWidth="1"/>
    <col min="10" max="10" width="29" bestFit="1" customWidth="1"/>
  </cols>
  <sheetData>
    <row r="1" spans="1:12" x14ac:dyDescent="0.25">
      <c r="A1" s="24" t="s">
        <v>19</v>
      </c>
      <c r="B1" s="2"/>
      <c r="C1" s="2"/>
      <c r="D1" s="2"/>
      <c r="E1" s="2"/>
      <c r="F1" s="3"/>
    </row>
    <row r="2" spans="1:12" x14ac:dyDescent="0.25">
      <c r="A2" s="4"/>
      <c r="B2" s="5"/>
      <c r="C2" s="5"/>
      <c r="D2" s="5"/>
      <c r="E2" s="5"/>
      <c r="F2" s="6"/>
    </row>
    <row r="3" spans="1:12" x14ac:dyDescent="0.25">
      <c r="A3" s="4" t="s">
        <v>55</v>
      </c>
      <c r="B3" s="5"/>
      <c r="C3" s="5"/>
      <c r="D3" s="5"/>
      <c r="E3" s="5"/>
      <c r="F3" s="6"/>
    </row>
    <row r="4" spans="1:12" x14ac:dyDescent="0.25">
      <c r="A4" s="4" t="s">
        <v>56</v>
      </c>
      <c r="B4" s="5">
        <v>9</v>
      </c>
      <c r="C4" s="5" t="s">
        <v>57</v>
      </c>
      <c r="D4" s="5"/>
      <c r="E4" s="5"/>
      <c r="F4" s="6"/>
    </row>
    <row r="5" spans="1:12" x14ac:dyDescent="0.25">
      <c r="A5" s="4"/>
      <c r="B5" s="5"/>
      <c r="C5" s="5"/>
      <c r="D5" s="5"/>
      <c r="E5" s="5"/>
      <c r="F5" s="6"/>
    </row>
    <row r="6" spans="1:12" x14ac:dyDescent="0.25">
      <c r="A6" s="4" t="s">
        <v>58</v>
      </c>
      <c r="B6" s="5"/>
      <c r="C6" s="5"/>
      <c r="D6" s="5"/>
      <c r="E6" s="5"/>
      <c r="F6" s="64" t="s">
        <v>59</v>
      </c>
      <c r="G6">
        <v>7</v>
      </c>
      <c r="H6">
        <v>2</v>
      </c>
      <c r="I6">
        <f>G6/H6</f>
        <v>3.5</v>
      </c>
      <c r="J6">
        <f>I6*I7*I8*I9</f>
        <v>6.5625</v>
      </c>
    </row>
    <row r="7" spans="1:12" x14ac:dyDescent="0.25">
      <c r="A7" s="4" t="s">
        <v>60</v>
      </c>
      <c r="B7" s="25">
        <f>(B4+1)/2</f>
        <v>5</v>
      </c>
      <c r="C7" s="5"/>
      <c r="D7" s="5"/>
      <c r="E7" s="5"/>
      <c r="F7" s="64"/>
      <c r="G7">
        <v>5</v>
      </c>
      <c r="H7">
        <v>2</v>
      </c>
      <c r="I7">
        <f t="shared" ref="I7:I9" si="0">G7/H7</f>
        <v>2.5</v>
      </c>
    </row>
    <row r="8" spans="1:12" x14ac:dyDescent="0.25">
      <c r="A8" s="4" t="s">
        <v>61</v>
      </c>
      <c r="B8" s="26">
        <v>24</v>
      </c>
      <c r="C8" s="5"/>
      <c r="D8" s="5"/>
      <c r="E8" s="5"/>
      <c r="F8" s="64"/>
      <c r="G8">
        <v>3</v>
      </c>
      <c r="H8">
        <v>2</v>
      </c>
      <c r="I8">
        <f t="shared" si="0"/>
        <v>1.5</v>
      </c>
    </row>
    <row r="9" spans="1:12" x14ac:dyDescent="0.25">
      <c r="A9" s="4" t="s">
        <v>62</v>
      </c>
      <c r="B9" s="27">
        <f>9*PI()</f>
        <v>28.274333882308138</v>
      </c>
      <c r="C9" s="5">
        <f>POWER(B9,(1/2))</f>
        <v>5.3173615527165481</v>
      </c>
      <c r="D9" s="5"/>
      <c r="E9" s="5"/>
      <c r="F9" s="64"/>
      <c r="G9">
        <v>1</v>
      </c>
      <c r="H9">
        <v>2</v>
      </c>
      <c r="I9">
        <f t="shared" si="0"/>
        <v>0.5</v>
      </c>
    </row>
    <row r="10" spans="1:12" x14ac:dyDescent="0.25">
      <c r="A10" s="4" t="s">
        <v>63</v>
      </c>
      <c r="B10" s="27">
        <v>11.631729999999999</v>
      </c>
      <c r="C10" s="5"/>
      <c r="D10" s="5" t="s">
        <v>64</v>
      </c>
      <c r="E10" s="5" t="s">
        <v>65</v>
      </c>
      <c r="F10" s="64"/>
      <c r="H10">
        <f>SQRT(PI())</f>
        <v>1.7724538509055159</v>
      </c>
      <c r="I10">
        <f>I6*I7*I8*I9*H10</f>
        <v>11.631728396567448</v>
      </c>
    </row>
    <row r="11" spans="1:12" x14ac:dyDescent="0.25">
      <c r="A11" s="4" t="s">
        <v>66</v>
      </c>
      <c r="B11" s="27">
        <f>C9*B10</f>
        <v>61.850113893579653</v>
      </c>
      <c r="C11" s="5"/>
      <c r="D11" s="5"/>
      <c r="E11" s="5"/>
      <c r="F11" s="64"/>
      <c r="K11" s="28"/>
    </row>
    <row r="12" spans="1:12" x14ac:dyDescent="0.25">
      <c r="A12" s="4" t="s">
        <v>67</v>
      </c>
      <c r="B12" s="5">
        <f>B8</f>
        <v>24</v>
      </c>
      <c r="C12" s="5"/>
      <c r="D12" s="5"/>
      <c r="E12" s="5"/>
      <c r="F12" s="64"/>
      <c r="K12" s="28"/>
    </row>
    <row r="13" spans="1:12" ht="15.75" thickBot="1" x14ac:dyDescent="0.3">
      <c r="A13" s="8" t="s">
        <v>68</v>
      </c>
      <c r="B13" s="29">
        <f>B12/B11</f>
        <v>0.3880348553811041</v>
      </c>
      <c r="C13" s="9"/>
      <c r="D13" s="9"/>
      <c r="E13" s="9"/>
      <c r="F13" s="65"/>
      <c r="K13" s="28">
        <f>11/2</f>
        <v>5.5</v>
      </c>
      <c r="L13">
        <f>K14*K15*K16*K17*K18</f>
        <v>29.53125</v>
      </c>
    </row>
    <row r="14" spans="1:12" x14ac:dyDescent="0.25">
      <c r="B14" s="30"/>
      <c r="K14" s="28">
        <f>K13-1</f>
        <v>4.5</v>
      </c>
      <c r="L14">
        <f>$L$13*$H$10</f>
        <v>52.342777784553519</v>
      </c>
    </row>
    <row r="15" spans="1:12" ht="15.75" thickBot="1" x14ac:dyDescent="0.3">
      <c r="K15" s="28">
        <f>K14-1</f>
        <v>3.5</v>
      </c>
    </row>
    <row r="16" spans="1:12" x14ac:dyDescent="0.25">
      <c r="A16" s="24" t="s">
        <v>69</v>
      </c>
      <c r="B16" s="2"/>
      <c r="C16" s="2"/>
      <c r="D16" s="2"/>
      <c r="E16" s="2"/>
      <c r="F16" s="2"/>
      <c r="G16" s="2"/>
      <c r="H16" s="2"/>
      <c r="I16" s="3"/>
      <c r="K16" s="28">
        <f>K15-1</f>
        <v>2.5</v>
      </c>
    </row>
    <row r="17" spans="1:11" x14ac:dyDescent="0.25">
      <c r="A17" s="4" t="s">
        <v>70</v>
      </c>
      <c r="B17" s="5"/>
      <c r="C17" s="5"/>
      <c r="D17" s="5"/>
      <c r="E17" s="5"/>
      <c r="F17" s="5"/>
      <c r="G17" s="5"/>
      <c r="H17" s="5"/>
      <c r="I17" s="6"/>
      <c r="K17" s="28">
        <f>K16-1</f>
        <v>1.5</v>
      </c>
    </row>
    <row r="18" spans="1:11" x14ac:dyDescent="0.25">
      <c r="A18" s="4" t="s">
        <v>71</v>
      </c>
      <c r="B18" s="5">
        <v>10</v>
      </c>
      <c r="C18" s="5">
        <f>B19/B18</f>
        <v>0.11000000000000001</v>
      </c>
      <c r="D18" s="5"/>
      <c r="E18" s="5"/>
      <c r="F18" s="5"/>
      <c r="G18" s="5"/>
      <c r="H18" s="5"/>
      <c r="I18" s="6"/>
      <c r="K18" s="28">
        <f>K17-1</f>
        <v>0.5</v>
      </c>
    </row>
    <row r="19" spans="1:11" x14ac:dyDescent="0.25">
      <c r="A19" s="4" t="s">
        <v>41</v>
      </c>
      <c r="B19" s="5">
        <v>1.1000000000000001</v>
      </c>
      <c r="C19" s="5"/>
      <c r="D19" s="5"/>
      <c r="E19" s="5"/>
      <c r="F19" s="5"/>
      <c r="G19" s="5"/>
      <c r="H19" s="5"/>
      <c r="I19" s="6"/>
      <c r="K19" s="28"/>
    </row>
    <row r="20" spans="1:11" x14ac:dyDescent="0.25">
      <c r="A20" s="4" t="s">
        <v>72</v>
      </c>
      <c r="B20" s="5"/>
      <c r="C20" s="5"/>
      <c r="D20" s="5"/>
      <c r="E20" s="5"/>
      <c r="F20" s="5"/>
      <c r="G20" s="5"/>
      <c r="H20" s="5"/>
      <c r="I20" s="6"/>
      <c r="K20" s="28"/>
    </row>
    <row r="21" spans="1:11" x14ac:dyDescent="0.25">
      <c r="A21" s="4" t="s">
        <v>73</v>
      </c>
      <c r="B21" s="5">
        <f>(B19/B18)/3</f>
        <v>3.6666666666666674E-2</v>
      </c>
      <c r="C21" s="5"/>
      <c r="D21" s="5"/>
      <c r="E21" s="5"/>
      <c r="F21" s="5"/>
      <c r="G21" s="5"/>
      <c r="H21" s="5"/>
      <c r="I21" s="6"/>
      <c r="K21" s="28"/>
    </row>
    <row r="22" spans="1:11" x14ac:dyDescent="0.25">
      <c r="A22" s="4" t="s">
        <v>74</v>
      </c>
      <c r="B22" s="5" t="s">
        <v>75</v>
      </c>
      <c r="C22" s="5" t="s">
        <v>76</v>
      </c>
      <c r="D22" s="5" t="s">
        <v>77</v>
      </c>
      <c r="E22" s="25" t="s">
        <v>78</v>
      </c>
      <c r="F22" s="5"/>
      <c r="G22" s="5" t="s">
        <v>79</v>
      </c>
      <c r="H22" s="31" t="s">
        <v>80</v>
      </c>
      <c r="I22" s="6" t="s">
        <v>81</v>
      </c>
      <c r="K22" s="28"/>
    </row>
    <row r="23" spans="1:11" x14ac:dyDescent="0.25">
      <c r="A23" s="4">
        <v>0</v>
      </c>
      <c r="B23" s="5">
        <f>A23*A23</f>
        <v>0</v>
      </c>
      <c r="C23" s="5">
        <f>B23/B4</f>
        <v>0</v>
      </c>
      <c r="D23" s="5">
        <f>1 +C23</f>
        <v>1</v>
      </c>
      <c r="E23" s="5">
        <f>POWER(D23,-$B$7)</f>
        <v>1</v>
      </c>
      <c r="F23" s="5">
        <f>$B$13</f>
        <v>0.3880348553811041</v>
      </c>
      <c r="G23" s="5">
        <f>E23*F23</f>
        <v>0.3880348553811041</v>
      </c>
      <c r="H23" s="5">
        <v>1</v>
      </c>
      <c r="I23" s="6">
        <f>$B$21*H23*G23</f>
        <v>1.4227944697307154E-2</v>
      </c>
      <c r="K23" s="28"/>
    </row>
    <row r="24" spans="1:11" x14ac:dyDescent="0.25">
      <c r="A24" s="4">
        <v>0.11</v>
      </c>
      <c r="B24" s="5">
        <f>A24*A24</f>
        <v>1.21E-2</v>
      </c>
      <c r="C24" s="5">
        <f>B24/B4</f>
        <v>1.3444444444444443E-3</v>
      </c>
      <c r="D24" s="5">
        <f t="shared" ref="D24:D25" si="1">1 +C24</f>
        <v>1.0013444444444444</v>
      </c>
      <c r="E24" s="5">
        <f t="shared" ref="E24:E25" si="2">POWER(D24,-$B$7)</f>
        <v>0.99330480591452186</v>
      </c>
      <c r="F24" s="5">
        <f t="shared" ref="F24:F33" si="3">$B$13</f>
        <v>0.3880348553811041</v>
      </c>
      <c r="G24" s="5">
        <f t="shared" ref="G24:G25" si="4">E24*F24</f>
        <v>0.38543688671239718</v>
      </c>
      <c r="H24" s="5">
        <v>4</v>
      </c>
      <c r="I24" s="6">
        <f t="shared" ref="I24:I25" si="5">$B$21*H24*G24</f>
        <v>5.6530743384484931E-2</v>
      </c>
      <c r="K24" s="28"/>
    </row>
    <row r="25" spans="1:11" x14ac:dyDescent="0.25">
      <c r="A25" s="4">
        <v>0.22</v>
      </c>
      <c r="B25" s="5">
        <f>A25*A25</f>
        <v>4.8399999999999999E-2</v>
      </c>
      <c r="C25" s="5">
        <f>B25/$B$4</f>
        <v>5.3777777777777773E-3</v>
      </c>
      <c r="D25" s="5">
        <f t="shared" si="1"/>
        <v>1.0053777777777777</v>
      </c>
      <c r="E25" s="5">
        <f t="shared" si="2"/>
        <v>0.97353953302484653</v>
      </c>
      <c r="F25" s="5">
        <f t="shared" si="3"/>
        <v>0.3880348553811041</v>
      </c>
      <c r="G25" s="5">
        <f t="shared" si="4"/>
        <v>0.37776727190508397</v>
      </c>
      <c r="H25" s="5">
        <v>2</v>
      </c>
      <c r="I25" s="6">
        <f t="shared" si="5"/>
        <v>2.7702933273039496E-2</v>
      </c>
    </row>
    <row r="26" spans="1:11" x14ac:dyDescent="0.25">
      <c r="A26" s="4">
        <v>0.33</v>
      </c>
      <c r="B26" s="5">
        <f t="shared" ref="B26:B33" si="6">A26*A26</f>
        <v>0.10890000000000001</v>
      </c>
      <c r="C26" s="5">
        <f t="shared" ref="C26:C33" si="7">B26/$B$4</f>
        <v>1.2100000000000001E-2</v>
      </c>
      <c r="D26" s="5">
        <f t="shared" ref="D26:D33" si="8">1 +C26</f>
        <v>1.0121</v>
      </c>
      <c r="E26" s="5">
        <f t="shared" ref="E26:E33" si="9">POWER(D26,-$B$7)</f>
        <v>0.94163561384277394</v>
      </c>
      <c r="F26" s="5">
        <f t="shared" si="3"/>
        <v>0.3880348553811041</v>
      </c>
      <c r="G26" s="5">
        <f t="shared" ref="G26:G33" si="10">E26*F26</f>
        <v>0.36538743923917799</v>
      </c>
      <c r="H26" s="5">
        <v>4</v>
      </c>
      <c r="I26" s="6">
        <f t="shared" ref="I26:I33" si="11">$B$21*H26*G26</f>
        <v>5.359015775507945E-2</v>
      </c>
    </row>
    <row r="27" spans="1:11" x14ac:dyDescent="0.25">
      <c r="A27" s="4">
        <v>0.44</v>
      </c>
      <c r="B27" s="5">
        <f t="shared" si="6"/>
        <v>0.19359999999999999</v>
      </c>
      <c r="C27" s="5">
        <f t="shared" si="7"/>
        <v>2.1511111111111109E-2</v>
      </c>
      <c r="D27" s="5">
        <f t="shared" si="8"/>
        <v>1.021511111111111</v>
      </c>
      <c r="E27" s="5">
        <f t="shared" si="9"/>
        <v>0.89905140824732865</v>
      </c>
      <c r="F27" s="5">
        <f t="shared" si="3"/>
        <v>0.3880348553811041</v>
      </c>
      <c r="G27" s="5">
        <f t="shared" si="10"/>
        <v>0.34886328317943016</v>
      </c>
      <c r="H27" s="5">
        <v>2</v>
      </c>
      <c r="I27" s="6">
        <f t="shared" si="11"/>
        <v>2.5583307433158217E-2</v>
      </c>
    </row>
    <row r="28" spans="1:11" x14ac:dyDescent="0.25">
      <c r="A28" s="4">
        <v>0.55000000000000004</v>
      </c>
      <c r="B28" s="5">
        <f t="shared" si="6"/>
        <v>0.30250000000000005</v>
      </c>
      <c r="C28" s="5">
        <f t="shared" si="7"/>
        <v>3.3611111111111119E-2</v>
      </c>
      <c r="D28" s="5">
        <f t="shared" si="8"/>
        <v>1.033611111111111</v>
      </c>
      <c r="E28" s="5">
        <f t="shared" si="9"/>
        <v>0.84764529108513276</v>
      </c>
      <c r="F28" s="5">
        <f t="shared" si="3"/>
        <v>0.3880348553811041</v>
      </c>
      <c r="G28" s="5">
        <f t="shared" si="10"/>
        <v>0.32891591794069336</v>
      </c>
      <c r="H28" s="5">
        <v>4</v>
      </c>
      <c r="I28" s="6">
        <f t="shared" si="11"/>
        <v>4.8241001297968371E-2</v>
      </c>
    </row>
    <row r="29" spans="1:11" x14ac:dyDescent="0.25">
      <c r="A29" s="4">
        <v>0.66</v>
      </c>
      <c r="B29" s="5">
        <f t="shared" si="6"/>
        <v>0.43560000000000004</v>
      </c>
      <c r="C29" s="5">
        <f t="shared" si="7"/>
        <v>4.8400000000000006E-2</v>
      </c>
      <c r="D29" s="5">
        <f t="shared" si="8"/>
        <v>1.0484</v>
      </c>
      <c r="E29" s="5">
        <f t="shared" si="9"/>
        <v>0.78952327713284876</v>
      </c>
      <c r="F29" s="5">
        <f t="shared" si="3"/>
        <v>0.3880348553811041</v>
      </c>
      <c r="G29" s="5">
        <f t="shared" si="10"/>
        <v>0.30636255066226037</v>
      </c>
      <c r="H29" s="5">
        <v>2</v>
      </c>
      <c r="I29" s="6">
        <f t="shared" si="11"/>
        <v>2.2466587048565766E-2</v>
      </c>
    </row>
    <row r="30" spans="1:11" x14ac:dyDescent="0.25">
      <c r="A30" s="4">
        <v>0.77</v>
      </c>
      <c r="B30" s="5">
        <f t="shared" si="6"/>
        <v>0.59289999999999998</v>
      </c>
      <c r="C30" s="5">
        <f t="shared" si="7"/>
        <v>6.5877777777777771E-2</v>
      </c>
      <c r="D30" s="5">
        <f t="shared" si="8"/>
        <v>1.0658777777777777</v>
      </c>
      <c r="E30" s="5">
        <f t="shared" si="9"/>
        <v>0.7268804042058904</v>
      </c>
      <c r="F30" s="5">
        <f t="shared" si="3"/>
        <v>0.3880348553811041</v>
      </c>
      <c r="G30" s="5">
        <f t="shared" si="10"/>
        <v>0.28205493252539116</v>
      </c>
      <c r="H30" s="5">
        <v>4</v>
      </c>
      <c r="I30" s="6">
        <f t="shared" si="11"/>
        <v>4.136805677039071E-2</v>
      </c>
    </row>
    <row r="31" spans="1:11" x14ac:dyDescent="0.25">
      <c r="A31" s="4">
        <v>0.88</v>
      </c>
      <c r="B31" s="5">
        <f t="shared" si="6"/>
        <v>0.77439999999999998</v>
      </c>
      <c r="C31" s="5">
        <f t="shared" si="7"/>
        <v>8.6044444444444437E-2</v>
      </c>
      <c r="D31" s="5">
        <f t="shared" si="8"/>
        <v>1.0860444444444444</v>
      </c>
      <c r="E31" s="5">
        <f t="shared" si="9"/>
        <v>0.66185371096141032</v>
      </c>
      <c r="F31" s="5">
        <f t="shared" si="3"/>
        <v>0.3880348553811041</v>
      </c>
      <c r="G31" s="5">
        <f t="shared" si="10"/>
        <v>0.25682230901635794</v>
      </c>
      <c r="H31" s="5">
        <v>2</v>
      </c>
      <c r="I31" s="6">
        <f t="shared" si="11"/>
        <v>1.8833635994532919E-2</v>
      </c>
    </row>
    <row r="32" spans="1:11" x14ac:dyDescent="0.25">
      <c r="A32" s="4">
        <v>0.99</v>
      </c>
      <c r="B32" s="5">
        <f t="shared" si="6"/>
        <v>0.98009999999999997</v>
      </c>
      <c r="C32" s="5">
        <f t="shared" si="7"/>
        <v>0.1089</v>
      </c>
      <c r="D32" s="5">
        <f t="shared" si="8"/>
        <v>1.1089</v>
      </c>
      <c r="E32" s="5">
        <f t="shared" si="9"/>
        <v>0.59640061501180708</v>
      </c>
      <c r="F32" s="5">
        <f t="shared" si="3"/>
        <v>0.3880348553811041</v>
      </c>
      <c r="G32" s="5">
        <f t="shared" si="10"/>
        <v>0.2314242263953081</v>
      </c>
      <c r="H32" s="5">
        <v>4</v>
      </c>
      <c r="I32" s="6">
        <f t="shared" si="11"/>
        <v>3.3942219871311859E-2</v>
      </c>
    </row>
    <row r="33" spans="1:9" ht="15.75" thickBot="1" x14ac:dyDescent="0.3">
      <c r="A33" s="8">
        <f>A32+A35</f>
        <v>1.1000000000000001</v>
      </c>
      <c r="B33" s="5">
        <f t="shared" si="6"/>
        <v>1.2100000000000002</v>
      </c>
      <c r="C33" s="5">
        <f t="shared" si="7"/>
        <v>0.13444444444444448</v>
      </c>
      <c r="D33" s="5">
        <f t="shared" si="8"/>
        <v>1.1344444444444446</v>
      </c>
      <c r="E33" s="5">
        <f t="shared" si="9"/>
        <v>0.53221098804064126</v>
      </c>
      <c r="F33" s="5">
        <f t="shared" si="3"/>
        <v>0.3880348553811041</v>
      </c>
      <c r="G33" s="5">
        <f t="shared" si="10"/>
        <v>0.20651641377658475</v>
      </c>
      <c r="H33" s="5">
        <v>1</v>
      </c>
      <c r="I33" s="6">
        <f t="shared" si="11"/>
        <v>7.5722685051414426E-3</v>
      </c>
    </row>
    <row r="34" spans="1:9" x14ac:dyDescent="0.25">
      <c r="I34" s="50">
        <f>SUM(I23:I33)</f>
        <v>0.3500588560309803</v>
      </c>
    </row>
    <row r="35" spans="1:9" x14ac:dyDescent="0.25">
      <c r="A35">
        <f>1.1/10</f>
        <v>0.11000000000000001</v>
      </c>
    </row>
    <row r="40" spans="1:9" ht="15.75" thickBot="1" x14ac:dyDescent="0.3"/>
    <row r="41" spans="1:9" x14ac:dyDescent="0.25">
      <c r="A41" s="24" t="s">
        <v>19</v>
      </c>
      <c r="B41" s="2"/>
      <c r="C41" s="2"/>
      <c r="D41" s="2"/>
      <c r="E41" s="2"/>
      <c r="F41" s="3"/>
    </row>
    <row r="42" spans="1:9" x14ac:dyDescent="0.25">
      <c r="A42" s="4"/>
      <c r="B42" s="5"/>
      <c r="C42" s="5"/>
      <c r="D42" s="5"/>
      <c r="E42" s="5"/>
      <c r="F42" s="6"/>
      <c r="G42" s="28">
        <v>5</v>
      </c>
      <c r="H42">
        <v>24</v>
      </c>
    </row>
    <row r="43" spans="1:9" x14ac:dyDescent="0.25">
      <c r="A43" s="4" t="s">
        <v>55</v>
      </c>
      <c r="B43" s="5"/>
      <c r="C43" s="5"/>
      <c r="D43" s="5"/>
      <c r="E43" s="5"/>
      <c r="F43" s="6"/>
    </row>
    <row r="44" spans="1:9" x14ac:dyDescent="0.25">
      <c r="A44" s="4" t="s">
        <v>56</v>
      </c>
      <c r="B44" s="5">
        <v>10</v>
      </c>
      <c r="C44" s="5" t="s">
        <v>57</v>
      </c>
      <c r="D44" s="5"/>
      <c r="E44" s="5"/>
      <c r="F44" s="6"/>
    </row>
    <row r="45" spans="1:9" x14ac:dyDescent="0.25">
      <c r="A45" s="4"/>
      <c r="B45" s="5"/>
      <c r="C45" s="5"/>
      <c r="D45" s="5"/>
      <c r="E45" s="5"/>
      <c r="F45" s="6"/>
    </row>
    <row r="46" spans="1:9" x14ac:dyDescent="0.25">
      <c r="A46" s="4" t="s">
        <v>58</v>
      </c>
      <c r="B46" s="5"/>
      <c r="C46" s="5"/>
      <c r="D46" s="5"/>
      <c r="E46" s="5"/>
      <c r="F46" s="64" t="s">
        <v>59</v>
      </c>
      <c r="G46">
        <v>7</v>
      </c>
      <c r="H46">
        <v>2</v>
      </c>
      <c r="I46">
        <f>G46/H46</f>
        <v>3.5</v>
      </c>
    </row>
    <row r="47" spans="1:9" x14ac:dyDescent="0.25">
      <c r="A47" s="4" t="s">
        <v>60</v>
      </c>
      <c r="B47" s="25">
        <f>(B44+1)/2</f>
        <v>5.5</v>
      </c>
      <c r="C47" s="5"/>
      <c r="D47" s="5"/>
      <c r="E47" s="5"/>
      <c r="F47" s="64"/>
      <c r="G47">
        <v>5</v>
      </c>
      <c r="H47">
        <v>2</v>
      </c>
      <c r="I47">
        <f t="shared" ref="I47:I49" si="12">G47/H47</f>
        <v>2.5</v>
      </c>
    </row>
    <row r="48" spans="1:9" x14ac:dyDescent="0.25">
      <c r="A48" s="4" t="s">
        <v>61</v>
      </c>
      <c r="B48" s="32">
        <f>$L$13*$H$10</f>
        <v>52.342777784553519</v>
      </c>
      <c r="C48" s="5"/>
      <c r="D48" s="5"/>
      <c r="E48" s="5"/>
      <c r="F48" s="64"/>
      <c r="G48">
        <v>3</v>
      </c>
      <c r="H48">
        <v>2</v>
      </c>
      <c r="I48">
        <f t="shared" si="12"/>
        <v>1.5</v>
      </c>
    </row>
    <row r="49" spans="1:10" x14ac:dyDescent="0.25">
      <c r="A49" s="4" t="s">
        <v>62</v>
      </c>
      <c r="B49" s="33">
        <f>B44*PI()</f>
        <v>31.415926535897931</v>
      </c>
      <c r="C49" s="5">
        <f>POWER(B49,(1/2))</f>
        <v>5.604991216397929</v>
      </c>
      <c r="D49" s="5"/>
      <c r="E49" s="5"/>
      <c r="F49" s="64"/>
      <c r="G49">
        <v>1</v>
      </c>
      <c r="H49">
        <v>2</v>
      </c>
      <c r="I49">
        <f t="shared" si="12"/>
        <v>0.5</v>
      </c>
    </row>
    <row r="50" spans="1:10" x14ac:dyDescent="0.25">
      <c r="A50" s="4" t="s">
        <v>63</v>
      </c>
      <c r="B50" s="27">
        <f>H42</f>
        <v>24</v>
      </c>
      <c r="C50" s="5"/>
      <c r="D50" s="5" t="s">
        <v>64</v>
      </c>
      <c r="E50" s="5" t="s">
        <v>65</v>
      </c>
      <c r="F50" s="64"/>
      <c r="H50">
        <f>SQRT(PI())</f>
        <v>1.7724538509055159</v>
      </c>
      <c r="I50">
        <f>I46*I47*I48*I49*H50</f>
        <v>11.631728396567448</v>
      </c>
    </row>
    <row r="51" spans="1:10" x14ac:dyDescent="0.25">
      <c r="A51" s="4" t="s">
        <v>66</v>
      </c>
      <c r="B51" s="27">
        <f>C49*B50</f>
        <v>134.51978919355031</v>
      </c>
      <c r="C51" s="5"/>
      <c r="D51" s="5"/>
      <c r="E51" s="5"/>
      <c r="F51" s="64"/>
    </row>
    <row r="52" spans="1:10" x14ac:dyDescent="0.25">
      <c r="A52" s="4" t="s">
        <v>67</v>
      </c>
      <c r="B52" s="5">
        <f>B48</f>
        <v>52.342777784553519</v>
      </c>
      <c r="C52" s="5"/>
      <c r="D52" s="5"/>
      <c r="E52" s="5"/>
      <c r="F52" s="64"/>
    </row>
    <row r="53" spans="1:10" ht="15.75" thickBot="1" x14ac:dyDescent="0.3">
      <c r="A53" s="8" t="s">
        <v>68</v>
      </c>
      <c r="B53" s="34">
        <f>B52/B51</f>
        <v>0.38910838396603098</v>
      </c>
      <c r="C53" s="9"/>
      <c r="D53" s="9"/>
      <c r="E53" s="9"/>
      <c r="F53" s="65"/>
    </row>
    <row r="54" spans="1:10" x14ac:dyDescent="0.25">
      <c r="B54" s="30"/>
    </row>
    <row r="55" spans="1:10" ht="15.75" thickBot="1" x14ac:dyDescent="0.3"/>
    <row r="56" spans="1:10" x14ac:dyDescent="0.25">
      <c r="A56" s="24" t="s">
        <v>69</v>
      </c>
      <c r="B56" s="2"/>
      <c r="C56" s="2"/>
      <c r="D56" s="2"/>
      <c r="E56" s="2"/>
      <c r="F56" s="2"/>
      <c r="G56" s="2"/>
      <c r="H56" s="2"/>
      <c r="I56" s="3"/>
    </row>
    <row r="57" spans="1:10" x14ac:dyDescent="0.25">
      <c r="A57" s="4" t="s">
        <v>70</v>
      </c>
      <c r="B57" s="5"/>
      <c r="C57" s="5"/>
      <c r="D57" s="5"/>
      <c r="E57" s="5"/>
      <c r="F57" s="5"/>
      <c r="G57" s="5"/>
      <c r="H57" s="5"/>
      <c r="I57" s="6"/>
    </row>
    <row r="58" spans="1:10" x14ac:dyDescent="0.25">
      <c r="A58" s="4" t="s">
        <v>71</v>
      </c>
      <c r="B58" s="5">
        <v>10</v>
      </c>
      <c r="C58" s="5" t="s">
        <v>82</v>
      </c>
      <c r="D58" s="5">
        <f>B59/B58</f>
        <v>0.11812</v>
      </c>
      <c r="E58" s="5"/>
      <c r="F58" s="5"/>
      <c r="G58" s="5"/>
      <c r="H58" s="5"/>
      <c r="I58" s="6"/>
    </row>
    <row r="59" spans="1:10" x14ac:dyDescent="0.25">
      <c r="A59" s="4" t="s">
        <v>41</v>
      </c>
      <c r="B59" s="5">
        <v>1.1812</v>
      </c>
      <c r="C59" s="5"/>
      <c r="D59" s="5"/>
      <c r="E59" s="5"/>
      <c r="F59" s="5"/>
      <c r="G59" s="5"/>
      <c r="H59" s="5"/>
      <c r="I59" s="6"/>
    </row>
    <row r="60" spans="1:10" x14ac:dyDescent="0.25">
      <c r="A60" s="4" t="s">
        <v>72</v>
      </c>
      <c r="B60" s="5"/>
      <c r="C60" s="5"/>
      <c r="D60" s="5"/>
      <c r="E60" s="5"/>
      <c r="F60" s="5"/>
      <c r="G60" s="5"/>
      <c r="H60" s="5"/>
      <c r="I60" s="6"/>
    </row>
    <row r="61" spans="1:10" x14ac:dyDescent="0.25">
      <c r="A61" s="4" t="s">
        <v>73</v>
      </c>
      <c r="B61" s="5">
        <f>(B59/B58)/3</f>
        <v>3.9373333333333337E-2</v>
      </c>
      <c r="C61" s="5"/>
      <c r="D61" s="5"/>
      <c r="E61" s="5"/>
      <c r="F61" s="5"/>
      <c r="G61" s="5"/>
      <c r="H61" s="5"/>
      <c r="I61" s="6"/>
    </row>
    <row r="62" spans="1:10" x14ac:dyDescent="0.25">
      <c r="A62" s="4" t="s">
        <v>74</v>
      </c>
      <c r="B62" s="5" t="s">
        <v>75</v>
      </c>
      <c r="C62" s="5" t="s">
        <v>76</v>
      </c>
      <c r="D62" s="5" t="s">
        <v>77</v>
      </c>
      <c r="E62" s="25" t="s">
        <v>78</v>
      </c>
      <c r="F62" s="5"/>
      <c r="G62" s="5" t="s">
        <v>79</v>
      </c>
      <c r="H62" s="31" t="s">
        <v>80</v>
      </c>
      <c r="I62" s="6" t="s">
        <v>81</v>
      </c>
    </row>
    <row r="63" spans="1:10" x14ac:dyDescent="0.25">
      <c r="A63" s="4">
        <v>0</v>
      </c>
      <c r="B63" s="5">
        <f>A63*A63</f>
        <v>0</v>
      </c>
      <c r="C63" s="5">
        <f>B63/B44</f>
        <v>0</v>
      </c>
      <c r="D63" s="5">
        <f>1 +C63</f>
        <v>1</v>
      </c>
      <c r="E63" s="5">
        <f>POWER(D63,-$B$47)</f>
        <v>1</v>
      </c>
      <c r="F63" s="5">
        <f>$B$53</f>
        <v>0.38910838396603098</v>
      </c>
      <c r="G63" s="35">
        <f>E63*F63</f>
        <v>0.38910838396603098</v>
      </c>
      <c r="H63" s="5">
        <v>1</v>
      </c>
      <c r="I63" s="36">
        <f>$B$61*H63*G63</f>
        <v>1.5320494104689194E-2</v>
      </c>
      <c r="J63" s="37">
        <v>1.53204941046891E-2</v>
      </c>
    </row>
    <row r="64" spans="1:10" x14ac:dyDescent="0.25">
      <c r="A64" s="38">
        <f>A63+D58</f>
        <v>0.11812</v>
      </c>
      <c r="B64" s="39">
        <f>A64*A64</f>
        <v>1.39523344E-2</v>
      </c>
      <c r="C64" s="39">
        <f>B64/$B$44</f>
        <v>1.39523344E-3</v>
      </c>
      <c r="D64" s="40">
        <f t="shared" ref="D64:D73" si="13">1 +C64</f>
        <v>1.00139523344</v>
      </c>
      <c r="E64" s="41">
        <f t="shared" ref="E64:E73" si="14">POWER(D64,-$B$47)</f>
        <v>0.99236089190441468</v>
      </c>
      <c r="F64" s="5">
        <f t="shared" ref="F64:F73" si="15">$B$53</f>
        <v>0.38910838396603098</v>
      </c>
      <c r="G64" s="42">
        <f t="shared" ref="G64:G73" si="16">E64*F64</f>
        <v>0.38613594296001597</v>
      </c>
      <c r="H64" s="5">
        <v>4</v>
      </c>
      <c r="I64" s="43">
        <f t="shared" ref="I64:I73" si="17">$B$61*H64*G64</f>
        <v>6.0813836776582787E-2</v>
      </c>
      <c r="J64" s="44">
        <v>6.0856246738132599E-2</v>
      </c>
    </row>
    <row r="65" spans="1:10" x14ac:dyDescent="0.25">
      <c r="A65" s="4">
        <f>A64+$D$58</f>
        <v>0.23624000000000001</v>
      </c>
      <c r="B65" s="5">
        <f>A65*A65</f>
        <v>5.5809337600000002E-2</v>
      </c>
      <c r="C65" s="5">
        <f t="shared" ref="C65:C73" si="18">B65/$B$44</f>
        <v>5.5809337600000002E-3</v>
      </c>
      <c r="D65" s="5">
        <f t="shared" si="13"/>
        <v>1.0055809337599999</v>
      </c>
      <c r="E65" s="5">
        <f t="shared" si="14"/>
        <v>0.96985393695890587</v>
      </c>
      <c r="F65" s="5">
        <f t="shared" si="15"/>
        <v>0.38910838396603098</v>
      </c>
      <c r="G65" s="45">
        <f t="shared" si="16"/>
        <v>0.37737829809317275</v>
      </c>
      <c r="H65" s="5">
        <v>2</v>
      </c>
      <c r="I65" s="46">
        <f t="shared" si="17"/>
        <v>2.9717283047177044E-2</v>
      </c>
      <c r="J65">
        <v>2.98000927631543E-2</v>
      </c>
    </row>
    <row r="66" spans="1:10" x14ac:dyDescent="0.25">
      <c r="A66" s="4">
        <f>A65+$D$58</f>
        <v>0.35436000000000001</v>
      </c>
      <c r="B66" s="5">
        <f t="shared" ref="B66:B73" si="19">A66*A66</f>
        <v>0.12557100960000001</v>
      </c>
      <c r="C66" s="5">
        <f t="shared" si="18"/>
        <v>1.2557100960000001E-2</v>
      </c>
      <c r="D66" s="5">
        <f t="shared" si="13"/>
        <v>1.0125571009600001</v>
      </c>
      <c r="E66" s="5">
        <f t="shared" si="14"/>
        <v>0.93366831280631868</v>
      </c>
      <c r="F66" s="5">
        <f t="shared" si="15"/>
        <v>0.38910838396603098</v>
      </c>
      <c r="G66" s="5">
        <f t="shared" si="16"/>
        <v>0.36329816835635736</v>
      </c>
      <c r="H66" s="5">
        <v>4</v>
      </c>
      <c r="I66" s="6">
        <f t="shared" si="17"/>
        <v>5.7217039528337246E-2</v>
      </c>
      <c r="J66">
        <v>5.7575158871442503E-2</v>
      </c>
    </row>
    <row r="67" spans="1:10" x14ac:dyDescent="0.25">
      <c r="A67" s="4">
        <f t="shared" ref="A67:A73" si="20">A66+$D$58</f>
        <v>0.47248000000000001</v>
      </c>
      <c r="B67" s="5">
        <f t="shared" si="19"/>
        <v>0.22323735040000001</v>
      </c>
      <c r="C67" s="5">
        <f t="shared" si="18"/>
        <v>2.2323735040000001E-2</v>
      </c>
      <c r="D67" s="5">
        <f t="shared" si="13"/>
        <v>1.0223237350400001</v>
      </c>
      <c r="E67" s="5">
        <f t="shared" si="14"/>
        <v>0.88565292030501519</v>
      </c>
      <c r="F67" s="5">
        <f t="shared" si="15"/>
        <v>0.38910838396603098</v>
      </c>
      <c r="G67" s="5">
        <f t="shared" si="16"/>
        <v>0.34461497657468049</v>
      </c>
      <c r="H67" s="5">
        <v>2</v>
      </c>
      <c r="I67" s="6">
        <f t="shared" si="17"/>
        <v>2.7137280688667508E-2</v>
      </c>
      <c r="J67">
        <v>2.7438511550180501E-2</v>
      </c>
    </row>
    <row r="68" spans="1:10" x14ac:dyDescent="0.25">
      <c r="A68" s="4">
        <f t="shared" si="20"/>
        <v>0.59060000000000001</v>
      </c>
      <c r="B68" s="5">
        <f t="shared" si="19"/>
        <v>0.34880836000000004</v>
      </c>
      <c r="C68" s="5">
        <f t="shared" si="18"/>
        <v>3.4880836000000005E-2</v>
      </c>
      <c r="D68" s="5">
        <f t="shared" si="13"/>
        <v>1.0348808359999999</v>
      </c>
      <c r="E68" s="5">
        <f t="shared" si="14"/>
        <v>0.82813874530475451</v>
      </c>
      <c r="F68" s="5">
        <f t="shared" si="15"/>
        <v>0.38910838396603098</v>
      </c>
      <c r="G68" s="5">
        <f t="shared" si="16"/>
        <v>0.32223572888518953</v>
      </c>
      <c r="H68" s="5">
        <v>4</v>
      </c>
      <c r="I68" s="6">
        <f t="shared" si="17"/>
        <v>5.074997906122479E-2</v>
      </c>
      <c r="J68">
        <v>5.1627493390181897E-2</v>
      </c>
    </row>
    <row r="69" spans="1:10" x14ac:dyDescent="0.25">
      <c r="A69" s="4">
        <f t="shared" si="20"/>
        <v>0.70872000000000002</v>
      </c>
      <c r="B69" s="5">
        <f t="shared" si="19"/>
        <v>0.50228403840000002</v>
      </c>
      <c r="C69" s="5">
        <f t="shared" si="18"/>
        <v>5.0228403840000005E-2</v>
      </c>
      <c r="D69" s="5">
        <f t="shared" si="13"/>
        <v>1.05022840384</v>
      </c>
      <c r="E69" s="5">
        <f t="shared" si="14"/>
        <v>0.76372906941558749</v>
      </c>
      <c r="F69" s="5">
        <f t="shared" si="15"/>
        <v>0.38910838396603098</v>
      </c>
      <c r="G69" s="5">
        <f t="shared" si="16"/>
        <v>0.29717338398817994</v>
      </c>
      <c r="H69" s="5">
        <v>2</v>
      </c>
      <c r="I69" s="6">
        <f t="shared" si="17"/>
        <v>2.3401413411122545E-2</v>
      </c>
      <c r="J69">
        <v>2.39819210455634E-2</v>
      </c>
    </row>
    <row r="70" spans="1:10" x14ac:dyDescent="0.25">
      <c r="A70" s="4">
        <f t="shared" si="20"/>
        <v>0.82684000000000002</v>
      </c>
      <c r="B70" s="5">
        <f t="shared" si="19"/>
        <v>0.68366438559999998</v>
      </c>
      <c r="C70" s="5">
        <f t="shared" si="18"/>
        <v>6.8366438559999992E-2</v>
      </c>
      <c r="D70" s="5">
        <f t="shared" si="13"/>
        <v>1.06836643856</v>
      </c>
      <c r="E70" s="5">
        <f t="shared" si="14"/>
        <v>0.6950862507919261</v>
      </c>
      <c r="F70" s="5">
        <f t="shared" si="15"/>
        <v>0.38910838396603098</v>
      </c>
      <c r="G70" s="5">
        <f t="shared" si="16"/>
        <v>0.27046388776265368</v>
      </c>
      <c r="H70" s="5">
        <v>4</v>
      </c>
      <c r="I70" s="6">
        <f t="shared" si="17"/>
        <v>4.2596259230032872E-2</v>
      </c>
      <c r="J70">
        <v>4.4028265808184398E-2</v>
      </c>
    </row>
    <row r="71" spans="1:10" x14ac:dyDescent="0.25">
      <c r="A71" s="4">
        <f t="shared" si="20"/>
        <v>0.94496000000000002</v>
      </c>
      <c r="B71" s="5">
        <f t="shared" si="19"/>
        <v>0.89294940160000003</v>
      </c>
      <c r="C71" s="5">
        <f t="shared" si="18"/>
        <v>8.9294940160000003E-2</v>
      </c>
      <c r="D71" s="5">
        <f t="shared" si="13"/>
        <v>1.0892949401600001</v>
      </c>
      <c r="E71" s="5">
        <f t="shared" si="14"/>
        <v>0.62474073655775397</v>
      </c>
      <c r="F71" s="5">
        <f t="shared" si="15"/>
        <v>0.38910838396603098</v>
      </c>
      <c r="G71" s="5">
        <f t="shared" si="16"/>
        <v>0.24309185839973554</v>
      </c>
      <c r="H71" s="5">
        <v>2</v>
      </c>
      <c r="I71" s="6">
        <f t="shared" si="17"/>
        <v>1.9142673542784511E-2</v>
      </c>
      <c r="J71">
        <v>1.99790731115243E-2</v>
      </c>
    </row>
    <row r="72" spans="1:10" x14ac:dyDescent="0.25">
      <c r="A72" s="4">
        <f t="shared" si="20"/>
        <v>1.06308</v>
      </c>
      <c r="B72" s="5">
        <f t="shared" si="19"/>
        <v>1.1301390864</v>
      </c>
      <c r="C72" s="5">
        <f t="shared" si="18"/>
        <v>0.11301390864000001</v>
      </c>
      <c r="D72" s="5">
        <f t="shared" si="13"/>
        <v>1.1130139086399999</v>
      </c>
      <c r="E72" s="5">
        <f t="shared" si="14"/>
        <v>0.5549409162500869</v>
      </c>
      <c r="F72" s="5">
        <f t="shared" si="15"/>
        <v>0.38910838396603098</v>
      </c>
      <c r="G72" s="5">
        <f t="shared" si="16"/>
        <v>0.21593216311869987</v>
      </c>
      <c r="H72" s="5">
        <v>4</v>
      </c>
      <c r="I72" s="6">
        <f t="shared" si="17"/>
        <v>3.4007876143441106E-2</v>
      </c>
      <c r="J72">
        <v>3.5878130566146998E-2</v>
      </c>
    </row>
    <row r="73" spans="1:10" x14ac:dyDescent="0.25">
      <c r="A73" s="4">
        <f t="shared" si="20"/>
        <v>1.1812</v>
      </c>
      <c r="B73" s="5">
        <f t="shared" si="19"/>
        <v>1.3952334400000002</v>
      </c>
      <c r="C73" s="5">
        <f t="shared" si="18"/>
        <v>0.13952334400000002</v>
      </c>
      <c r="D73" s="5">
        <f t="shared" si="13"/>
        <v>1.1395233440000001</v>
      </c>
      <c r="E73" s="42">
        <f t="shared" si="14"/>
        <v>0.48755347307747493</v>
      </c>
      <c r="F73" s="47">
        <f t="shared" si="15"/>
        <v>0.38910838396603098</v>
      </c>
      <c r="G73" s="48">
        <f t="shared" si="16"/>
        <v>0.18971114400620206</v>
      </c>
      <c r="H73" s="5">
        <v>1</v>
      </c>
      <c r="I73" s="49">
        <f t="shared" si="17"/>
        <v>7.4695601100041968E-3</v>
      </c>
      <c r="J73">
        <v>7.9736402909098506E-3</v>
      </c>
    </row>
    <row r="74" spans="1:10" ht="15.75" thickBot="1" x14ac:dyDescent="0.3">
      <c r="I74" s="50">
        <f>SUM(I63:I73)</f>
        <v>0.36757369564406378</v>
      </c>
      <c r="J74">
        <f>SUM(J63:J73)</f>
        <v>0.3744590282401099</v>
      </c>
    </row>
    <row r="75" spans="1:10" ht="16.5" thickBot="1" x14ac:dyDescent="0.3">
      <c r="A75" s="51" t="s">
        <v>83</v>
      </c>
      <c r="B75" s="52">
        <v>9</v>
      </c>
      <c r="C75" s="52">
        <v>0.35005999999999998</v>
      </c>
      <c r="D75" s="52">
        <v>0.35005863679999999</v>
      </c>
      <c r="E75">
        <f>C75-D75</f>
        <v>1.3631999999930144E-6</v>
      </c>
    </row>
    <row r="76" spans="1:10" x14ac:dyDescent="0.25">
      <c r="A76" s="66">
        <v>11812</v>
      </c>
      <c r="B76" s="68">
        <v>10</v>
      </c>
      <c r="C76" s="68">
        <v>0.36757000000000001</v>
      </c>
      <c r="D76" s="68">
        <v>0.37445874020090297</v>
      </c>
      <c r="E76">
        <f>D76-C76</f>
        <v>6.8887402009029652E-3</v>
      </c>
    </row>
    <row r="77" spans="1:10" ht="15.75" thickBot="1" x14ac:dyDescent="0.3">
      <c r="A77" s="67"/>
      <c r="B77" s="69"/>
      <c r="C77" s="69"/>
      <c r="D77" s="69"/>
    </row>
    <row r="78" spans="1:10" ht="16.5" thickBot="1" x14ac:dyDescent="0.3">
      <c r="A78" s="53" t="s">
        <v>84</v>
      </c>
      <c r="B78" s="54">
        <v>30</v>
      </c>
      <c r="C78" s="54">
        <v>0.495</v>
      </c>
      <c r="D78" s="54">
        <v>0.50292133320999999</v>
      </c>
      <c r="E78">
        <f>D78-C78</f>
        <v>7.9213332099999922E-3</v>
      </c>
    </row>
    <row r="80" spans="1:10" x14ac:dyDescent="0.25">
      <c r="B80" s="30"/>
    </row>
    <row r="81" spans="1:4" x14ac:dyDescent="0.25">
      <c r="B81" s="30">
        <v>5.5</v>
      </c>
    </row>
    <row r="82" spans="1:4" x14ac:dyDescent="0.25">
      <c r="B82" s="30" t="s">
        <v>85</v>
      </c>
    </row>
    <row r="83" spans="1:4" x14ac:dyDescent="0.25">
      <c r="B83" s="30" t="s">
        <v>86</v>
      </c>
    </row>
    <row r="84" spans="1:4" x14ac:dyDescent="0.25">
      <c r="A84" t="s">
        <v>87</v>
      </c>
      <c r="B84" s="30" t="s">
        <v>88</v>
      </c>
    </row>
    <row r="85" spans="1:4" x14ac:dyDescent="0.25">
      <c r="A85" t="s">
        <v>87</v>
      </c>
      <c r="B85" s="30" t="s">
        <v>89</v>
      </c>
    </row>
    <row r="86" spans="1:4" x14ac:dyDescent="0.25">
      <c r="A86" t="s">
        <v>90</v>
      </c>
      <c r="B86" s="30" t="s">
        <v>91</v>
      </c>
    </row>
    <row r="87" spans="1:4" x14ac:dyDescent="0.25">
      <c r="A87" t="s">
        <v>92</v>
      </c>
      <c r="B87" s="30" t="s">
        <v>93</v>
      </c>
      <c r="C87" s="55">
        <v>1.00139523344</v>
      </c>
      <c r="D87">
        <f>POWER(C87,-5.5)</f>
        <v>0.99236089190441468</v>
      </c>
    </row>
    <row r="88" spans="1:4" x14ac:dyDescent="0.25">
      <c r="A88" t="s">
        <v>92</v>
      </c>
      <c r="B88" s="30" t="s">
        <v>94</v>
      </c>
      <c r="C88" s="41">
        <v>0.99236089190441468</v>
      </c>
    </row>
    <row r="89" spans="1:4" x14ac:dyDescent="0.25">
      <c r="B89" s="30"/>
    </row>
    <row r="90" spans="1:4" x14ac:dyDescent="0.25">
      <c r="B90" s="30"/>
    </row>
    <row r="91" spans="1:4" x14ac:dyDescent="0.25">
      <c r="B91" s="30"/>
    </row>
    <row r="92" spans="1:4" x14ac:dyDescent="0.25">
      <c r="B92" s="30"/>
    </row>
  </sheetData>
  <mergeCells count="6">
    <mergeCell ref="F6:F13"/>
    <mergeCell ref="F46:F53"/>
    <mergeCell ref="A76:A77"/>
    <mergeCell ref="B76:B77"/>
    <mergeCell ref="C76:C77"/>
    <mergeCell ref="D76:D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0"/>
  <sheetViews>
    <sheetView tabSelected="1" topLeftCell="A497" workbookViewId="0">
      <selection activeCell="B420" sqref="B420"/>
    </sheetView>
  </sheetViews>
  <sheetFormatPr baseColWidth="10" defaultRowHeight="15" x14ac:dyDescent="0.25"/>
  <cols>
    <col min="1" max="1" width="17.7109375" customWidth="1"/>
    <col min="2" max="2" width="36.5703125" customWidth="1"/>
  </cols>
  <sheetData>
    <row r="1" spans="1:12" x14ac:dyDescent="0.25">
      <c r="A1" s="24" t="s">
        <v>19</v>
      </c>
      <c r="B1" s="2"/>
      <c r="C1" s="2"/>
      <c r="D1" s="2"/>
      <c r="E1" s="2"/>
      <c r="F1" s="3"/>
    </row>
    <row r="2" spans="1:12" x14ac:dyDescent="0.25">
      <c r="A2" s="4"/>
      <c r="B2" s="5"/>
      <c r="C2" s="5"/>
      <c r="D2" s="5"/>
      <c r="E2" s="5"/>
      <c r="F2" s="6"/>
    </row>
    <row r="3" spans="1:12" x14ac:dyDescent="0.25">
      <c r="A3" s="4" t="s">
        <v>55</v>
      </c>
      <c r="B3" s="5"/>
      <c r="C3" s="5"/>
      <c r="D3" s="5"/>
      <c r="E3" s="5">
        <f>6/2</f>
        <v>3</v>
      </c>
      <c r="F3" s="6">
        <f>E3-1</f>
        <v>2</v>
      </c>
      <c r="G3">
        <f>F3-1</f>
        <v>1</v>
      </c>
    </row>
    <row r="4" spans="1:12" x14ac:dyDescent="0.25">
      <c r="A4" s="4" t="s">
        <v>56</v>
      </c>
      <c r="B4" s="5">
        <v>6</v>
      </c>
      <c r="C4" s="5" t="s">
        <v>57</v>
      </c>
      <c r="D4" s="5"/>
      <c r="E4" s="5">
        <f>B7-1</f>
        <v>2.5</v>
      </c>
      <c r="F4" s="6">
        <f>E4-1</f>
        <v>1.5</v>
      </c>
      <c r="G4">
        <f>F4-1</f>
        <v>0.5</v>
      </c>
      <c r="H4">
        <f>G4*F4*E4</f>
        <v>1.875</v>
      </c>
      <c r="I4">
        <f>H4*H10</f>
        <v>3.3233509704478421</v>
      </c>
    </row>
    <row r="5" spans="1:12" x14ac:dyDescent="0.25">
      <c r="A5" s="4"/>
      <c r="B5" s="5"/>
      <c r="C5" s="5"/>
      <c r="D5" s="5"/>
      <c r="E5" s="5"/>
      <c r="F5" s="6"/>
    </row>
    <row r="6" spans="1:12" x14ac:dyDescent="0.25">
      <c r="A6" s="4" t="s">
        <v>58</v>
      </c>
      <c r="B6" s="5"/>
      <c r="C6" s="5"/>
      <c r="D6" s="5"/>
      <c r="E6" s="5"/>
      <c r="F6" s="64" t="s">
        <v>59</v>
      </c>
      <c r="G6">
        <v>7</v>
      </c>
      <c r="H6">
        <v>2</v>
      </c>
      <c r="I6">
        <f>G6/H6</f>
        <v>3.5</v>
      </c>
      <c r="J6">
        <f>I6*I7*I8*I9</f>
        <v>6.5625</v>
      </c>
    </row>
    <row r="7" spans="1:12" x14ac:dyDescent="0.25">
      <c r="A7" s="4" t="s">
        <v>60</v>
      </c>
      <c r="B7" s="25">
        <f>(B4+1)/2</f>
        <v>3.5</v>
      </c>
      <c r="C7" s="5"/>
      <c r="D7" s="5"/>
      <c r="E7" s="5"/>
      <c r="F7" s="64"/>
      <c r="G7">
        <v>5</v>
      </c>
      <c r="H7">
        <v>2</v>
      </c>
      <c r="I7">
        <f t="shared" ref="I7:I9" si="0">G7/H7</f>
        <v>2.5</v>
      </c>
    </row>
    <row r="8" spans="1:12" x14ac:dyDescent="0.25">
      <c r="A8" s="4" t="s">
        <v>61</v>
      </c>
      <c r="B8" s="26">
        <f>I4</f>
        <v>3.3233509704478421</v>
      </c>
      <c r="C8" s="5"/>
      <c r="D8" s="5"/>
      <c r="E8" s="5"/>
      <c r="F8" s="64"/>
      <c r="G8">
        <v>3</v>
      </c>
      <c r="H8">
        <v>2</v>
      </c>
      <c r="I8">
        <f t="shared" si="0"/>
        <v>1.5</v>
      </c>
    </row>
    <row r="9" spans="1:12" x14ac:dyDescent="0.25">
      <c r="A9" s="4" t="s">
        <v>62</v>
      </c>
      <c r="B9" s="27">
        <f>B4*PI()</f>
        <v>18.849555921538759</v>
      </c>
      <c r="C9" s="5">
        <f>POWER(B9,(1/2))</f>
        <v>4.3416075273496055</v>
      </c>
      <c r="D9" s="5"/>
      <c r="E9" s="5"/>
      <c r="F9" s="64"/>
      <c r="G9">
        <v>1</v>
      </c>
      <c r="H9">
        <v>2</v>
      </c>
      <c r="I9">
        <f t="shared" si="0"/>
        <v>0.5</v>
      </c>
    </row>
    <row r="10" spans="1:12" x14ac:dyDescent="0.25">
      <c r="A10" s="4" t="s">
        <v>63</v>
      </c>
      <c r="B10" s="27">
        <v>2</v>
      </c>
      <c r="C10" s="5"/>
      <c r="D10" s="5" t="s">
        <v>64</v>
      </c>
      <c r="E10" s="5" t="s">
        <v>65</v>
      </c>
      <c r="F10" s="64"/>
      <c r="H10">
        <f>SQRT(PI())</f>
        <v>1.7724538509055159</v>
      </c>
      <c r="I10">
        <f>I6*I7*I8*I9*H10</f>
        <v>11.631728396567448</v>
      </c>
    </row>
    <row r="11" spans="1:12" x14ac:dyDescent="0.25">
      <c r="A11" s="4" t="s">
        <v>66</v>
      </c>
      <c r="B11" s="27">
        <f>C9*B10</f>
        <v>8.6832150546992111</v>
      </c>
      <c r="C11" s="5"/>
      <c r="D11" s="5"/>
      <c r="E11" s="5"/>
      <c r="F11" s="64"/>
      <c r="K11" s="28"/>
    </row>
    <row r="12" spans="1:12" x14ac:dyDescent="0.25">
      <c r="A12" s="4" t="s">
        <v>67</v>
      </c>
      <c r="B12" s="5">
        <f>B8</f>
        <v>3.3233509704478421</v>
      </c>
      <c r="C12" s="5"/>
      <c r="D12" s="5"/>
      <c r="E12" s="5"/>
      <c r="F12" s="64"/>
      <c r="K12" s="28"/>
    </row>
    <row r="13" spans="1:12" ht="15.75" thickBot="1" x14ac:dyDescent="0.3">
      <c r="A13" s="8" t="s">
        <v>68</v>
      </c>
      <c r="B13" s="29">
        <f>B12/B11</f>
        <v>0.38273277230987157</v>
      </c>
      <c r="C13" s="9"/>
      <c r="D13" s="9"/>
      <c r="E13" s="9"/>
      <c r="F13" s="65"/>
      <c r="K13" s="28">
        <f>11/2</f>
        <v>5.5</v>
      </c>
      <c r="L13">
        <f>K14*K15*K16*K17*K18</f>
        <v>29.53125</v>
      </c>
    </row>
    <row r="14" spans="1:12" x14ac:dyDescent="0.25">
      <c r="B14" s="30"/>
      <c r="K14" s="28">
        <f>K13-1</f>
        <v>4.5</v>
      </c>
      <c r="L14">
        <f>$L$13*$H$10</f>
        <v>52.342777784553519</v>
      </c>
    </row>
    <row r="15" spans="1:12" ht="15.75" thickBot="1" x14ac:dyDescent="0.3">
      <c r="A15" t="s">
        <v>97</v>
      </c>
      <c r="B15">
        <v>0.2</v>
      </c>
      <c r="K15" s="28">
        <f>K14-1</f>
        <v>3.5</v>
      </c>
    </row>
    <row r="16" spans="1:12" x14ac:dyDescent="0.25">
      <c r="A16" s="24" t="s">
        <v>69</v>
      </c>
      <c r="B16" s="2"/>
      <c r="C16" s="2"/>
      <c r="D16" s="2"/>
      <c r="E16" s="2"/>
      <c r="F16" s="2"/>
      <c r="G16" s="2"/>
      <c r="H16" s="2"/>
      <c r="I16" s="3"/>
      <c r="K16" s="28">
        <f>K15-1</f>
        <v>2.5</v>
      </c>
    </row>
    <row r="17" spans="1:11" x14ac:dyDescent="0.25">
      <c r="A17" s="4" t="s">
        <v>70</v>
      </c>
      <c r="B17" s="5"/>
      <c r="C17" s="5"/>
      <c r="D17" s="5"/>
      <c r="E17" s="5"/>
      <c r="F17" s="5"/>
      <c r="G17" s="5"/>
      <c r="H17" s="5"/>
      <c r="I17" s="6"/>
      <c r="K17" s="28">
        <f>K16-1</f>
        <v>1.5</v>
      </c>
    </row>
    <row r="18" spans="1:11" x14ac:dyDescent="0.25">
      <c r="A18" s="4" t="s">
        <v>71</v>
      </c>
      <c r="B18" s="5">
        <v>10</v>
      </c>
      <c r="C18" s="5">
        <f>B19/B18</f>
        <v>0.1</v>
      </c>
      <c r="D18" s="5"/>
      <c r="E18" s="5"/>
      <c r="F18" s="5"/>
      <c r="G18" s="5"/>
      <c r="H18" s="5"/>
      <c r="I18" s="6"/>
      <c r="K18" s="28">
        <f>K17-1</f>
        <v>0.5</v>
      </c>
    </row>
    <row r="19" spans="1:11" x14ac:dyDescent="0.25">
      <c r="A19" s="4" t="s">
        <v>41</v>
      </c>
      <c r="B19" s="5">
        <v>1</v>
      </c>
      <c r="C19" s="5"/>
      <c r="D19" s="5"/>
      <c r="E19" s="5"/>
      <c r="F19" s="5"/>
      <c r="G19" s="5"/>
      <c r="H19" s="5"/>
      <c r="I19" s="6"/>
      <c r="K19" s="28"/>
    </row>
    <row r="20" spans="1:11" x14ac:dyDescent="0.25">
      <c r="A20" s="4" t="s">
        <v>72</v>
      </c>
      <c r="B20" s="5"/>
      <c r="C20" s="5"/>
      <c r="D20" s="5"/>
      <c r="E20" s="5"/>
      <c r="F20" s="5"/>
      <c r="G20" s="5"/>
      <c r="H20" s="5"/>
      <c r="I20" s="6"/>
      <c r="K20" s="28"/>
    </row>
    <row r="21" spans="1:11" x14ac:dyDescent="0.25">
      <c r="A21" s="4" t="s">
        <v>73</v>
      </c>
      <c r="B21" s="5">
        <f>(B19/B18)/3</f>
        <v>3.3333333333333333E-2</v>
      </c>
      <c r="C21" s="5"/>
      <c r="D21" s="5"/>
      <c r="E21" s="5"/>
      <c r="F21" s="5"/>
      <c r="G21" s="5"/>
      <c r="H21" s="5"/>
      <c r="I21" s="6"/>
      <c r="K21" s="28"/>
    </row>
    <row r="22" spans="1:11" x14ac:dyDescent="0.25">
      <c r="A22" s="4" t="s">
        <v>74</v>
      </c>
      <c r="B22" s="5" t="s">
        <v>75</v>
      </c>
      <c r="C22" s="5" t="s">
        <v>76</v>
      </c>
      <c r="D22" s="5" t="s">
        <v>77</v>
      </c>
      <c r="E22" s="25" t="s">
        <v>78</v>
      </c>
      <c r="F22" s="5"/>
      <c r="G22" s="5" t="s">
        <v>79</v>
      </c>
      <c r="H22" s="31" t="s">
        <v>80</v>
      </c>
      <c r="I22" s="6" t="s">
        <v>81</v>
      </c>
      <c r="K22" s="28"/>
    </row>
    <row r="23" spans="1:11" x14ac:dyDescent="0.25">
      <c r="A23" s="4">
        <v>0</v>
      </c>
      <c r="B23" s="5">
        <f>A23*A23</f>
        <v>0</v>
      </c>
      <c r="C23" s="5">
        <f>B23/$B$4</f>
        <v>0</v>
      </c>
      <c r="D23" s="5">
        <f>1 +C23</f>
        <v>1</v>
      </c>
      <c r="E23" s="5">
        <f>POWER(D23,-$B$7)</f>
        <v>1</v>
      </c>
      <c r="F23" s="5">
        <f>$B$13</f>
        <v>0.38273277230987157</v>
      </c>
      <c r="G23" s="5">
        <f>E23*F23</f>
        <v>0.38273277230987157</v>
      </c>
      <c r="H23" s="5">
        <v>1</v>
      </c>
      <c r="I23" s="6">
        <f>$B$21*H23*G23</f>
        <v>1.2757759076995719E-2</v>
      </c>
      <c r="K23" s="28"/>
    </row>
    <row r="24" spans="1:11" x14ac:dyDescent="0.25">
      <c r="A24" s="4">
        <f>A23+$C$18</f>
        <v>0.1</v>
      </c>
      <c r="B24" s="5">
        <f>A24*A24</f>
        <v>1.0000000000000002E-2</v>
      </c>
      <c r="C24" s="5">
        <f t="shared" ref="C24:C33" si="1">B24/$B$4</f>
        <v>1.666666666666667E-3</v>
      </c>
      <c r="D24" s="5">
        <f t="shared" ref="D24:D33" si="2">1 +C24</f>
        <v>1.0016666666666667</v>
      </c>
      <c r="E24" s="5">
        <f t="shared" ref="E24:E33" si="3">POWER(D24,-$B$7)</f>
        <v>0.99418847500696295</v>
      </c>
      <c r="F24" s="5">
        <f t="shared" ref="F24:F33" si="4">$B$13</f>
        <v>0.38273277230987157</v>
      </c>
      <c r="G24" s="5">
        <f t="shared" ref="G24:G33" si="5">E24*F24</f>
        <v>0.38050851123793838</v>
      </c>
      <c r="H24" s="5">
        <v>4</v>
      </c>
      <c r="I24" s="6">
        <f t="shared" ref="I24:I33" si="6">$B$21*H24*G24</f>
        <v>5.0734468165058451E-2</v>
      </c>
      <c r="K24" s="28"/>
    </row>
    <row r="25" spans="1:11" x14ac:dyDescent="0.25">
      <c r="A25" s="4">
        <f>A24+$C$18</f>
        <v>0.2</v>
      </c>
      <c r="B25" s="5">
        <f>A25*A25</f>
        <v>4.0000000000000008E-2</v>
      </c>
      <c r="C25" s="5">
        <f t="shared" si="1"/>
        <v>6.666666666666668E-3</v>
      </c>
      <c r="D25" s="5">
        <f t="shared" si="2"/>
        <v>1.0066666666666666</v>
      </c>
      <c r="E25" s="5">
        <f t="shared" si="3"/>
        <v>0.9770124347723933</v>
      </c>
      <c r="F25" s="5">
        <f t="shared" si="4"/>
        <v>0.38273277230987157</v>
      </c>
      <c r="G25" s="5">
        <f t="shared" si="5"/>
        <v>0.37393467774165567</v>
      </c>
      <c r="H25" s="5">
        <v>2</v>
      </c>
      <c r="I25" s="6">
        <f t="shared" si="6"/>
        <v>2.4928978516110378E-2</v>
      </c>
    </row>
    <row r="26" spans="1:11" x14ac:dyDescent="0.25">
      <c r="A26" s="4">
        <f>A25+$C$18</f>
        <v>0.30000000000000004</v>
      </c>
      <c r="B26" s="5">
        <f t="shared" ref="B26:B33" si="7">A26*A26</f>
        <v>9.0000000000000024E-2</v>
      </c>
      <c r="C26" s="5">
        <f t="shared" si="1"/>
        <v>1.5000000000000005E-2</v>
      </c>
      <c r="D26" s="5">
        <f t="shared" si="2"/>
        <v>1.0149999999999999</v>
      </c>
      <c r="E26" s="5">
        <f t="shared" si="3"/>
        <v>0.94922430998052398</v>
      </c>
      <c r="F26" s="5">
        <f t="shared" si="4"/>
        <v>0.38273277230987157</v>
      </c>
      <c r="G26" s="5">
        <f t="shared" si="5"/>
        <v>0.36329925170277083</v>
      </c>
      <c r="H26" s="5">
        <v>4</v>
      </c>
      <c r="I26" s="6">
        <f t="shared" si="6"/>
        <v>4.8439900227036113E-2</v>
      </c>
    </row>
    <row r="27" spans="1:11" x14ac:dyDescent="0.25">
      <c r="A27" s="4">
        <f t="shared" ref="A27:A32" si="8">A26+$C$18</f>
        <v>0.4</v>
      </c>
      <c r="B27" s="5">
        <f t="shared" si="7"/>
        <v>0.16000000000000003</v>
      </c>
      <c r="C27" s="5">
        <f t="shared" si="1"/>
        <v>2.6666666666666672E-2</v>
      </c>
      <c r="D27" s="5">
        <f t="shared" si="2"/>
        <v>1.0266666666666666</v>
      </c>
      <c r="E27" s="5">
        <f t="shared" si="3"/>
        <v>0.91200429534497807</v>
      </c>
      <c r="F27" s="5">
        <f t="shared" si="4"/>
        <v>0.38273277230987157</v>
      </c>
      <c r="G27" s="5">
        <f t="shared" si="5"/>
        <v>0.34905393231589438</v>
      </c>
      <c r="H27" s="5">
        <v>2</v>
      </c>
      <c r="I27" s="6">
        <f t="shared" si="6"/>
        <v>2.3270262154392957E-2</v>
      </c>
    </row>
    <row r="28" spans="1:11" x14ac:dyDescent="0.25">
      <c r="A28" s="4">
        <f t="shared" si="8"/>
        <v>0.5</v>
      </c>
      <c r="B28" s="5">
        <f t="shared" si="7"/>
        <v>0.25</v>
      </c>
      <c r="C28" s="5">
        <f t="shared" si="1"/>
        <v>4.1666666666666664E-2</v>
      </c>
      <c r="D28" s="5">
        <f t="shared" si="2"/>
        <v>1.0416666666666667</v>
      </c>
      <c r="E28" s="5">
        <f t="shared" si="3"/>
        <v>0.86686070282840688</v>
      </c>
      <c r="F28" s="5">
        <f t="shared" si="4"/>
        <v>0.38273277230987157</v>
      </c>
      <c r="G28" s="5">
        <f t="shared" si="5"/>
        <v>0.3317759999999999</v>
      </c>
      <c r="H28" s="5">
        <v>4</v>
      </c>
      <c r="I28" s="6">
        <f t="shared" si="6"/>
        <v>4.4236799999999986E-2</v>
      </c>
    </row>
    <row r="29" spans="1:11" x14ac:dyDescent="0.25">
      <c r="A29" s="4">
        <f t="shared" si="8"/>
        <v>0.6</v>
      </c>
      <c r="B29" s="5">
        <f t="shared" si="7"/>
        <v>0.36</v>
      </c>
      <c r="C29" s="5">
        <f t="shared" si="1"/>
        <v>0.06</v>
      </c>
      <c r="D29" s="5">
        <f t="shared" si="2"/>
        <v>1.06</v>
      </c>
      <c r="E29" s="5">
        <f t="shared" si="3"/>
        <v>0.81551033937181705</v>
      </c>
      <c r="F29" s="5">
        <f t="shared" si="4"/>
        <v>0.38273277230987157</v>
      </c>
      <c r="G29" s="5">
        <f t="shared" si="5"/>
        <v>0.31212253303513976</v>
      </c>
      <c r="H29" s="5">
        <v>2</v>
      </c>
      <c r="I29" s="6">
        <f t="shared" si="6"/>
        <v>2.0808168869009318E-2</v>
      </c>
    </row>
    <row r="30" spans="1:11" x14ac:dyDescent="0.25">
      <c r="A30" s="4">
        <f t="shared" si="8"/>
        <v>0.7</v>
      </c>
      <c r="B30" s="5">
        <f t="shared" si="7"/>
        <v>0.48999999999999994</v>
      </c>
      <c r="C30" s="5">
        <f t="shared" si="1"/>
        <v>8.1666666666666651E-2</v>
      </c>
      <c r="D30" s="5">
        <f t="shared" si="2"/>
        <v>1.0816666666666666</v>
      </c>
      <c r="E30" s="5">
        <f t="shared" si="3"/>
        <v>0.75975389902985901</v>
      </c>
      <c r="F30" s="5">
        <f t="shared" si="4"/>
        <v>0.38273277230987157</v>
      </c>
      <c r="G30" s="5">
        <f t="shared" si="5"/>
        <v>0.29078271604893219</v>
      </c>
      <c r="H30" s="5">
        <v>4</v>
      </c>
      <c r="I30" s="6">
        <f t="shared" si="6"/>
        <v>3.8771028806524291E-2</v>
      </c>
    </row>
    <row r="31" spans="1:11" x14ac:dyDescent="0.25">
      <c r="A31" s="4">
        <f t="shared" si="8"/>
        <v>0.79999999999999993</v>
      </c>
      <c r="B31" s="5">
        <f t="shared" si="7"/>
        <v>0.6399999999999999</v>
      </c>
      <c r="C31" s="5">
        <f t="shared" si="1"/>
        <v>0.10666666666666665</v>
      </c>
      <c r="D31" s="5">
        <f t="shared" si="2"/>
        <v>1.1066666666666667</v>
      </c>
      <c r="E31" s="5">
        <f t="shared" si="3"/>
        <v>0.70136016958241643</v>
      </c>
      <c r="F31" s="5">
        <f t="shared" si="4"/>
        <v>0.38273277230987157</v>
      </c>
      <c r="G31" s="5">
        <f t="shared" si="5"/>
        <v>0.26843352209199989</v>
      </c>
      <c r="H31" s="5">
        <v>2</v>
      </c>
      <c r="I31" s="6">
        <f t="shared" si="6"/>
        <v>1.7895568139466658E-2</v>
      </c>
    </row>
    <row r="32" spans="1:11" x14ac:dyDescent="0.25">
      <c r="A32" s="4">
        <f t="shared" si="8"/>
        <v>0.89999999999999991</v>
      </c>
      <c r="B32" s="5">
        <f t="shared" si="7"/>
        <v>0.80999999999999983</v>
      </c>
      <c r="C32" s="5">
        <f t="shared" si="1"/>
        <v>0.13499999999999998</v>
      </c>
      <c r="D32" s="5">
        <f t="shared" si="2"/>
        <v>1.135</v>
      </c>
      <c r="E32" s="5">
        <f t="shared" si="3"/>
        <v>0.64196963220855263</v>
      </c>
      <c r="F32" s="5">
        <f t="shared" si="4"/>
        <v>0.38273277230987157</v>
      </c>
      <c r="G32" s="5">
        <f t="shared" si="5"/>
        <v>0.24570281707392796</v>
      </c>
      <c r="H32" s="5">
        <v>4</v>
      </c>
      <c r="I32" s="6">
        <f t="shared" si="6"/>
        <v>3.2760375609857062E-2</v>
      </c>
    </row>
    <row r="33" spans="1:11" x14ac:dyDescent="0.25">
      <c r="A33" s="4">
        <f>A32+$C$18</f>
        <v>0.99999999999999989</v>
      </c>
      <c r="B33" s="5">
        <f t="shared" si="7"/>
        <v>0.99999999999999978</v>
      </c>
      <c r="C33" s="5">
        <f t="shared" si="1"/>
        <v>0.16666666666666663</v>
      </c>
      <c r="D33" s="5">
        <f t="shared" si="2"/>
        <v>1.1666666666666665</v>
      </c>
      <c r="E33" s="5">
        <f t="shared" si="3"/>
        <v>0.58302373629991611</v>
      </c>
      <c r="F33" s="5">
        <f t="shared" si="4"/>
        <v>0.38273277230987157</v>
      </c>
      <c r="G33" s="5">
        <f t="shared" si="5"/>
        <v>0.2231422909165264</v>
      </c>
      <c r="H33" s="5">
        <v>1</v>
      </c>
      <c r="I33" s="6">
        <f t="shared" si="6"/>
        <v>7.4380763638842136E-3</v>
      </c>
    </row>
    <row r="34" spans="1:11" x14ac:dyDescent="0.25">
      <c r="I34" s="50">
        <f>SUM(I23:I33)</f>
        <v>0.32204138592833514</v>
      </c>
    </row>
    <row r="35" spans="1:11" x14ac:dyDescent="0.25">
      <c r="A35" t="s">
        <v>54</v>
      </c>
      <c r="B35">
        <f>I34</f>
        <v>0.32204138592833514</v>
      </c>
      <c r="C35" t="s">
        <v>101</v>
      </c>
      <c r="D35" t="s">
        <v>108</v>
      </c>
      <c r="I35" s="26"/>
    </row>
    <row r="36" spans="1:11" x14ac:dyDescent="0.25">
      <c r="A36" t="s">
        <v>96</v>
      </c>
      <c r="B36">
        <v>0.2</v>
      </c>
      <c r="I36" s="26"/>
    </row>
    <row r="37" spans="1:11" x14ac:dyDescent="0.25">
      <c r="A37" t="s">
        <v>95</v>
      </c>
      <c r="I37" s="26"/>
    </row>
    <row r="38" spans="1:11" x14ac:dyDescent="0.25">
      <c r="A38" t="s">
        <v>98</v>
      </c>
      <c r="B38">
        <v>0.5</v>
      </c>
      <c r="I38" s="26"/>
    </row>
    <row r="39" spans="1:11" ht="15.75" thickBot="1" x14ac:dyDescent="0.3">
      <c r="I39" s="26"/>
    </row>
    <row r="40" spans="1:11" x14ac:dyDescent="0.25">
      <c r="A40" s="24" t="s">
        <v>69</v>
      </c>
      <c r="B40" s="2"/>
      <c r="C40" s="2"/>
      <c r="D40" s="2"/>
      <c r="E40" s="2"/>
      <c r="F40" s="2"/>
      <c r="G40" s="2"/>
      <c r="H40" s="2"/>
      <c r="I40" s="3"/>
      <c r="K40" s="28">
        <f>K38-1</f>
        <v>-1</v>
      </c>
    </row>
    <row r="41" spans="1:11" x14ac:dyDescent="0.25">
      <c r="A41" s="4" t="s">
        <v>70</v>
      </c>
      <c r="B41" s="5"/>
      <c r="C41" s="5"/>
      <c r="D41" s="5"/>
      <c r="E41" s="5"/>
      <c r="F41" s="5"/>
      <c r="G41" s="5"/>
      <c r="H41" s="5"/>
      <c r="I41" s="6"/>
      <c r="K41" s="28">
        <f>K40-1</f>
        <v>-2</v>
      </c>
    </row>
    <row r="42" spans="1:11" x14ac:dyDescent="0.25">
      <c r="A42" s="4" t="s">
        <v>71</v>
      </c>
      <c r="B42" s="5">
        <v>10</v>
      </c>
      <c r="C42" s="5">
        <f>B43/B42</f>
        <v>0.05</v>
      </c>
      <c r="D42" s="5"/>
      <c r="E42" s="5"/>
      <c r="F42" s="5"/>
      <c r="G42" s="5"/>
      <c r="H42" s="5"/>
      <c r="I42" s="6"/>
      <c r="K42" s="28">
        <f>K41-1</f>
        <v>-3</v>
      </c>
    </row>
    <row r="43" spans="1:11" x14ac:dyDescent="0.25">
      <c r="A43" s="4" t="s">
        <v>41</v>
      </c>
      <c r="B43" s="5">
        <f>B19-B38</f>
        <v>0.5</v>
      </c>
      <c r="C43" s="5"/>
      <c r="D43" s="5"/>
      <c r="E43" s="5"/>
      <c r="F43" s="5"/>
      <c r="G43" s="5"/>
      <c r="H43" s="5"/>
      <c r="I43" s="6"/>
      <c r="K43" s="28"/>
    </row>
    <row r="44" spans="1:11" x14ac:dyDescent="0.25">
      <c r="A44" s="4" t="s">
        <v>72</v>
      </c>
      <c r="B44" s="5"/>
      <c r="C44" s="5"/>
      <c r="D44" s="5"/>
      <c r="E44" s="5"/>
      <c r="F44" s="5"/>
      <c r="G44" s="5"/>
      <c r="H44" s="5"/>
      <c r="I44" s="6"/>
      <c r="K44" s="28"/>
    </row>
    <row r="45" spans="1:11" x14ac:dyDescent="0.25">
      <c r="A45" s="4" t="s">
        <v>73</v>
      </c>
      <c r="B45" s="5">
        <f>(B43/B42)/3</f>
        <v>1.6666666666666666E-2</v>
      </c>
      <c r="C45" s="5"/>
      <c r="D45" s="5"/>
      <c r="E45" s="5"/>
      <c r="F45" s="5"/>
      <c r="G45" s="5"/>
      <c r="H45" s="5"/>
      <c r="I45" s="6"/>
      <c r="K45" s="28"/>
    </row>
    <row r="46" spans="1:11" x14ac:dyDescent="0.25">
      <c r="A46" s="4" t="s">
        <v>74</v>
      </c>
      <c r="B46" s="5" t="s">
        <v>75</v>
      </c>
      <c r="C46" s="5" t="s">
        <v>76</v>
      </c>
      <c r="D46" s="5" t="s">
        <v>77</v>
      </c>
      <c r="E46" s="25" t="s">
        <v>78</v>
      </c>
      <c r="F46" s="5"/>
      <c r="G46" s="5" t="s">
        <v>79</v>
      </c>
      <c r="H46" s="31" t="s">
        <v>80</v>
      </c>
      <c r="I46" s="6" t="s">
        <v>81</v>
      </c>
      <c r="K46" s="28"/>
    </row>
    <row r="47" spans="1:11" x14ac:dyDescent="0.25">
      <c r="A47" s="4">
        <v>0</v>
      </c>
      <c r="B47" s="5">
        <f>A47*A47</f>
        <v>0</v>
      </c>
      <c r="C47" s="5">
        <f>B47/$B$4</f>
        <v>0</v>
      </c>
      <c r="D47" s="5">
        <f>1 +C47</f>
        <v>1</v>
      </c>
      <c r="E47" s="5">
        <f>POWER(D47,-$B$7)</f>
        <v>1</v>
      </c>
      <c r="F47" s="5">
        <f>$B$13</f>
        <v>0.38273277230987157</v>
      </c>
      <c r="G47" s="5">
        <f>E47*F47</f>
        <v>0.38273277230987157</v>
      </c>
      <c r="H47" s="5">
        <v>1</v>
      </c>
      <c r="I47" s="6">
        <f>$B$45*H47*G47</f>
        <v>6.3788795384978596E-3</v>
      </c>
      <c r="K47" s="28"/>
    </row>
    <row r="48" spans="1:11" x14ac:dyDescent="0.25">
      <c r="A48" s="4">
        <f>A47+$C$42</f>
        <v>0.05</v>
      </c>
      <c r="B48" s="5">
        <f>A48*A48</f>
        <v>2.5000000000000005E-3</v>
      </c>
      <c r="C48" s="5">
        <f t="shared" ref="C48:C57" si="9">B48/$B$4</f>
        <v>4.1666666666666675E-4</v>
      </c>
      <c r="D48" s="5">
        <f t="shared" ref="D48:D57" si="10">1 +C48</f>
        <v>1.0004166666666667</v>
      </c>
      <c r="E48" s="5">
        <f t="shared" ref="E48:E57" si="11">POWER(D48,-$B$7)</f>
        <v>0.99854303281049372</v>
      </c>
      <c r="F48" s="5">
        <f t="shared" ref="F48:F57" si="12">$B$13</f>
        <v>0.38273277230987157</v>
      </c>
      <c r="G48" s="5">
        <f t="shared" ref="G48:G57" si="13">E48*F48</f>
        <v>0.38217514321826729</v>
      </c>
      <c r="H48" s="5">
        <v>4</v>
      </c>
      <c r="I48" s="6">
        <f t="shared" ref="I48:I57" si="14">$B$45*H48*G48</f>
        <v>2.5478342881217819E-2</v>
      </c>
      <c r="K48" s="28"/>
    </row>
    <row r="49" spans="1:11" x14ac:dyDescent="0.25">
      <c r="A49" s="4">
        <f t="shared" ref="A49:A57" si="15">A48+$C$42</f>
        <v>0.1</v>
      </c>
      <c r="B49" s="5">
        <f>A49*A49</f>
        <v>1.0000000000000002E-2</v>
      </c>
      <c r="C49" s="5">
        <f t="shared" si="9"/>
        <v>1.666666666666667E-3</v>
      </c>
      <c r="D49" s="5">
        <f t="shared" si="10"/>
        <v>1.0016666666666667</v>
      </c>
      <c r="E49" s="5">
        <f t="shared" si="11"/>
        <v>0.99418847500696295</v>
      </c>
      <c r="F49" s="5">
        <f t="shared" si="12"/>
        <v>0.38273277230987157</v>
      </c>
      <c r="G49" s="5">
        <f t="shared" si="13"/>
        <v>0.38050851123793838</v>
      </c>
      <c r="H49" s="5">
        <v>2</v>
      </c>
      <c r="I49" s="6">
        <f t="shared" si="14"/>
        <v>1.2683617041264613E-2</v>
      </c>
    </row>
    <row r="50" spans="1:11" x14ac:dyDescent="0.25">
      <c r="A50" s="4">
        <f t="shared" si="15"/>
        <v>0.15000000000000002</v>
      </c>
      <c r="B50" s="5">
        <f t="shared" ref="B50:B57" si="16">A50*A50</f>
        <v>2.2500000000000006E-2</v>
      </c>
      <c r="C50" s="5">
        <f t="shared" si="9"/>
        <v>3.7500000000000012E-3</v>
      </c>
      <c r="D50" s="5">
        <f t="shared" si="10"/>
        <v>1.0037499999999999</v>
      </c>
      <c r="E50" s="5">
        <f t="shared" si="11"/>
        <v>0.986984985448494</v>
      </c>
      <c r="F50" s="5">
        <f t="shared" si="12"/>
        <v>0.38273277230987157</v>
      </c>
      <c r="G50" s="5">
        <f t="shared" si="13"/>
        <v>0.37775149970892036</v>
      </c>
      <c r="H50" s="5">
        <v>4</v>
      </c>
      <c r="I50" s="6">
        <f t="shared" si="14"/>
        <v>2.5183433313928024E-2</v>
      </c>
    </row>
    <row r="51" spans="1:11" x14ac:dyDescent="0.25">
      <c r="A51" s="4">
        <f t="shared" si="15"/>
        <v>0.2</v>
      </c>
      <c r="B51" s="5">
        <f t="shared" si="16"/>
        <v>4.0000000000000008E-2</v>
      </c>
      <c r="C51" s="5">
        <f t="shared" si="9"/>
        <v>6.666666666666668E-3</v>
      </c>
      <c r="D51" s="5">
        <f t="shared" si="10"/>
        <v>1.0066666666666666</v>
      </c>
      <c r="E51" s="5">
        <f t="shared" si="11"/>
        <v>0.9770124347723933</v>
      </c>
      <c r="F51" s="5">
        <f t="shared" si="12"/>
        <v>0.38273277230987157</v>
      </c>
      <c r="G51" s="5">
        <f t="shared" si="13"/>
        <v>0.37393467774165567</v>
      </c>
      <c r="H51" s="5">
        <v>2</v>
      </c>
      <c r="I51" s="6">
        <f t="shared" si="14"/>
        <v>1.2464489258055189E-2</v>
      </c>
    </row>
    <row r="52" spans="1:11" x14ac:dyDescent="0.25">
      <c r="A52" s="4">
        <f t="shared" si="15"/>
        <v>0.25</v>
      </c>
      <c r="B52" s="5">
        <f t="shared" si="16"/>
        <v>6.25E-2</v>
      </c>
      <c r="C52" s="5">
        <f t="shared" si="9"/>
        <v>1.0416666666666666E-2</v>
      </c>
      <c r="D52" s="5">
        <f t="shared" si="10"/>
        <v>1.0104166666666667</v>
      </c>
      <c r="E52" s="5">
        <f t="shared" si="11"/>
        <v>0.9643801123971637</v>
      </c>
      <c r="F52" s="5">
        <f t="shared" si="12"/>
        <v>0.38273277230987157</v>
      </c>
      <c r="G52" s="5">
        <f t="shared" si="13"/>
        <v>0.36909987397827199</v>
      </c>
      <c r="H52" s="5">
        <v>4</v>
      </c>
      <c r="I52" s="6">
        <f t="shared" si="14"/>
        <v>2.4606658265218132E-2</v>
      </c>
    </row>
    <row r="53" spans="1:11" x14ac:dyDescent="0.25">
      <c r="A53" s="4">
        <f t="shared" si="15"/>
        <v>0.3</v>
      </c>
      <c r="B53" s="5">
        <f t="shared" si="16"/>
        <v>0.09</v>
      </c>
      <c r="C53" s="5">
        <f t="shared" si="9"/>
        <v>1.4999999999999999E-2</v>
      </c>
      <c r="D53" s="5">
        <f t="shared" si="10"/>
        <v>1.0149999999999999</v>
      </c>
      <c r="E53" s="5">
        <f t="shared" si="11"/>
        <v>0.94922430998052398</v>
      </c>
      <c r="F53" s="5">
        <f t="shared" si="12"/>
        <v>0.38273277230987157</v>
      </c>
      <c r="G53" s="5">
        <f t="shared" si="13"/>
        <v>0.36329925170277083</v>
      </c>
      <c r="H53" s="5">
        <v>2</v>
      </c>
      <c r="I53" s="6">
        <f t="shared" si="14"/>
        <v>1.2109975056759028E-2</v>
      </c>
    </row>
    <row r="54" spans="1:11" x14ac:dyDescent="0.25">
      <c r="A54" s="4">
        <f t="shared" si="15"/>
        <v>0.35</v>
      </c>
      <c r="B54" s="5">
        <f t="shared" si="16"/>
        <v>0.12249999999999998</v>
      </c>
      <c r="C54" s="5">
        <f t="shared" si="9"/>
        <v>2.0416666666666663E-2</v>
      </c>
      <c r="D54" s="5">
        <f t="shared" si="10"/>
        <v>1.0204166666666667</v>
      </c>
      <c r="E54" s="5">
        <f t="shared" si="11"/>
        <v>0.93170536881494526</v>
      </c>
      <c r="F54" s="5">
        <f t="shared" si="12"/>
        <v>0.38273277230987157</v>
      </c>
      <c r="G54" s="5">
        <f t="shared" si="13"/>
        <v>0.35659417878253535</v>
      </c>
      <c r="H54" s="5">
        <v>4</v>
      </c>
      <c r="I54" s="6">
        <f t="shared" si="14"/>
        <v>2.3772945252169022E-2</v>
      </c>
    </row>
    <row r="55" spans="1:11" x14ac:dyDescent="0.25">
      <c r="A55" s="4">
        <f t="shared" si="15"/>
        <v>0.39999999999999997</v>
      </c>
      <c r="B55" s="5">
        <f t="shared" si="16"/>
        <v>0.15999999999999998</v>
      </c>
      <c r="C55" s="5">
        <f t="shared" si="9"/>
        <v>2.6666666666666661E-2</v>
      </c>
      <c r="D55" s="5">
        <f t="shared" si="10"/>
        <v>1.0266666666666666</v>
      </c>
      <c r="E55" s="5">
        <f t="shared" si="11"/>
        <v>0.91200429534497807</v>
      </c>
      <c r="F55" s="5">
        <f t="shared" si="12"/>
        <v>0.38273277230987157</v>
      </c>
      <c r="G55" s="5">
        <f t="shared" si="13"/>
        <v>0.34905393231589438</v>
      </c>
      <c r="H55" s="5">
        <v>2</v>
      </c>
      <c r="I55" s="6">
        <f t="shared" si="14"/>
        <v>1.1635131077196478E-2</v>
      </c>
    </row>
    <row r="56" spans="1:11" x14ac:dyDescent="0.25">
      <c r="A56" s="4">
        <f t="shared" si="15"/>
        <v>0.44999999999999996</v>
      </c>
      <c r="B56" s="5">
        <f t="shared" si="16"/>
        <v>0.20249999999999996</v>
      </c>
      <c r="C56" s="5">
        <f t="shared" si="9"/>
        <v>3.3749999999999995E-2</v>
      </c>
      <c r="D56" s="5">
        <f t="shared" si="10"/>
        <v>1.0337499999999999</v>
      </c>
      <c r="E56" s="5">
        <f t="shared" si="11"/>
        <v>0.89031906033165509</v>
      </c>
      <c r="F56" s="5">
        <f t="shared" si="12"/>
        <v>0.38273277230987157</v>
      </c>
      <c r="G56" s="5">
        <f t="shared" si="13"/>
        <v>0.34075428220105414</v>
      </c>
      <c r="H56" s="5">
        <v>4</v>
      </c>
      <c r="I56" s="6">
        <f t="shared" si="14"/>
        <v>2.2716952146736941E-2</v>
      </c>
    </row>
    <row r="57" spans="1:11" x14ac:dyDescent="0.25">
      <c r="A57" s="4">
        <f t="shared" si="15"/>
        <v>0.49999999999999994</v>
      </c>
      <c r="B57" s="5">
        <f t="shared" si="16"/>
        <v>0.24999999999999994</v>
      </c>
      <c r="C57" s="5">
        <f t="shared" si="9"/>
        <v>4.1666666666666657E-2</v>
      </c>
      <c r="D57" s="5">
        <f t="shared" si="10"/>
        <v>1.0416666666666667</v>
      </c>
      <c r="E57" s="5">
        <f t="shared" si="11"/>
        <v>0.86686070282840688</v>
      </c>
      <c r="F57" s="5">
        <f t="shared" si="12"/>
        <v>0.38273277230987157</v>
      </c>
      <c r="G57" s="5">
        <f t="shared" si="13"/>
        <v>0.3317759999999999</v>
      </c>
      <c r="H57" s="5">
        <v>1</v>
      </c>
      <c r="I57" s="6">
        <f t="shared" si="14"/>
        <v>5.5295999999999982E-3</v>
      </c>
    </row>
    <row r="58" spans="1:11" x14ac:dyDescent="0.25">
      <c r="I58" s="50">
        <f>SUM(I47:I57)</f>
        <v>0.18256002383104308</v>
      </c>
    </row>
    <row r="59" spans="1:11" x14ac:dyDescent="0.25">
      <c r="A59" t="s">
        <v>98</v>
      </c>
      <c r="B59">
        <f>B38/2</f>
        <v>0.25</v>
      </c>
      <c r="I59" s="26"/>
    </row>
    <row r="60" spans="1:11" x14ac:dyDescent="0.25">
      <c r="A60" t="s">
        <v>54</v>
      </c>
      <c r="B60">
        <f>I58</f>
        <v>0.18256002383104308</v>
      </c>
      <c r="C60" t="s">
        <v>100</v>
      </c>
      <c r="D60" t="s">
        <v>109</v>
      </c>
      <c r="I60" s="26"/>
    </row>
    <row r="61" spans="1:11" ht="15.75" thickBot="1" x14ac:dyDescent="0.3">
      <c r="A61" t="s">
        <v>99</v>
      </c>
      <c r="B61">
        <f>B36</f>
        <v>0.2</v>
      </c>
      <c r="I61" s="26"/>
    </row>
    <row r="62" spans="1:11" x14ac:dyDescent="0.25">
      <c r="A62" s="24" t="s">
        <v>69</v>
      </c>
      <c r="B62" s="2"/>
      <c r="C62" s="2"/>
      <c r="D62" s="2"/>
      <c r="E62" s="2"/>
      <c r="F62" s="2"/>
      <c r="G62" s="2"/>
      <c r="H62" s="2"/>
      <c r="I62" s="3"/>
      <c r="K62" s="28">
        <f>K59-1</f>
        <v>-1</v>
      </c>
    </row>
    <row r="63" spans="1:11" x14ac:dyDescent="0.25">
      <c r="A63" s="4" t="s">
        <v>70</v>
      </c>
      <c r="B63" s="5"/>
      <c r="C63" s="5"/>
      <c r="D63" s="5"/>
      <c r="E63" s="5"/>
      <c r="F63" s="5"/>
      <c r="G63" s="5"/>
      <c r="H63" s="5"/>
      <c r="I63" s="6"/>
      <c r="K63" s="28">
        <f>K62-1</f>
        <v>-2</v>
      </c>
    </row>
    <row r="64" spans="1:11" x14ac:dyDescent="0.25">
      <c r="A64" s="4" t="s">
        <v>71</v>
      </c>
      <c r="B64" s="5">
        <v>10</v>
      </c>
      <c r="C64" s="5">
        <f>B65/B64</f>
        <v>7.4999999999999997E-2</v>
      </c>
      <c r="D64" s="5"/>
      <c r="E64" s="5"/>
      <c r="F64" s="5"/>
      <c r="G64" s="5"/>
      <c r="H64" s="5"/>
      <c r="I64" s="6"/>
      <c r="K64" s="28">
        <f>K63-1</f>
        <v>-3</v>
      </c>
    </row>
    <row r="65" spans="1:11" x14ac:dyDescent="0.25">
      <c r="A65" s="4" t="s">
        <v>41</v>
      </c>
      <c r="B65" s="5">
        <f>B43+B59</f>
        <v>0.75</v>
      </c>
      <c r="C65" s="5"/>
      <c r="D65" s="5"/>
      <c r="E65" s="5"/>
      <c r="F65" s="5"/>
      <c r="G65" s="5"/>
      <c r="H65" s="5"/>
      <c r="I65" s="6"/>
      <c r="K65" s="28"/>
    </row>
    <row r="66" spans="1:11" x14ac:dyDescent="0.25">
      <c r="A66" s="4" t="s">
        <v>72</v>
      </c>
      <c r="B66" s="5"/>
      <c r="C66" s="5"/>
      <c r="D66" s="5"/>
      <c r="E66" s="5"/>
      <c r="F66" s="5"/>
      <c r="G66" s="5"/>
      <c r="H66" s="5"/>
      <c r="I66" s="6"/>
      <c r="K66" s="28"/>
    </row>
    <row r="67" spans="1:11" x14ac:dyDescent="0.25">
      <c r="A67" s="4" t="s">
        <v>73</v>
      </c>
      <c r="B67" s="5">
        <f>(B65/B64)/3</f>
        <v>2.4999999999999998E-2</v>
      </c>
      <c r="C67" s="5"/>
      <c r="D67" s="5"/>
      <c r="E67" s="5"/>
      <c r="F67" s="5"/>
      <c r="G67" s="5"/>
      <c r="H67" s="5"/>
      <c r="I67" s="6"/>
      <c r="K67" s="28"/>
    </row>
    <row r="68" spans="1:11" x14ac:dyDescent="0.25">
      <c r="A68" s="4" t="s">
        <v>74</v>
      </c>
      <c r="B68" s="5" t="s">
        <v>75</v>
      </c>
      <c r="C68" s="5" t="s">
        <v>76</v>
      </c>
      <c r="D68" s="5" t="s">
        <v>77</v>
      </c>
      <c r="E68" s="25" t="s">
        <v>78</v>
      </c>
      <c r="F68" s="5"/>
      <c r="G68" s="5" t="s">
        <v>79</v>
      </c>
      <c r="H68" s="31" t="s">
        <v>80</v>
      </c>
      <c r="I68" s="6" t="s">
        <v>81</v>
      </c>
      <c r="K68" s="28"/>
    </row>
    <row r="69" spans="1:11" x14ac:dyDescent="0.25">
      <c r="A69" s="4">
        <v>0</v>
      </c>
      <c r="B69" s="5">
        <f>A69*A69</f>
        <v>0</v>
      </c>
      <c r="C69" s="5">
        <f>B69/$B$4</f>
        <v>0</v>
      </c>
      <c r="D69" s="5">
        <f>1 +C69</f>
        <v>1</v>
      </c>
      <c r="E69" s="5">
        <f>POWER(D69,-$B$7)</f>
        <v>1</v>
      </c>
      <c r="F69" s="5">
        <f>$B$13</f>
        <v>0.38273277230987157</v>
      </c>
      <c r="G69" s="5">
        <f>E69*F69</f>
        <v>0.38273277230987157</v>
      </c>
      <c r="H69" s="5">
        <v>1</v>
      </c>
      <c r="I69" s="6">
        <f>$B$67*H69*G69</f>
        <v>9.5683193077467886E-3</v>
      </c>
      <c r="K69" s="28"/>
    </row>
    <row r="70" spans="1:11" x14ac:dyDescent="0.25">
      <c r="A70" s="4">
        <f>A69+$C$64</f>
        <v>7.4999999999999997E-2</v>
      </c>
      <c r="B70" s="5">
        <f>A70*A70</f>
        <v>5.6249999999999998E-3</v>
      </c>
      <c r="C70" s="5">
        <f t="shared" ref="C70:C79" si="17">B70/$B$4</f>
        <v>9.3749999999999997E-4</v>
      </c>
      <c r="D70" s="5">
        <f t="shared" ref="D70:D79" si="18">1 +C70</f>
        <v>1.0009375</v>
      </c>
      <c r="E70" s="5">
        <f t="shared" ref="E70:E79" si="19">POWER(D70,-$B$7)</f>
        <v>0.99672565950868275</v>
      </c>
      <c r="F70" s="5">
        <f t="shared" ref="F70:F79" si="20">$B$13</f>
        <v>0.38273277230987157</v>
      </c>
      <c r="G70" s="5">
        <f t="shared" ref="G70:G79" si="21">E70*F70</f>
        <v>0.38147957489614326</v>
      </c>
      <c r="H70" s="5">
        <v>4</v>
      </c>
      <c r="I70" s="6">
        <f t="shared" ref="I70:I79" si="22">$B$67*H70*G70</f>
        <v>3.8147957489614324E-2</v>
      </c>
      <c r="K70" s="28"/>
    </row>
    <row r="71" spans="1:11" x14ac:dyDescent="0.25">
      <c r="A71" s="4">
        <f t="shared" ref="A71:A79" si="23">A70+$C$64</f>
        <v>0.15</v>
      </c>
      <c r="B71" s="5">
        <f>A71*A71</f>
        <v>2.2499999999999999E-2</v>
      </c>
      <c r="C71" s="5">
        <f t="shared" si="17"/>
        <v>3.7499999999999999E-3</v>
      </c>
      <c r="D71" s="5">
        <f t="shared" si="18"/>
        <v>1.0037499999999999</v>
      </c>
      <c r="E71" s="5">
        <f t="shared" si="19"/>
        <v>0.986984985448494</v>
      </c>
      <c r="F71" s="5">
        <f t="shared" si="20"/>
        <v>0.38273277230987157</v>
      </c>
      <c r="G71" s="5">
        <f t="shared" si="21"/>
        <v>0.37775149970892036</v>
      </c>
      <c r="H71" s="5">
        <v>2</v>
      </c>
      <c r="I71" s="6">
        <f t="shared" si="22"/>
        <v>1.8887574985446017E-2</v>
      </c>
    </row>
    <row r="72" spans="1:11" x14ac:dyDescent="0.25">
      <c r="A72" s="4">
        <f t="shared" si="23"/>
        <v>0.22499999999999998</v>
      </c>
      <c r="B72" s="5">
        <f t="shared" ref="B72:B79" si="24">A72*A72</f>
        <v>5.0624999999999989E-2</v>
      </c>
      <c r="C72" s="5">
        <f t="shared" si="17"/>
        <v>8.4374999999999988E-3</v>
      </c>
      <c r="D72" s="5">
        <f t="shared" si="18"/>
        <v>1.0084375000000001</v>
      </c>
      <c r="E72" s="5">
        <f t="shared" si="19"/>
        <v>0.97102082746095131</v>
      </c>
      <c r="F72" s="5">
        <f t="shared" si="20"/>
        <v>0.38273277230987157</v>
      </c>
      <c r="G72" s="5">
        <f t="shared" si="21"/>
        <v>0.37164149326475537</v>
      </c>
      <c r="H72" s="5">
        <v>4</v>
      </c>
      <c r="I72" s="6">
        <f t="shared" si="22"/>
        <v>3.7164149326475535E-2</v>
      </c>
    </row>
    <row r="73" spans="1:11" x14ac:dyDescent="0.25">
      <c r="A73" s="4">
        <f t="shared" si="23"/>
        <v>0.3</v>
      </c>
      <c r="B73" s="5">
        <f t="shared" si="24"/>
        <v>0.09</v>
      </c>
      <c r="C73" s="5">
        <f t="shared" si="17"/>
        <v>1.4999999999999999E-2</v>
      </c>
      <c r="D73" s="5">
        <f t="shared" si="18"/>
        <v>1.0149999999999999</v>
      </c>
      <c r="E73" s="5">
        <f t="shared" si="19"/>
        <v>0.94922430998052398</v>
      </c>
      <c r="F73" s="5">
        <f t="shared" si="20"/>
        <v>0.38273277230987157</v>
      </c>
      <c r="G73" s="5">
        <f t="shared" si="21"/>
        <v>0.36329925170277083</v>
      </c>
      <c r="H73" s="5">
        <v>2</v>
      </c>
      <c r="I73" s="6">
        <f t="shared" si="22"/>
        <v>1.8164962585138542E-2</v>
      </c>
    </row>
    <row r="74" spans="1:11" x14ac:dyDescent="0.25">
      <c r="A74" s="4">
        <f t="shared" si="23"/>
        <v>0.375</v>
      </c>
      <c r="B74" s="5">
        <f t="shared" si="24"/>
        <v>0.140625</v>
      </c>
      <c r="C74" s="5">
        <f t="shared" si="17"/>
        <v>2.34375E-2</v>
      </c>
      <c r="D74" s="5">
        <f t="shared" si="18"/>
        <v>1.0234375</v>
      </c>
      <c r="E74" s="5">
        <f t="shared" si="19"/>
        <v>0.9221155780444229</v>
      </c>
      <c r="F74" s="5">
        <f t="shared" si="20"/>
        <v>0.38273277230987157</v>
      </c>
      <c r="G74" s="5">
        <f t="shared" si="21"/>
        <v>0.35292385157506173</v>
      </c>
      <c r="H74" s="5">
        <v>4</v>
      </c>
      <c r="I74" s="6">
        <f t="shared" si="22"/>
        <v>3.529238515750617E-2</v>
      </c>
    </row>
    <row r="75" spans="1:11" x14ac:dyDescent="0.25">
      <c r="A75" s="4">
        <f t="shared" si="23"/>
        <v>0.45</v>
      </c>
      <c r="B75" s="5">
        <f t="shared" si="24"/>
        <v>0.20250000000000001</v>
      </c>
      <c r="C75" s="5">
        <f t="shared" si="17"/>
        <v>3.3750000000000002E-2</v>
      </c>
      <c r="D75" s="5">
        <f t="shared" si="18"/>
        <v>1.0337499999999999</v>
      </c>
      <c r="E75" s="5">
        <f t="shared" si="19"/>
        <v>0.89031906033165509</v>
      </c>
      <c r="F75" s="5">
        <f t="shared" si="20"/>
        <v>0.38273277230987157</v>
      </c>
      <c r="G75" s="5">
        <f t="shared" si="21"/>
        <v>0.34075428220105414</v>
      </c>
      <c r="H75" s="5">
        <v>2</v>
      </c>
      <c r="I75" s="6">
        <f t="shared" si="22"/>
        <v>1.7037714110052705E-2</v>
      </c>
    </row>
    <row r="76" spans="1:11" x14ac:dyDescent="0.25">
      <c r="A76" s="4">
        <f t="shared" si="23"/>
        <v>0.52500000000000002</v>
      </c>
      <c r="B76" s="5">
        <f t="shared" si="24"/>
        <v>0.27562500000000001</v>
      </c>
      <c r="C76" s="5">
        <f t="shared" si="17"/>
        <v>4.5937499999999999E-2</v>
      </c>
      <c r="D76" s="5">
        <f t="shared" si="18"/>
        <v>1.0459375</v>
      </c>
      <c r="E76" s="5">
        <f t="shared" si="19"/>
        <v>0.85453514882371073</v>
      </c>
      <c r="F76" s="5">
        <f t="shared" si="20"/>
        <v>0.38273277230987157</v>
      </c>
      <c r="G76" s="5">
        <f t="shared" si="21"/>
        <v>0.32705860654552749</v>
      </c>
      <c r="H76" s="5">
        <v>4</v>
      </c>
      <c r="I76" s="6">
        <f t="shared" si="22"/>
        <v>3.2705860654552749E-2</v>
      </c>
    </row>
    <row r="77" spans="1:11" x14ac:dyDescent="0.25">
      <c r="A77" s="4">
        <f t="shared" si="23"/>
        <v>0.6</v>
      </c>
      <c r="B77" s="5">
        <f t="shared" si="24"/>
        <v>0.36</v>
      </c>
      <c r="C77" s="5">
        <f t="shared" si="17"/>
        <v>0.06</v>
      </c>
      <c r="D77" s="5">
        <f t="shared" si="18"/>
        <v>1.06</v>
      </c>
      <c r="E77" s="5">
        <f t="shared" si="19"/>
        <v>0.81551033937181705</v>
      </c>
      <c r="F77" s="5">
        <f t="shared" si="20"/>
        <v>0.38273277230987157</v>
      </c>
      <c r="G77" s="5">
        <f t="shared" si="21"/>
        <v>0.31212253303513976</v>
      </c>
      <c r="H77" s="5">
        <v>2</v>
      </c>
      <c r="I77" s="6">
        <f t="shared" si="22"/>
        <v>1.5606126651756987E-2</v>
      </c>
    </row>
    <row r="78" spans="1:11" x14ac:dyDescent="0.25">
      <c r="A78" s="4">
        <f t="shared" si="23"/>
        <v>0.67499999999999993</v>
      </c>
      <c r="B78" s="5">
        <f t="shared" si="24"/>
        <v>0.45562499999999989</v>
      </c>
      <c r="C78" s="5">
        <f t="shared" si="17"/>
        <v>7.5937499999999977E-2</v>
      </c>
      <c r="D78" s="5">
        <f t="shared" si="18"/>
        <v>1.0759375</v>
      </c>
      <c r="E78" s="5">
        <f t="shared" si="19"/>
        <v>0.77400781315529799</v>
      </c>
      <c r="F78" s="5">
        <f t="shared" si="20"/>
        <v>0.38273277230987157</v>
      </c>
      <c r="G78" s="5">
        <f t="shared" si="21"/>
        <v>0.2962381561184283</v>
      </c>
      <c r="H78" s="5">
        <v>4</v>
      </c>
      <c r="I78" s="6">
        <f t="shared" si="22"/>
        <v>2.9623815611842828E-2</v>
      </c>
    </row>
    <row r="79" spans="1:11" x14ac:dyDescent="0.25">
      <c r="A79" s="4">
        <f t="shared" si="23"/>
        <v>0.74999999999999989</v>
      </c>
      <c r="B79" s="5">
        <f t="shared" si="24"/>
        <v>0.56249999999999978</v>
      </c>
      <c r="C79" s="5">
        <f t="shared" si="17"/>
        <v>9.3749999999999958E-2</v>
      </c>
      <c r="D79" s="5">
        <f t="shared" si="18"/>
        <v>1.09375</v>
      </c>
      <c r="E79" s="5">
        <f t="shared" si="19"/>
        <v>0.73078019490461865</v>
      </c>
      <c r="F79" s="5">
        <f t="shared" si="20"/>
        <v>0.38273277230987157</v>
      </c>
      <c r="G79" s="5">
        <f t="shared" si="21"/>
        <v>0.27969352994499297</v>
      </c>
      <c r="H79" s="5">
        <v>1</v>
      </c>
      <c r="I79" s="6">
        <f t="shared" si="22"/>
        <v>6.9923382486248237E-3</v>
      </c>
    </row>
    <row r="80" spans="1:11" x14ac:dyDescent="0.25">
      <c r="I80" s="50">
        <f>SUM(I69:I79)</f>
        <v>0.25919120412875746</v>
      </c>
    </row>
    <row r="81" spans="1:11" x14ac:dyDescent="0.25">
      <c r="A81" t="s">
        <v>54</v>
      </c>
      <c r="B81">
        <f>I80</f>
        <v>0.25919120412875746</v>
      </c>
      <c r="C81" t="s">
        <v>103</v>
      </c>
      <c r="D81" t="s">
        <v>104</v>
      </c>
      <c r="I81" s="26"/>
    </row>
    <row r="82" spans="1:11" x14ac:dyDescent="0.25">
      <c r="A82" t="s">
        <v>102</v>
      </c>
      <c r="B82">
        <v>0.2</v>
      </c>
      <c r="I82" s="26"/>
    </row>
    <row r="83" spans="1:11" x14ac:dyDescent="0.25">
      <c r="A83" t="s">
        <v>98</v>
      </c>
      <c r="B83">
        <f>B59/2</f>
        <v>0.125</v>
      </c>
      <c r="I83" s="26"/>
    </row>
    <row r="84" spans="1:11" ht="15" customHeight="1" thickBot="1" x14ac:dyDescent="0.3">
      <c r="I84" s="26"/>
    </row>
    <row r="85" spans="1:11" x14ac:dyDescent="0.25">
      <c r="A85" s="24" t="s">
        <v>69</v>
      </c>
      <c r="B85" s="2"/>
      <c r="C85" s="2"/>
      <c r="D85" s="2"/>
      <c r="E85" s="2"/>
      <c r="F85" s="2"/>
      <c r="G85" s="2"/>
      <c r="H85" s="2"/>
      <c r="I85" s="3"/>
      <c r="K85" s="28">
        <f>K82-1</f>
        <v>-1</v>
      </c>
    </row>
    <row r="86" spans="1:11" x14ac:dyDescent="0.25">
      <c r="A86" s="4" t="s">
        <v>70</v>
      </c>
      <c r="B86" s="5"/>
      <c r="C86" s="5"/>
      <c r="D86" s="5"/>
      <c r="E86" s="5"/>
      <c r="F86" s="5"/>
      <c r="G86" s="5"/>
      <c r="H86" s="5"/>
      <c r="I86" s="6"/>
      <c r="K86" s="28">
        <f>K85-1</f>
        <v>-2</v>
      </c>
    </row>
    <row r="87" spans="1:11" x14ac:dyDescent="0.25">
      <c r="A87" s="4" t="s">
        <v>71</v>
      </c>
      <c r="B87" s="5">
        <v>10</v>
      </c>
      <c r="C87" s="5">
        <f>B88/B87</f>
        <v>6.25E-2</v>
      </c>
      <c r="D87" s="5"/>
      <c r="E87" s="5"/>
      <c r="F87" s="5"/>
      <c r="G87" s="5"/>
      <c r="H87" s="5"/>
      <c r="I87" s="6"/>
      <c r="K87" s="28">
        <f>K86-1</f>
        <v>-3</v>
      </c>
    </row>
    <row r="88" spans="1:11" x14ac:dyDescent="0.25">
      <c r="A88" s="4" t="s">
        <v>41</v>
      </c>
      <c r="B88" s="5">
        <f>B65-B83</f>
        <v>0.625</v>
      </c>
      <c r="C88" s="5"/>
      <c r="D88" s="5"/>
      <c r="E88" s="5"/>
      <c r="F88" s="5"/>
      <c r="G88" s="5"/>
      <c r="H88" s="5"/>
      <c r="I88" s="6"/>
      <c r="K88" s="28"/>
    </row>
    <row r="89" spans="1:11" x14ac:dyDescent="0.25">
      <c r="A89" s="4" t="s">
        <v>72</v>
      </c>
      <c r="B89" s="5"/>
      <c r="C89" s="5"/>
      <c r="D89" s="5"/>
      <c r="E89" s="5"/>
      <c r="F89" s="5"/>
      <c r="G89" s="5"/>
      <c r="H89" s="5"/>
      <c r="I89" s="6"/>
      <c r="K89" s="28"/>
    </row>
    <row r="90" spans="1:11" x14ac:dyDescent="0.25">
      <c r="A90" s="4" t="s">
        <v>73</v>
      </c>
      <c r="B90" s="5">
        <f>(B88/B87)/3</f>
        <v>2.0833333333333332E-2</v>
      </c>
      <c r="C90" s="5"/>
      <c r="D90" s="5"/>
      <c r="E90" s="5"/>
      <c r="F90" s="5"/>
      <c r="G90" s="5"/>
      <c r="H90" s="5"/>
      <c r="I90" s="6"/>
      <c r="K90" s="28"/>
    </row>
    <row r="91" spans="1:11" x14ac:dyDescent="0.25">
      <c r="A91" s="4" t="s">
        <v>74</v>
      </c>
      <c r="B91" s="5" t="s">
        <v>75</v>
      </c>
      <c r="C91" s="5" t="s">
        <v>76</v>
      </c>
      <c r="D91" s="5" t="s">
        <v>77</v>
      </c>
      <c r="E91" s="25" t="s">
        <v>78</v>
      </c>
      <c r="F91" s="5"/>
      <c r="G91" s="5" t="s">
        <v>79</v>
      </c>
      <c r="H91" s="31" t="s">
        <v>80</v>
      </c>
      <c r="I91" s="6" t="s">
        <v>81</v>
      </c>
      <c r="K91" s="28"/>
    </row>
    <row r="92" spans="1:11" x14ac:dyDescent="0.25">
      <c r="A92" s="4">
        <v>0</v>
      </c>
      <c r="B92" s="5">
        <f>A92*A92</f>
        <v>0</v>
      </c>
      <c r="C92" s="5">
        <f>B92/$B$4</f>
        <v>0</v>
      </c>
      <c r="D92" s="5">
        <f>1 +C92</f>
        <v>1</v>
      </c>
      <c r="E92" s="5">
        <f>POWER(D92,-$B$7)</f>
        <v>1</v>
      </c>
      <c r="F92" s="5">
        <f>$B$13</f>
        <v>0.38273277230987157</v>
      </c>
      <c r="G92" s="5">
        <f>E92*F92</f>
        <v>0.38273277230987157</v>
      </c>
      <c r="H92" s="5">
        <v>1</v>
      </c>
      <c r="I92" s="6">
        <f>$B$90*H92*G92</f>
        <v>7.9735994231223233E-3</v>
      </c>
      <c r="K92" s="28"/>
    </row>
    <row r="93" spans="1:11" x14ac:dyDescent="0.25">
      <c r="A93" s="4">
        <f>A92+$C$87</f>
        <v>6.25E-2</v>
      </c>
      <c r="B93" s="5">
        <f>A93*A93</f>
        <v>3.90625E-3</v>
      </c>
      <c r="C93" s="5">
        <f t="shared" ref="C93:C102" si="25">B93/$B$4</f>
        <v>6.5104166666666663E-4</v>
      </c>
      <c r="D93" s="5">
        <f t="shared" ref="D93:D102" si="26">1 +C93</f>
        <v>1.0006510416666667</v>
      </c>
      <c r="E93" s="5">
        <f t="shared" ref="E93:E102" si="27">POWER(D93,-$B$7)</f>
        <v>0.99772468804699355</v>
      </c>
      <c r="F93" s="5">
        <f t="shared" ref="F93:F102" si="28">$B$13</f>
        <v>0.38273277230987157</v>
      </c>
      <c r="G93" s="5">
        <f t="shared" ref="G93:G102" si="29">E93*F93</f>
        <v>0.38186193585822764</v>
      </c>
      <c r="H93" s="5">
        <v>4</v>
      </c>
      <c r="I93" s="6">
        <f t="shared" ref="I93:I102" si="30">$B$90*H93*G93</f>
        <v>3.1821827988185634E-2</v>
      </c>
      <c r="K93" s="28"/>
    </row>
    <row r="94" spans="1:11" x14ac:dyDescent="0.25">
      <c r="A94" s="4">
        <f t="shared" ref="A94:A102" si="31">A93+$C$87</f>
        <v>0.125</v>
      </c>
      <c r="B94" s="5">
        <f>A94*A94</f>
        <v>1.5625E-2</v>
      </c>
      <c r="C94" s="5">
        <f t="shared" si="25"/>
        <v>2.6041666666666665E-3</v>
      </c>
      <c r="D94" s="5">
        <f t="shared" si="26"/>
        <v>1.0026041666666667</v>
      </c>
      <c r="E94" s="5">
        <f t="shared" si="27"/>
        <v>0.99093856852775852</v>
      </c>
      <c r="F94" s="5">
        <f t="shared" si="28"/>
        <v>0.38273277230987157</v>
      </c>
      <c r="G94" s="5">
        <f t="shared" si="29"/>
        <v>0.37926466552140464</v>
      </c>
      <c r="H94" s="5">
        <v>2</v>
      </c>
      <c r="I94" s="6">
        <f t="shared" si="30"/>
        <v>1.5802694396725193E-2</v>
      </c>
    </row>
    <row r="95" spans="1:11" x14ac:dyDescent="0.25">
      <c r="A95" s="4">
        <f t="shared" si="31"/>
        <v>0.1875</v>
      </c>
      <c r="B95" s="5">
        <f t="shared" ref="B95:B102" si="32">A95*A95</f>
        <v>3.515625E-2</v>
      </c>
      <c r="C95" s="5">
        <f t="shared" si="25"/>
        <v>5.859375E-3</v>
      </c>
      <c r="D95" s="5">
        <f t="shared" si="26"/>
        <v>1.005859375</v>
      </c>
      <c r="E95" s="5">
        <f t="shared" si="27"/>
        <v>0.97975967725173263</v>
      </c>
      <c r="F95" s="5">
        <f t="shared" si="28"/>
        <v>0.38273277230987157</v>
      </c>
      <c r="G95" s="5">
        <f t="shared" si="29"/>
        <v>0.37498613747198062</v>
      </c>
      <c r="H95" s="5">
        <v>4</v>
      </c>
      <c r="I95" s="6">
        <f t="shared" si="30"/>
        <v>3.1248844789331716E-2</v>
      </c>
    </row>
    <row r="96" spans="1:11" x14ac:dyDescent="0.25">
      <c r="A96" s="4">
        <f t="shared" si="31"/>
        <v>0.25</v>
      </c>
      <c r="B96" s="5">
        <f t="shared" si="32"/>
        <v>6.25E-2</v>
      </c>
      <c r="C96" s="5">
        <f t="shared" si="25"/>
        <v>1.0416666666666666E-2</v>
      </c>
      <c r="D96" s="5">
        <f t="shared" si="26"/>
        <v>1.0104166666666667</v>
      </c>
      <c r="E96" s="5">
        <f t="shared" si="27"/>
        <v>0.9643801123971637</v>
      </c>
      <c r="F96" s="5">
        <f t="shared" si="28"/>
        <v>0.38273277230987157</v>
      </c>
      <c r="G96" s="5">
        <f t="shared" si="29"/>
        <v>0.36909987397827199</v>
      </c>
      <c r="H96" s="5">
        <v>2</v>
      </c>
      <c r="I96" s="6">
        <f t="shared" si="30"/>
        <v>1.5379161415761332E-2</v>
      </c>
    </row>
    <row r="97" spans="1:11" x14ac:dyDescent="0.25">
      <c r="A97" s="4">
        <f t="shared" si="31"/>
        <v>0.3125</v>
      </c>
      <c r="B97" s="5">
        <f t="shared" si="32"/>
        <v>9.765625E-2</v>
      </c>
      <c r="C97" s="5">
        <f t="shared" si="25"/>
        <v>1.6276041666666668E-2</v>
      </c>
      <c r="D97" s="5">
        <f t="shared" si="26"/>
        <v>1.0162760416666667</v>
      </c>
      <c r="E97" s="5">
        <f t="shared" si="27"/>
        <v>0.94505937400483098</v>
      </c>
      <c r="F97" s="5">
        <f t="shared" si="28"/>
        <v>0.38273277230987157</v>
      </c>
      <c r="G97" s="5">
        <f t="shared" si="29"/>
        <v>0.36170519421030073</v>
      </c>
      <c r="H97" s="5">
        <v>4</v>
      </c>
      <c r="I97" s="6">
        <f t="shared" si="30"/>
        <v>3.014209951752506E-2</v>
      </c>
    </row>
    <row r="98" spans="1:11" x14ac:dyDescent="0.25">
      <c r="A98" s="4">
        <f t="shared" si="31"/>
        <v>0.375</v>
      </c>
      <c r="B98" s="5">
        <f t="shared" si="32"/>
        <v>0.140625</v>
      </c>
      <c r="C98" s="5">
        <f t="shared" si="25"/>
        <v>2.34375E-2</v>
      </c>
      <c r="D98" s="5">
        <f t="shared" si="26"/>
        <v>1.0234375</v>
      </c>
      <c r="E98" s="5">
        <f t="shared" si="27"/>
        <v>0.9221155780444229</v>
      </c>
      <c r="F98" s="5">
        <f t="shared" si="28"/>
        <v>0.38273277230987157</v>
      </c>
      <c r="G98" s="5">
        <f t="shared" si="29"/>
        <v>0.35292385157506173</v>
      </c>
      <c r="H98" s="5">
        <v>2</v>
      </c>
      <c r="I98" s="6">
        <f t="shared" si="30"/>
        <v>1.4705160482294238E-2</v>
      </c>
    </row>
    <row r="99" spans="1:11" x14ac:dyDescent="0.25">
      <c r="A99" s="4">
        <f t="shared" si="31"/>
        <v>0.4375</v>
      </c>
      <c r="B99" s="5">
        <f t="shared" si="32"/>
        <v>0.19140625</v>
      </c>
      <c r="C99" s="5">
        <f t="shared" si="25"/>
        <v>3.1901041666666664E-2</v>
      </c>
      <c r="D99" s="5">
        <f t="shared" si="26"/>
        <v>1.0319010416666667</v>
      </c>
      <c r="E99" s="5">
        <f t="shared" si="27"/>
        <v>0.89591502908635845</v>
      </c>
      <c r="F99" s="5">
        <f t="shared" si="28"/>
        <v>0.38273277230987157</v>
      </c>
      <c r="G99" s="5">
        <f t="shared" si="29"/>
        <v>0.34289604283630121</v>
      </c>
      <c r="H99" s="5">
        <v>4</v>
      </c>
      <c r="I99" s="6">
        <f t="shared" si="30"/>
        <v>2.8574670236358433E-2</v>
      </c>
    </row>
    <row r="100" spans="1:11" x14ac:dyDescent="0.25">
      <c r="A100" s="4">
        <f t="shared" si="31"/>
        <v>0.5</v>
      </c>
      <c r="B100" s="5">
        <f t="shared" si="32"/>
        <v>0.25</v>
      </c>
      <c r="C100" s="5">
        <f t="shared" si="25"/>
        <v>4.1666666666666664E-2</v>
      </c>
      <c r="D100" s="5">
        <f t="shared" si="26"/>
        <v>1.0416666666666667</v>
      </c>
      <c r="E100" s="5">
        <f t="shared" si="27"/>
        <v>0.86686070282840688</v>
      </c>
      <c r="F100" s="5">
        <f t="shared" si="28"/>
        <v>0.38273277230987157</v>
      </c>
      <c r="G100" s="5">
        <f t="shared" si="29"/>
        <v>0.3317759999999999</v>
      </c>
      <c r="H100" s="5">
        <v>2</v>
      </c>
      <c r="I100" s="6">
        <f t="shared" si="30"/>
        <v>1.3823999999999996E-2</v>
      </c>
    </row>
    <row r="101" spans="1:11" x14ac:dyDescent="0.25">
      <c r="A101" s="4">
        <f t="shared" si="31"/>
        <v>0.5625</v>
      </c>
      <c r="B101" s="5">
        <f t="shared" si="32"/>
        <v>0.31640625</v>
      </c>
      <c r="C101" s="5">
        <f t="shared" si="25"/>
        <v>5.2734375E-2</v>
      </c>
      <c r="D101" s="5">
        <f t="shared" si="26"/>
        <v>1.052734375</v>
      </c>
      <c r="E101" s="5">
        <f t="shared" si="27"/>
        <v>0.8353802149346764</v>
      </c>
      <c r="F101" s="5">
        <f t="shared" si="28"/>
        <v>0.38273277230987157</v>
      </c>
      <c r="G101" s="5">
        <f t="shared" si="29"/>
        <v>0.3197273855947651</v>
      </c>
      <c r="H101" s="5">
        <v>4</v>
      </c>
      <c r="I101" s="6">
        <f t="shared" si="30"/>
        <v>2.6643948799563756E-2</v>
      </c>
    </row>
    <row r="102" spans="1:11" x14ac:dyDescent="0.25">
      <c r="A102" s="4">
        <f t="shared" si="31"/>
        <v>0.625</v>
      </c>
      <c r="B102" s="5">
        <f t="shared" si="32"/>
        <v>0.390625</v>
      </c>
      <c r="C102" s="5">
        <f t="shared" si="25"/>
        <v>6.5104166666666671E-2</v>
      </c>
      <c r="D102" s="5">
        <f t="shared" si="26"/>
        <v>1.0651041666666667</v>
      </c>
      <c r="E102" s="5">
        <f t="shared" si="27"/>
        <v>0.80191383696513707</v>
      </c>
      <c r="F102" s="5">
        <f t="shared" si="28"/>
        <v>0.38273277230987157</v>
      </c>
      <c r="G102" s="5">
        <f t="shared" si="29"/>
        <v>0.30691870597531329</v>
      </c>
      <c r="H102" s="5">
        <v>1</v>
      </c>
      <c r="I102" s="6">
        <f t="shared" si="30"/>
        <v>6.3941397078190266E-3</v>
      </c>
    </row>
    <row r="103" spans="1:11" x14ac:dyDescent="0.25">
      <c r="I103" s="50">
        <f>SUM(I92:I102)</f>
        <v>0.22251014675668668</v>
      </c>
    </row>
    <row r="104" spans="1:11" x14ac:dyDescent="0.25">
      <c r="A104" t="s">
        <v>105</v>
      </c>
      <c r="B104">
        <f>I103-I80</f>
        <v>-3.668105737207078E-2</v>
      </c>
      <c r="I104" s="26"/>
    </row>
    <row r="105" spans="1:11" x14ac:dyDescent="0.25">
      <c r="A105" t="s">
        <v>106</v>
      </c>
      <c r="B105">
        <v>1.0000000000000001E-5</v>
      </c>
      <c r="I105" s="26"/>
    </row>
    <row r="106" spans="1:11" x14ac:dyDescent="0.25">
      <c r="I106" s="26"/>
    </row>
    <row r="107" spans="1:11" x14ac:dyDescent="0.25">
      <c r="A107" t="s">
        <v>54</v>
      </c>
      <c r="B107">
        <f>I103</f>
        <v>0.22251014675668668</v>
      </c>
      <c r="C107" t="s">
        <v>103</v>
      </c>
      <c r="D107" t="s">
        <v>104</v>
      </c>
      <c r="I107" s="26"/>
    </row>
    <row r="108" spans="1:11" x14ac:dyDescent="0.25">
      <c r="A108" t="s">
        <v>102</v>
      </c>
      <c r="B108">
        <v>0.2</v>
      </c>
      <c r="I108" s="26"/>
    </row>
    <row r="109" spans="1:11" x14ac:dyDescent="0.25">
      <c r="A109" t="s">
        <v>98</v>
      </c>
      <c r="B109">
        <f>B83/2</f>
        <v>6.25E-2</v>
      </c>
      <c r="I109" s="26"/>
    </row>
    <row r="110" spans="1:11" ht="15.75" thickBot="1" x14ac:dyDescent="0.3">
      <c r="I110" s="26"/>
    </row>
    <row r="111" spans="1:11" x14ac:dyDescent="0.25">
      <c r="A111" s="24" t="s">
        <v>69</v>
      </c>
      <c r="B111" s="2"/>
      <c r="C111" s="2"/>
      <c r="D111" s="2"/>
      <c r="E111" s="2"/>
      <c r="F111" s="2"/>
      <c r="G111" s="2"/>
      <c r="H111" s="2"/>
      <c r="I111" s="3"/>
      <c r="K111" s="28">
        <f>K108-1</f>
        <v>-1</v>
      </c>
    </row>
    <row r="112" spans="1:11" x14ac:dyDescent="0.25">
      <c r="A112" s="4" t="s">
        <v>70</v>
      </c>
      <c r="B112" s="5"/>
      <c r="C112" s="5"/>
      <c r="D112" s="5"/>
      <c r="E112" s="5"/>
      <c r="F112" s="5"/>
      <c r="G112" s="5"/>
      <c r="H112" s="5"/>
      <c r="I112" s="6"/>
      <c r="K112" s="28">
        <f>K111-1</f>
        <v>-2</v>
      </c>
    </row>
    <row r="113" spans="1:11" x14ac:dyDescent="0.25">
      <c r="A113" s="4" t="s">
        <v>71</v>
      </c>
      <c r="B113" s="5">
        <v>10</v>
      </c>
      <c r="C113" s="5">
        <f>B114/B113</f>
        <v>5.6250000000000001E-2</v>
      </c>
      <c r="D113" s="5"/>
      <c r="E113" s="5"/>
      <c r="F113" s="5"/>
      <c r="G113" s="5"/>
      <c r="H113" s="5"/>
      <c r="I113" s="6"/>
      <c r="K113" s="28">
        <f>K112-1</f>
        <v>-3</v>
      </c>
    </row>
    <row r="114" spans="1:11" x14ac:dyDescent="0.25">
      <c r="A114" s="4" t="s">
        <v>41</v>
      </c>
      <c r="B114" s="5">
        <f>B88-B109</f>
        <v>0.5625</v>
      </c>
      <c r="C114" s="5"/>
      <c r="D114" s="5"/>
      <c r="E114" s="5"/>
      <c r="F114" s="5"/>
      <c r="G114" s="5"/>
      <c r="H114" s="5"/>
      <c r="I114" s="6"/>
      <c r="K114" s="28"/>
    </row>
    <row r="115" spans="1:11" x14ac:dyDescent="0.25">
      <c r="A115" s="4" t="s">
        <v>72</v>
      </c>
      <c r="B115" s="5"/>
      <c r="C115" s="5"/>
      <c r="D115" s="5"/>
      <c r="E115" s="5"/>
      <c r="F115" s="5"/>
      <c r="G115" s="5"/>
      <c r="H115" s="5"/>
      <c r="I115" s="6"/>
      <c r="K115" s="28"/>
    </row>
    <row r="116" spans="1:11" x14ac:dyDescent="0.25">
      <c r="A116" s="4" t="s">
        <v>73</v>
      </c>
      <c r="B116" s="5">
        <f>(B114/B113)/3</f>
        <v>1.8749999999999999E-2</v>
      </c>
      <c r="C116" s="5"/>
      <c r="D116" s="5"/>
      <c r="E116" s="5"/>
      <c r="F116" s="5"/>
      <c r="G116" s="5"/>
      <c r="H116" s="5"/>
      <c r="I116" s="6"/>
      <c r="K116" s="28"/>
    </row>
    <row r="117" spans="1:11" x14ac:dyDescent="0.25">
      <c r="A117" s="4" t="s">
        <v>74</v>
      </c>
      <c r="B117" s="5" t="s">
        <v>75</v>
      </c>
      <c r="C117" s="5" t="s">
        <v>76</v>
      </c>
      <c r="D117" s="5" t="s">
        <v>77</v>
      </c>
      <c r="E117" s="25" t="s">
        <v>78</v>
      </c>
      <c r="F117" s="5"/>
      <c r="G117" s="5" t="s">
        <v>79</v>
      </c>
      <c r="H117" s="31" t="s">
        <v>80</v>
      </c>
      <c r="I117" s="6" t="s">
        <v>81</v>
      </c>
      <c r="K117" s="28"/>
    </row>
    <row r="118" spans="1:11" x14ac:dyDescent="0.25">
      <c r="A118" s="4">
        <v>0</v>
      </c>
      <c r="B118" s="5">
        <f>A118*A118</f>
        <v>0</v>
      </c>
      <c r="C118" s="5">
        <f>B118/$B$4</f>
        <v>0</v>
      </c>
      <c r="D118" s="5">
        <f>1 +C118</f>
        <v>1</v>
      </c>
      <c r="E118" s="5">
        <f>POWER(D118,-$B$7)</f>
        <v>1</v>
      </c>
      <c r="F118" s="5">
        <f>$B$13</f>
        <v>0.38273277230987157</v>
      </c>
      <c r="G118" s="5">
        <f>E118*F118</f>
        <v>0.38273277230987157</v>
      </c>
      <c r="H118" s="5">
        <v>1</v>
      </c>
      <c r="I118" s="6">
        <f>$B$116*H118*G118</f>
        <v>7.1762394808100914E-3</v>
      </c>
      <c r="K118" s="28"/>
    </row>
    <row r="119" spans="1:11" x14ac:dyDescent="0.25">
      <c r="A119" s="4">
        <f>A118+$C$113</f>
        <v>5.6250000000000001E-2</v>
      </c>
      <c r="B119" s="5">
        <f>A119*A119</f>
        <v>3.1640625000000002E-3</v>
      </c>
      <c r="C119" s="5">
        <f t="shared" ref="C119:C128" si="33">B119/$B$4</f>
        <v>5.2734375000000003E-4</v>
      </c>
      <c r="D119" s="5">
        <f t="shared" ref="D119:D128" si="34">1 +C119</f>
        <v>1.00052734375</v>
      </c>
      <c r="E119" s="5">
        <f t="shared" ref="E119:E128" si="35">POWER(D119,-$B$7)</f>
        <v>0.9981564847295733</v>
      </c>
      <c r="F119" s="5">
        <f t="shared" ref="F119:F128" si="36">$B$13</f>
        <v>0.38273277230987157</v>
      </c>
      <c r="G119" s="5">
        <f t="shared" ref="G119:G128" si="37">E119*F119</f>
        <v>0.38202719859962558</v>
      </c>
      <c r="H119" s="5">
        <v>4</v>
      </c>
      <c r="I119" s="6">
        <f t="shared" ref="I119:I128" si="38">$B$116*H119*G119</f>
        <v>2.8652039894971917E-2</v>
      </c>
      <c r="K119" s="28"/>
    </row>
    <row r="120" spans="1:11" x14ac:dyDescent="0.25">
      <c r="A120" s="4">
        <f t="shared" ref="A120:A128" si="39">A119+$C$113</f>
        <v>0.1125</v>
      </c>
      <c r="B120" s="5">
        <f>A120*A120</f>
        <v>1.2656250000000001E-2</v>
      </c>
      <c r="C120" s="5">
        <f t="shared" si="33"/>
        <v>2.1093750000000001E-3</v>
      </c>
      <c r="D120" s="5">
        <f t="shared" si="34"/>
        <v>1.0021093750000001</v>
      </c>
      <c r="E120" s="5">
        <f t="shared" si="35"/>
        <v>0.99265209197887649</v>
      </c>
      <c r="F120" s="5">
        <f t="shared" si="36"/>
        <v>0.38273277230987157</v>
      </c>
      <c r="G120" s="5">
        <f t="shared" si="37"/>
        <v>0.37992048710226906</v>
      </c>
      <c r="H120" s="5">
        <v>2</v>
      </c>
      <c r="I120" s="6">
        <f t="shared" si="38"/>
        <v>1.424701826633509E-2</v>
      </c>
    </row>
    <row r="121" spans="1:11" x14ac:dyDescent="0.25">
      <c r="A121" s="4">
        <f t="shared" si="39"/>
        <v>0.16875000000000001</v>
      </c>
      <c r="B121" s="5">
        <f t="shared" ref="B121:B128" si="40">A121*A121</f>
        <v>2.8476562500000004E-2</v>
      </c>
      <c r="C121" s="5">
        <f t="shared" si="33"/>
        <v>4.7460937500000003E-3</v>
      </c>
      <c r="D121" s="5">
        <f t="shared" si="34"/>
        <v>1.0047460937499999</v>
      </c>
      <c r="E121" s="5">
        <f t="shared" si="35"/>
        <v>0.98356452778634573</v>
      </c>
      <c r="F121" s="5">
        <f t="shared" si="36"/>
        <v>0.38273277230987157</v>
      </c>
      <c r="G121" s="5">
        <f t="shared" si="37"/>
        <v>0.37644237846531781</v>
      </c>
      <c r="H121" s="5">
        <v>4</v>
      </c>
      <c r="I121" s="6">
        <f t="shared" si="38"/>
        <v>2.8233178384898833E-2</v>
      </c>
    </row>
    <row r="122" spans="1:11" x14ac:dyDescent="0.25">
      <c r="A122" s="4">
        <f t="shared" si="39"/>
        <v>0.22500000000000001</v>
      </c>
      <c r="B122" s="5">
        <f t="shared" si="40"/>
        <v>5.0625000000000003E-2</v>
      </c>
      <c r="C122" s="5">
        <f t="shared" si="33"/>
        <v>8.4375000000000006E-3</v>
      </c>
      <c r="D122" s="5">
        <f t="shared" si="34"/>
        <v>1.0084375000000001</v>
      </c>
      <c r="E122" s="5">
        <f t="shared" si="35"/>
        <v>0.97102082746095131</v>
      </c>
      <c r="F122" s="5">
        <f t="shared" si="36"/>
        <v>0.38273277230987157</v>
      </c>
      <c r="G122" s="5">
        <f t="shared" si="37"/>
        <v>0.37164149326475537</v>
      </c>
      <c r="H122" s="5">
        <v>2</v>
      </c>
      <c r="I122" s="6">
        <f t="shared" si="38"/>
        <v>1.3936555997428325E-2</v>
      </c>
    </row>
    <row r="123" spans="1:11" x14ac:dyDescent="0.25">
      <c r="A123" s="4">
        <f t="shared" si="39"/>
        <v>0.28125</v>
      </c>
      <c r="B123" s="5">
        <f t="shared" si="40"/>
        <v>7.91015625E-2</v>
      </c>
      <c r="C123" s="5">
        <f t="shared" si="33"/>
        <v>1.318359375E-2</v>
      </c>
      <c r="D123" s="5">
        <f t="shared" si="34"/>
        <v>1.01318359375</v>
      </c>
      <c r="E123" s="5">
        <f t="shared" si="35"/>
        <v>0.9551937659790859</v>
      </c>
      <c r="F123" s="5">
        <f t="shared" si="36"/>
        <v>0.38273277230987157</v>
      </c>
      <c r="G123" s="5">
        <f t="shared" si="37"/>
        <v>0.36558395814628225</v>
      </c>
      <c r="H123" s="5">
        <v>4</v>
      </c>
      <c r="I123" s="6">
        <f t="shared" si="38"/>
        <v>2.7418796860971168E-2</v>
      </c>
    </row>
    <row r="124" spans="1:11" x14ac:dyDescent="0.25">
      <c r="A124" s="4">
        <f t="shared" si="39"/>
        <v>0.33750000000000002</v>
      </c>
      <c r="B124" s="5">
        <f t="shared" si="40"/>
        <v>0.11390625000000001</v>
      </c>
      <c r="C124" s="5">
        <f t="shared" si="33"/>
        <v>1.8984375000000001E-2</v>
      </c>
      <c r="D124" s="5">
        <f t="shared" si="34"/>
        <v>1.0189843750000001</v>
      </c>
      <c r="E124" s="5">
        <f t="shared" si="35"/>
        <v>0.93629706884092601</v>
      </c>
      <c r="F124" s="5">
        <f t="shared" si="36"/>
        <v>0.38273277230987157</v>
      </c>
      <c r="G124" s="5">
        <f t="shared" si="37"/>
        <v>0.35835157286309427</v>
      </c>
      <c r="H124" s="5">
        <v>2</v>
      </c>
      <c r="I124" s="6">
        <f t="shared" si="38"/>
        <v>1.3438183982366035E-2</v>
      </c>
    </row>
    <row r="125" spans="1:11" x14ac:dyDescent="0.25">
      <c r="A125" s="4">
        <f t="shared" si="39"/>
        <v>0.39375000000000004</v>
      </c>
      <c r="B125" s="5">
        <f t="shared" si="40"/>
        <v>0.15503906250000005</v>
      </c>
      <c r="C125" s="5">
        <f t="shared" si="33"/>
        <v>2.5839843750000008E-2</v>
      </c>
      <c r="D125" s="5">
        <f t="shared" si="34"/>
        <v>1.02583984375</v>
      </c>
      <c r="E125" s="5">
        <f t="shared" si="35"/>
        <v>0.9145796401032783</v>
      </c>
      <c r="F125" s="5">
        <f t="shared" si="36"/>
        <v>0.38273277230987157</v>
      </c>
      <c r="G125" s="5">
        <f t="shared" si="37"/>
        <v>0.3500396011548923</v>
      </c>
      <c r="H125" s="5">
        <v>4</v>
      </c>
      <c r="I125" s="6">
        <f t="shared" si="38"/>
        <v>2.6252970086616922E-2</v>
      </c>
    </row>
    <row r="126" spans="1:11" x14ac:dyDescent="0.25">
      <c r="A126" s="4">
        <f t="shared" si="39"/>
        <v>0.45000000000000007</v>
      </c>
      <c r="B126" s="5">
        <f t="shared" si="40"/>
        <v>0.20250000000000007</v>
      </c>
      <c r="C126" s="5">
        <f t="shared" si="33"/>
        <v>3.3750000000000009E-2</v>
      </c>
      <c r="D126" s="5">
        <f t="shared" si="34"/>
        <v>1.0337499999999999</v>
      </c>
      <c r="E126" s="5">
        <f t="shared" si="35"/>
        <v>0.89031906033165509</v>
      </c>
      <c r="F126" s="5">
        <f t="shared" si="36"/>
        <v>0.38273277230987157</v>
      </c>
      <c r="G126" s="5">
        <f t="shared" si="37"/>
        <v>0.34075428220105414</v>
      </c>
      <c r="H126" s="5">
        <v>2</v>
      </c>
      <c r="I126" s="6">
        <f t="shared" si="38"/>
        <v>1.2778285582539529E-2</v>
      </c>
    </row>
    <row r="127" spans="1:11" x14ac:dyDescent="0.25">
      <c r="A127" s="4">
        <f t="shared" si="39"/>
        <v>0.50625000000000009</v>
      </c>
      <c r="B127" s="5">
        <f t="shared" si="40"/>
        <v>0.25628906250000011</v>
      </c>
      <c r="C127" s="5">
        <f t="shared" si="33"/>
        <v>4.2714843750000016E-2</v>
      </c>
      <c r="D127" s="5">
        <f t="shared" si="34"/>
        <v>1.04271484375</v>
      </c>
      <c r="E127" s="5">
        <f t="shared" si="35"/>
        <v>0.86381462718631596</v>
      </c>
      <c r="F127" s="5">
        <f t="shared" si="36"/>
        <v>0.38273277230987157</v>
      </c>
      <c r="G127" s="5">
        <f t="shared" si="37"/>
        <v>0.33061016702483687</v>
      </c>
      <c r="H127" s="5">
        <v>4</v>
      </c>
      <c r="I127" s="6">
        <f t="shared" si="38"/>
        <v>2.4795762526862764E-2</v>
      </c>
    </row>
    <row r="128" spans="1:11" x14ac:dyDescent="0.25">
      <c r="A128" s="4">
        <f t="shared" si="39"/>
        <v>0.56250000000000011</v>
      </c>
      <c r="B128" s="5">
        <f t="shared" si="40"/>
        <v>0.31640625000000011</v>
      </c>
      <c r="C128" s="5">
        <f t="shared" si="33"/>
        <v>5.2734375000000021E-2</v>
      </c>
      <c r="D128" s="5">
        <f t="shared" si="34"/>
        <v>1.052734375</v>
      </c>
      <c r="E128" s="5">
        <f t="shared" si="35"/>
        <v>0.8353802149346764</v>
      </c>
      <c r="F128" s="5">
        <f t="shared" si="36"/>
        <v>0.38273277230987157</v>
      </c>
      <c r="G128" s="5">
        <f t="shared" si="37"/>
        <v>0.3197273855947651</v>
      </c>
      <c r="H128" s="5">
        <v>1</v>
      </c>
      <c r="I128" s="6">
        <f t="shared" si="38"/>
        <v>5.9948884799018451E-3</v>
      </c>
    </row>
    <row r="129" spans="1:11" x14ac:dyDescent="0.25">
      <c r="I129" s="50">
        <f>SUM(I118:I128)</f>
        <v>0.20292391954370251</v>
      </c>
    </row>
    <row r="130" spans="1:11" x14ac:dyDescent="0.25">
      <c r="A130" t="s">
        <v>54</v>
      </c>
      <c r="B130">
        <f>I129</f>
        <v>0.20292391954370251</v>
      </c>
      <c r="C130" t="s">
        <v>110</v>
      </c>
      <c r="I130" s="26"/>
    </row>
    <row r="131" spans="1:11" x14ac:dyDescent="0.25">
      <c r="A131" t="s">
        <v>99</v>
      </c>
      <c r="B131">
        <v>0.2</v>
      </c>
      <c r="I131" s="26"/>
    </row>
    <row r="132" spans="1:11" x14ac:dyDescent="0.25">
      <c r="A132" t="s">
        <v>98</v>
      </c>
      <c r="B132">
        <f>B109/2</f>
        <v>3.125E-2</v>
      </c>
      <c r="I132" s="26"/>
    </row>
    <row r="133" spans="1:11" ht="15.75" thickBot="1" x14ac:dyDescent="0.3">
      <c r="I133" s="26"/>
    </row>
    <row r="134" spans="1:11" x14ac:dyDescent="0.25">
      <c r="A134" s="24" t="s">
        <v>69</v>
      </c>
      <c r="B134" s="2"/>
      <c r="C134" s="2"/>
      <c r="D134" s="2"/>
      <c r="E134" s="2"/>
      <c r="F134" s="2"/>
      <c r="G134" s="2"/>
      <c r="H134" s="2"/>
      <c r="I134" s="3"/>
      <c r="K134" s="28">
        <f>K131-1</f>
        <v>-1</v>
      </c>
    </row>
    <row r="135" spans="1:11" x14ac:dyDescent="0.25">
      <c r="A135" s="4" t="s">
        <v>70</v>
      </c>
      <c r="B135" s="5"/>
      <c r="C135" s="5"/>
      <c r="D135" s="5"/>
      <c r="E135" s="5"/>
      <c r="F135" s="5"/>
      <c r="G135" s="5"/>
      <c r="H135" s="5"/>
      <c r="I135" s="6"/>
      <c r="K135" s="28">
        <f>K134-1</f>
        <v>-2</v>
      </c>
    </row>
    <row r="136" spans="1:11" x14ac:dyDescent="0.25">
      <c r="A136" s="4" t="s">
        <v>71</v>
      </c>
      <c r="B136" s="5">
        <v>10</v>
      </c>
      <c r="C136" s="5">
        <f>B137/B136</f>
        <v>5.3124999999999999E-2</v>
      </c>
      <c r="D136" s="5"/>
      <c r="E136" s="5"/>
      <c r="F136" s="5"/>
      <c r="G136" s="5"/>
      <c r="H136" s="5"/>
      <c r="I136" s="6"/>
      <c r="K136" s="28">
        <f>K135-1</f>
        <v>-3</v>
      </c>
    </row>
    <row r="137" spans="1:11" x14ac:dyDescent="0.25">
      <c r="A137" s="4" t="s">
        <v>41</v>
      </c>
      <c r="B137" s="5">
        <f>B114-B132</f>
        <v>0.53125</v>
      </c>
      <c r="C137" s="5"/>
      <c r="D137" s="5"/>
      <c r="E137" s="5"/>
      <c r="F137" s="5"/>
      <c r="G137" s="5"/>
      <c r="H137" s="5"/>
      <c r="I137" s="6"/>
      <c r="K137" s="28"/>
    </row>
    <row r="138" spans="1:11" x14ac:dyDescent="0.25">
      <c r="A138" s="4" t="s">
        <v>72</v>
      </c>
      <c r="B138" s="5"/>
      <c r="C138" s="5"/>
      <c r="D138" s="5"/>
      <c r="E138" s="5"/>
      <c r="F138" s="5"/>
      <c r="G138" s="5"/>
      <c r="H138" s="5"/>
      <c r="I138" s="6"/>
      <c r="K138" s="28"/>
    </row>
    <row r="139" spans="1:11" x14ac:dyDescent="0.25">
      <c r="A139" s="4" t="s">
        <v>73</v>
      </c>
      <c r="B139" s="5">
        <f>(B137/B136)/3</f>
        <v>1.7708333333333333E-2</v>
      </c>
      <c r="C139" s="5"/>
      <c r="D139" s="5"/>
      <c r="E139" s="5"/>
      <c r="F139" s="5"/>
      <c r="G139" s="5"/>
      <c r="H139" s="5"/>
      <c r="I139" s="6"/>
      <c r="K139" s="28"/>
    </row>
    <row r="140" spans="1:11" x14ac:dyDescent="0.25">
      <c r="A140" s="4" t="s">
        <v>74</v>
      </c>
      <c r="B140" s="5" t="s">
        <v>75</v>
      </c>
      <c r="C140" s="5" t="s">
        <v>76</v>
      </c>
      <c r="D140" s="5" t="s">
        <v>77</v>
      </c>
      <c r="E140" s="25" t="s">
        <v>78</v>
      </c>
      <c r="F140" s="5"/>
      <c r="G140" s="5" t="s">
        <v>79</v>
      </c>
      <c r="H140" s="31" t="s">
        <v>80</v>
      </c>
      <c r="I140" s="6" t="s">
        <v>81</v>
      </c>
      <c r="K140" s="28"/>
    </row>
    <row r="141" spans="1:11" x14ac:dyDescent="0.25">
      <c r="A141" s="4">
        <v>0</v>
      </c>
      <c r="B141" s="5">
        <f>A141*A141</f>
        <v>0</v>
      </c>
      <c r="C141" s="5">
        <f>B141/$B$4</f>
        <v>0</v>
      </c>
      <c r="D141" s="5">
        <f>1 +C141</f>
        <v>1</v>
      </c>
      <c r="E141" s="5">
        <f>POWER(D141,-$B$7)</f>
        <v>1</v>
      </c>
      <c r="F141" s="5">
        <f>$B$13</f>
        <v>0.38273277230987157</v>
      </c>
      <c r="G141" s="5">
        <f>E141*F141</f>
        <v>0.38273277230987157</v>
      </c>
      <c r="H141" s="5">
        <v>1</v>
      </c>
      <c r="I141" s="6">
        <f>$B$139*H141*G141</f>
        <v>6.777559509653976E-3</v>
      </c>
      <c r="K141" s="28"/>
    </row>
    <row r="142" spans="1:11" x14ac:dyDescent="0.25">
      <c r="A142" s="4">
        <f>A141+$C$136</f>
        <v>5.3124999999999999E-2</v>
      </c>
      <c r="B142" s="5">
        <f>A142*A142</f>
        <v>2.8222656249999997E-3</v>
      </c>
      <c r="C142" s="5">
        <f t="shared" ref="C142:C151" si="41">B142/$B$4</f>
        <v>4.7037760416666663E-4</v>
      </c>
      <c r="D142" s="5">
        <f t="shared" ref="D142:D151" si="42">1 +C142</f>
        <v>1.0004703776041666</v>
      </c>
      <c r="E142" s="5">
        <f t="shared" ref="E142:E151" si="43">POWER(D142,-$B$7)</f>
        <v>0.9983554192678421</v>
      </c>
      <c r="F142" s="5">
        <f t="shared" ref="F142:F151" si="44">$B$13</f>
        <v>0.38273277230987157</v>
      </c>
      <c r="G142" s="5">
        <f t="shared" ref="G142:G151" si="45">E142*F142</f>
        <v>0.38210333736696539</v>
      </c>
      <c r="H142" s="5">
        <v>4</v>
      </c>
      <c r="I142" s="6">
        <f t="shared" ref="I142:I151" si="46">$B$139*H142*G142</f>
        <v>2.7065653063493383E-2</v>
      </c>
      <c r="K142" s="28"/>
    </row>
    <row r="143" spans="1:11" x14ac:dyDescent="0.25">
      <c r="A143" s="4">
        <f t="shared" ref="A143:A151" si="47">A142+$C$136</f>
        <v>0.10625</v>
      </c>
      <c r="B143" s="5">
        <f>A143*A143</f>
        <v>1.1289062499999999E-2</v>
      </c>
      <c r="C143" s="5">
        <f t="shared" si="41"/>
        <v>1.8815104166666665E-3</v>
      </c>
      <c r="D143" s="5">
        <f t="shared" si="42"/>
        <v>1.0018815104166667</v>
      </c>
      <c r="E143" s="5">
        <f t="shared" si="43"/>
        <v>0.99344249581240063</v>
      </c>
      <c r="F143" s="5">
        <f t="shared" si="44"/>
        <v>0.38273277230987157</v>
      </c>
      <c r="G143" s="5">
        <f t="shared" si="45"/>
        <v>0.38022300055271807</v>
      </c>
      <c r="H143" s="5">
        <v>2</v>
      </c>
      <c r="I143" s="6">
        <f t="shared" si="46"/>
        <v>1.3466231269575432E-2</v>
      </c>
    </row>
    <row r="144" spans="1:11" x14ac:dyDescent="0.25">
      <c r="A144" s="4">
        <f t="shared" si="47"/>
        <v>0.15937499999999999</v>
      </c>
      <c r="B144" s="5">
        <f t="shared" ref="B144:B151" si="48">A144*A144</f>
        <v>2.5400390624999998E-2</v>
      </c>
      <c r="C144" s="5">
        <f t="shared" si="41"/>
        <v>4.2333984375E-3</v>
      </c>
      <c r="D144" s="5">
        <f t="shared" si="42"/>
        <v>1.0042333984375</v>
      </c>
      <c r="E144" s="5">
        <f t="shared" si="43"/>
        <v>0.98532315068091814</v>
      </c>
      <c r="F144" s="5">
        <f t="shared" si="44"/>
        <v>0.38273277230987157</v>
      </c>
      <c r="G144" s="5">
        <f t="shared" si="45"/>
        <v>0.37711546108120514</v>
      </c>
      <c r="H144" s="5">
        <v>4</v>
      </c>
      <c r="I144" s="6">
        <f t="shared" si="46"/>
        <v>2.6712345159918698E-2</v>
      </c>
    </row>
    <row r="145" spans="1:11" x14ac:dyDescent="0.25">
      <c r="A145" s="4">
        <f t="shared" si="47"/>
        <v>0.21249999999999999</v>
      </c>
      <c r="B145" s="5">
        <f t="shared" si="48"/>
        <v>4.5156249999999995E-2</v>
      </c>
      <c r="C145" s="5">
        <f t="shared" si="41"/>
        <v>7.5260416666666661E-3</v>
      </c>
      <c r="D145" s="5">
        <f t="shared" si="42"/>
        <v>1.0075260416666667</v>
      </c>
      <c r="E145" s="5">
        <f t="shared" si="43"/>
        <v>0.97409882436971951</v>
      </c>
      <c r="F145" s="5">
        <f t="shared" si="44"/>
        <v>0.38273277230987157</v>
      </c>
      <c r="G145" s="5">
        <f t="shared" si="45"/>
        <v>0.37281954355480945</v>
      </c>
      <c r="H145" s="5">
        <v>2</v>
      </c>
      <c r="I145" s="6">
        <f t="shared" si="46"/>
        <v>1.3204025500899502E-2</v>
      </c>
    </row>
    <row r="146" spans="1:11" x14ac:dyDescent="0.25">
      <c r="A146" s="4">
        <f t="shared" si="47"/>
        <v>0.265625</v>
      </c>
      <c r="B146" s="5">
        <f t="shared" si="48"/>
        <v>7.0556640625E-2</v>
      </c>
      <c r="C146" s="5">
        <f t="shared" si="41"/>
        <v>1.1759440104166666E-2</v>
      </c>
      <c r="D146" s="5">
        <f t="shared" si="42"/>
        <v>1.0117594401041667</v>
      </c>
      <c r="E146" s="5">
        <f t="shared" si="43"/>
        <v>0.95990791287957433</v>
      </c>
      <c r="F146" s="5">
        <f t="shared" si="44"/>
        <v>0.38273277230987157</v>
      </c>
      <c r="G146" s="5">
        <f t="shared" si="45"/>
        <v>0.36738821665858218</v>
      </c>
      <c r="H146" s="5">
        <v>4</v>
      </c>
      <c r="I146" s="6">
        <f t="shared" si="46"/>
        <v>2.6023332013316237E-2</v>
      </c>
    </row>
    <row r="147" spans="1:11" x14ac:dyDescent="0.25">
      <c r="A147" s="4">
        <f t="shared" si="47"/>
        <v>0.31874999999999998</v>
      </c>
      <c r="B147" s="5">
        <f t="shared" si="48"/>
        <v>0.10160156249999999</v>
      </c>
      <c r="C147" s="5">
        <f t="shared" si="41"/>
        <v>1.693359375E-2</v>
      </c>
      <c r="D147" s="5">
        <f t="shared" si="42"/>
        <v>1.0169335937499999</v>
      </c>
      <c r="E147" s="5">
        <f t="shared" si="43"/>
        <v>0.94292232906975204</v>
      </c>
      <c r="F147" s="5">
        <f t="shared" si="44"/>
        <v>0.38273277230987157</v>
      </c>
      <c r="G147" s="5">
        <f t="shared" si="45"/>
        <v>0.3608872770777472</v>
      </c>
      <c r="H147" s="5">
        <v>2</v>
      </c>
      <c r="I147" s="6">
        <f t="shared" si="46"/>
        <v>1.2781424396503547E-2</v>
      </c>
    </row>
    <row r="148" spans="1:11" x14ac:dyDescent="0.25">
      <c r="A148" s="4">
        <f t="shared" si="47"/>
        <v>0.37187499999999996</v>
      </c>
      <c r="B148" s="5">
        <f t="shared" si="48"/>
        <v>0.13829101562499996</v>
      </c>
      <c r="C148" s="5">
        <f t="shared" si="41"/>
        <v>2.304850260416666E-2</v>
      </c>
      <c r="D148" s="5">
        <f t="shared" si="42"/>
        <v>1.0230485026041667</v>
      </c>
      <c r="E148" s="5">
        <f t="shared" si="43"/>
        <v>0.92334332899787341</v>
      </c>
      <c r="F148" s="5">
        <f t="shared" si="44"/>
        <v>0.38273277230987157</v>
      </c>
      <c r="G148" s="5">
        <f t="shared" si="45"/>
        <v>0.3533937521011819</v>
      </c>
      <c r="H148" s="5">
        <v>4</v>
      </c>
      <c r="I148" s="6">
        <f t="shared" si="46"/>
        <v>2.5032057440500383E-2</v>
      </c>
    </row>
    <row r="149" spans="1:11" x14ac:dyDescent="0.25">
      <c r="A149" s="4">
        <f t="shared" si="47"/>
        <v>0.42499999999999993</v>
      </c>
      <c r="B149" s="5">
        <f t="shared" si="48"/>
        <v>0.18062499999999995</v>
      </c>
      <c r="C149" s="5">
        <f t="shared" si="41"/>
        <v>3.0104166666666658E-2</v>
      </c>
      <c r="D149" s="5">
        <f t="shared" si="42"/>
        <v>1.0301041666666666</v>
      </c>
      <c r="E149" s="5">
        <f t="shared" si="43"/>
        <v>0.90139676792465284</v>
      </c>
      <c r="F149" s="5">
        <f t="shared" si="44"/>
        <v>0.38273277230987157</v>
      </c>
      <c r="G149" s="5">
        <f t="shared" si="45"/>
        <v>0.34499408393896031</v>
      </c>
      <c r="H149" s="5">
        <v>2</v>
      </c>
      <c r="I149" s="6">
        <f t="shared" si="46"/>
        <v>1.2218540472838177E-2</v>
      </c>
    </row>
    <row r="150" spans="1:11" x14ac:dyDescent="0.25">
      <c r="A150" s="4">
        <f t="shared" si="47"/>
        <v>0.47812499999999991</v>
      </c>
      <c r="B150" s="5">
        <f t="shared" si="48"/>
        <v>0.22860351562499992</v>
      </c>
      <c r="C150" s="5">
        <f t="shared" si="41"/>
        <v>3.8100585937499987E-2</v>
      </c>
      <c r="D150" s="5">
        <f t="shared" si="42"/>
        <v>1.0381005859374999</v>
      </c>
      <c r="E150" s="5">
        <f t="shared" si="43"/>
        <v>0.87732796620317666</v>
      </c>
      <c r="F150" s="5">
        <f t="shared" si="44"/>
        <v>0.38273277230987157</v>
      </c>
      <c r="G150" s="5">
        <f t="shared" si="45"/>
        <v>0.33578216472992312</v>
      </c>
      <c r="H150" s="5">
        <v>4</v>
      </c>
      <c r="I150" s="6">
        <f t="shared" si="46"/>
        <v>2.3784570001702886E-2</v>
      </c>
    </row>
    <row r="151" spans="1:11" x14ac:dyDescent="0.25">
      <c r="A151" s="4">
        <f t="shared" si="47"/>
        <v>0.53124999999999989</v>
      </c>
      <c r="B151" s="5">
        <f t="shared" si="48"/>
        <v>0.28222656249999989</v>
      </c>
      <c r="C151" s="5">
        <f t="shared" si="41"/>
        <v>4.703776041666665E-2</v>
      </c>
      <c r="D151" s="5">
        <f t="shared" si="42"/>
        <v>1.0470377604166667</v>
      </c>
      <c r="E151" s="5">
        <f t="shared" si="43"/>
        <v>0.85139637095428111</v>
      </c>
      <c r="F151" s="5">
        <f t="shared" si="44"/>
        <v>0.38273277230987157</v>
      </c>
      <c r="G151" s="5">
        <f t="shared" si="45"/>
        <v>0.32585729338989583</v>
      </c>
      <c r="H151" s="5">
        <v>1</v>
      </c>
      <c r="I151" s="6">
        <f t="shared" si="46"/>
        <v>5.7703895704460722E-3</v>
      </c>
    </row>
    <row r="152" spans="1:11" x14ac:dyDescent="0.25">
      <c r="I152" s="50">
        <f>SUM(I141:I151)</f>
        <v>0.19283612839884828</v>
      </c>
    </row>
    <row r="153" spans="1:11" x14ac:dyDescent="0.25">
      <c r="A153" t="s">
        <v>54</v>
      </c>
      <c r="B153">
        <f>I152</f>
        <v>0.19283612839884828</v>
      </c>
      <c r="C153" t="s">
        <v>107</v>
      </c>
      <c r="I153" s="26"/>
    </row>
    <row r="154" spans="1:11" x14ac:dyDescent="0.25">
      <c r="A154" t="s">
        <v>111</v>
      </c>
      <c r="B154">
        <v>0.2</v>
      </c>
      <c r="I154" s="26"/>
    </row>
    <row r="155" spans="1:11" x14ac:dyDescent="0.25">
      <c r="A155" t="s">
        <v>98</v>
      </c>
      <c r="B155">
        <f>B132/2</f>
        <v>1.5625E-2</v>
      </c>
      <c r="I155" s="26"/>
    </row>
    <row r="156" spans="1:11" ht="15.75" thickBot="1" x14ac:dyDescent="0.3">
      <c r="I156" s="26"/>
    </row>
    <row r="157" spans="1:11" x14ac:dyDescent="0.25">
      <c r="A157" s="24" t="s">
        <v>69</v>
      </c>
      <c r="B157" s="2"/>
      <c r="C157" s="2"/>
      <c r="D157" s="2"/>
      <c r="E157" s="2"/>
      <c r="F157" s="2"/>
      <c r="G157" s="2"/>
      <c r="H157" s="2"/>
      <c r="I157" s="3"/>
      <c r="K157" s="28">
        <f>K154-1</f>
        <v>-1</v>
      </c>
    </row>
    <row r="158" spans="1:11" x14ac:dyDescent="0.25">
      <c r="A158" s="4" t="s">
        <v>70</v>
      </c>
      <c r="B158" s="5"/>
      <c r="C158" s="5"/>
      <c r="D158" s="5"/>
      <c r="E158" s="5"/>
      <c r="F158" s="5"/>
      <c r="G158" s="5"/>
      <c r="H158" s="5"/>
      <c r="I158" s="6"/>
      <c r="K158" s="28">
        <f>K157-1</f>
        <v>-2</v>
      </c>
    </row>
    <row r="159" spans="1:11" x14ac:dyDescent="0.25">
      <c r="A159" s="4" t="s">
        <v>71</v>
      </c>
      <c r="B159" s="5">
        <v>10</v>
      </c>
      <c r="C159" s="5">
        <f>B160/B159</f>
        <v>5.46875E-2</v>
      </c>
      <c r="D159" s="5"/>
      <c r="E159" s="5"/>
      <c r="F159" s="5"/>
      <c r="G159" s="5"/>
      <c r="H159" s="5"/>
      <c r="I159" s="6"/>
      <c r="K159" s="28">
        <f>K158-1</f>
        <v>-3</v>
      </c>
    </row>
    <row r="160" spans="1:11" x14ac:dyDescent="0.25">
      <c r="A160" s="4" t="s">
        <v>41</v>
      </c>
      <c r="B160" s="5">
        <f>B137+B155</f>
        <v>0.546875</v>
      </c>
      <c r="C160" s="5"/>
      <c r="D160" s="5"/>
      <c r="E160" s="5"/>
      <c r="F160" s="5"/>
      <c r="G160" s="5"/>
      <c r="H160" s="5"/>
      <c r="I160" s="6"/>
      <c r="K160" s="28"/>
    </row>
    <row r="161" spans="1:11" x14ac:dyDescent="0.25">
      <c r="A161" s="4" t="s">
        <v>72</v>
      </c>
      <c r="B161" s="5"/>
      <c r="C161" s="5"/>
      <c r="D161" s="5"/>
      <c r="E161" s="5"/>
      <c r="F161" s="5"/>
      <c r="G161" s="5"/>
      <c r="H161" s="5"/>
      <c r="I161" s="6"/>
      <c r="K161" s="28"/>
    </row>
    <row r="162" spans="1:11" x14ac:dyDescent="0.25">
      <c r="A162" s="4" t="s">
        <v>73</v>
      </c>
      <c r="B162" s="5">
        <f>(B160/B159)/3</f>
        <v>1.8229166666666668E-2</v>
      </c>
      <c r="C162" s="5"/>
      <c r="D162" s="5"/>
      <c r="E162" s="5"/>
      <c r="F162" s="5"/>
      <c r="G162" s="5"/>
      <c r="H162" s="5"/>
      <c r="I162" s="6"/>
      <c r="K162" s="28"/>
    </row>
    <row r="163" spans="1:11" x14ac:dyDescent="0.25">
      <c r="A163" s="4" t="s">
        <v>74</v>
      </c>
      <c r="B163" s="5" t="s">
        <v>75</v>
      </c>
      <c r="C163" s="5" t="s">
        <v>76</v>
      </c>
      <c r="D163" s="5" t="s">
        <v>77</v>
      </c>
      <c r="E163" s="25" t="s">
        <v>78</v>
      </c>
      <c r="F163" s="5"/>
      <c r="G163" s="5" t="s">
        <v>79</v>
      </c>
      <c r="H163" s="31" t="s">
        <v>80</v>
      </c>
      <c r="I163" s="6" t="s">
        <v>81</v>
      </c>
      <c r="K163" s="28"/>
    </row>
    <row r="164" spans="1:11" x14ac:dyDescent="0.25">
      <c r="A164" s="4">
        <v>0</v>
      </c>
      <c r="B164" s="5">
        <f>A164*A164</f>
        <v>0</v>
      </c>
      <c r="C164" s="5">
        <f>B164/$B$4</f>
        <v>0</v>
      </c>
      <c r="D164" s="5">
        <f>1 +C164</f>
        <v>1</v>
      </c>
      <c r="E164" s="5">
        <f>POWER(D164,-$B$7)</f>
        <v>1</v>
      </c>
      <c r="F164" s="5">
        <f>$B$13</f>
        <v>0.38273277230987157</v>
      </c>
      <c r="G164" s="5">
        <f>E164*F164</f>
        <v>0.38273277230987157</v>
      </c>
      <c r="H164" s="5">
        <v>1</v>
      </c>
      <c r="I164" s="6">
        <f>$B$162*H164*G164</f>
        <v>6.9768994952320341E-3</v>
      </c>
      <c r="K164" s="28"/>
    </row>
    <row r="165" spans="1:11" x14ac:dyDescent="0.25">
      <c r="A165" s="4">
        <f>A164+$C$159</f>
        <v>5.46875E-2</v>
      </c>
      <c r="B165" s="5">
        <f>A165*A165</f>
        <v>2.99072265625E-3</v>
      </c>
      <c r="C165" s="5">
        <f t="shared" ref="C165:C174" si="49">B165/$B$4</f>
        <v>4.9845377604166663E-4</v>
      </c>
      <c r="D165" s="5">
        <f t="shared" ref="D165:D174" si="50">1 +C165</f>
        <v>1.0004984537760417</v>
      </c>
      <c r="E165" s="5">
        <f t="shared" ref="E165:E174" si="51">POWER(D165,-$B$7)</f>
        <v>0.99825736658961839</v>
      </c>
      <c r="F165" s="5">
        <f t="shared" ref="F165:F174" si="52">$B$13</f>
        <v>0.38273277230987157</v>
      </c>
      <c r="G165" s="5">
        <f t="shared" ref="G165:G174" si="53">E165*F165</f>
        <v>0.38206580939359641</v>
      </c>
      <c r="H165" s="5">
        <v>4</v>
      </c>
      <c r="I165" s="6">
        <f t="shared" ref="I165:I174" si="54">$B$162*H165*G165</f>
        <v>2.7858965268283072E-2</v>
      </c>
      <c r="K165" s="28"/>
    </row>
    <row r="166" spans="1:11" x14ac:dyDescent="0.25">
      <c r="A166" s="4">
        <f t="shared" ref="A166:A174" si="55">A165+$C$159</f>
        <v>0.109375</v>
      </c>
      <c r="B166" s="5">
        <f>A166*A166</f>
        <v>1.1962890625E-2</v>
      </c>
      <c r="C166" s="5">
        <f t="shared" si="49"/>
        <v>1.9938151041666665E-3</v>
      </c>
      <c r="D166" s="5">
        <f t="shared" si="50"/>
        <v>1.0019938151041667</v>
      </c>
      <c r="E166" s="5">
        <f t="shared" si="51"/>
        <v>0.99305283855031012</v>
      </c>
      <c r="F166" s="5">
        <f t="shared" si="52"/>
        <v>0.38273277230987157</v>
      </c>
      <c r="G166" s="5">
        <f t="shared" si="53"/>
        <v>0.38007386594854747</v>
      </c>
      <c r="H166" s="5">
        <v>2</v>
      </c>
      <c r="I166" s="6">
        <f t="shared" si="54"/>
        <v>1.3856859696040794E-2</v>
      </c>
    </row>
    <row r="167" spans="1:11" x14ac:dyDescent="0.25">
      <c r="A167" s="4">
        <f t="shared" si="55"/>
        <v>0.1640625</v>
      </c>
      <c r="B167" s="5">
        <f t="shared" ref="B167:B174" si="56">A167*A167</f>
        <v>2.691650390625E-2</v>
      </c>
      <c r="C167" s="5">
        <f t="shared" si="49"/>
        <v>4.486083984375E-3</v>
      </c>
      <c r="D167" s="5">
        <f t="shared" si="50"/>
        <v>1.004486083984375</v>
      </c>
      <c r="E167" s="5">
        <f t="shared" si="51"/>
        <v>0.98445589602111894</v>
      </c>
      <c r="F167" s="5">
        <f t="shared" si="52"/>
        <v>0.38273277230987157</v>
      </c>
      <c r="G167" s="5">
        <f t="shared" si="53"/>
        <v>0.37678353430096151</v>
      </c>
      <c r="H167" s="5">
        <v>4</v>
      </c>
      <c r="I167" s="6">
        <f t="shared" si="54"/>
        <v>2.7473799376111777E-2</v>
      </c>
    </row>
    <row r="168" spans="1:11" x14ac:dyDescent="0.25">
      <c r="A168" s="4">
        <f t="shared" si="55"/>
        <v>0.21875</v>
      </c>
      <c r="B168" s="5">
        <f t="shared" si="56"/>
        <v>4.78515625E-2</v>
      </c>
      <c r="C168" s="5">
        <f t="shared" si="49"/>
        <v>7.9752604166666661E-3</v>
      </c>
      <c r="D168" s="5">
        <f t="shared" si="50"/>
        <v>1.0079752604166667</v>
      </c>
      <c r="E168" s="5">
        <f t="shared" si="51"/>
        <v>0.9725802463303802</v>
      </c>
      <c r="F168" s="5">
        <f t="shared" si="52"/>
        <v>0.38273277230987157</v>
      </c>
      <c r="G168" s="5">
        <f t="shared" si="53"/>
        <v>0.37223833397184419</v>
      </c>
      <c r="H168" s="5">
        <v>2</v>
      </c>
      <c r="I168" s="6">
        <f t="shared" si="54"/>
        <v>1.3571189259390154E-2</v>
      </c>
    </row>
    <row r="169" spans="1:11" x14ac:dyDescent="0.25">
      <c r="A169" s="4">
        <f t="shared" si="55"/>
        <v>0.2734375</v>
      </c>
      <c r="B169" s="5">
        <f t="shared" si="56"/>
        <v>7.476806640625E-2</v>
      </c>
      <c r="C169" s="5">
        <f t="shared" si="49"/>
        <v>1.2461344401041666E-2</v>
      </c>
      <c r="D169" s="5">
        <f t="shared" si="50"/>
        <v>1.0124613444010417</v>
      </c>
      <c r="E169" s="5">
        <f t="shared" si="51"/>
        <v>0.9575807826805065</v>
      </c>
      <c r="F169" s="5">
        <f t="shared" si="52"/>
        <v>0.38273277230987157</v>
      </c>
      <c r="G169" s="5">
        <f t="shared" si="53"/>
        <v>0.36649754766596693</v>
      </c>
      <c r="H169" s="5">
        <v>4</v>
      </c>
      <c r="I169" s="6">
        <f t="shared" si="54"/>
        <v>2.672377951731009E-2</v>
      </c>
    </row>
    <row r="170" spans="1:11" x14ac:dyDescent="0.25">
      <c r="A170" s="4">
        <f t="shared" si="55"/>
        <v>0.328125</v>
      </c>
      <c r="B170" s="5">
        <f t="shared" si="56"/>
        <v>0.107666015625</v>
      </c>
      <c r="C170" s="5">
        <f t="shared" si="49"/>
        <v>1.79443359375E-2</v>
      </c>
      <c r="D170" s="5">
        <f t="shared" si="50"/>
        <v>1.0179443359375</v>
      </c>
      <c r="E170" s="5">
        <f t="shared" si="51"/>
        <v>0.93964951575393107</v>
      </c>
      <c r="F170" s="5">
        <f t="shared" si="52"/>
        <v>0.38273277230987157</v>
      </c>
      <c r="G170" s="5">
        <f t="shared" si="53"/>
        <v>0.35963466416413037</v>
      </c>
      <c r="H170" s="5">
        <v>2</v>
      </c>
      <c r="I170" s="6">
        <f t="shared" si="54"/>
        <v>1.3111680464317254E-2</v>
      </c>
    </row>
    <row r="171" spans="1:11" x14ac:dyDescent="0.25">
      <c r="A171" s="4">
        <f t="shared" si="55"/>
        <v>0.3828125</v>
      </c>
      <c r="B171" s="5">
        <f t="shared" si="56"/>
        <v>0.14654541015625</v>
      </c>
      <c r="C171" s="5">
        <f t="shared" si="49"/>
        <v>2.4424235026041668E-2</v>
      </c>
      <c r="D171" s="5">
        <f t="shared" si="50"/>
        <v>1.0244242350260417</v>
      </c>
      <c r="E171" s="5">
        <f t="shared" si="51"/>
        <v>0.91901065282257899</v>
      </c>
      <c r="F171" s="5">
        <f t="shared" si="52"/>
        <v>0.38273277230987157</v>
      </c>
      <c r="G171" s="5">
        <f t="shared" si="53"/>
        <v>0.35173549493709055</v>
      </c>
      <c r="H171" s="5">
        <v>4</v>
      </c>
      <c r="I171" s="6">
        <f t="shared" si="54"/>
        <v>2.5647379839162855E-2</v>
      </c>
    </row>
    <row r="172" spans="1:11" x14ac:dyDescent="0.25">
      <c r="A172" s="4">
        <f t="shared" si="55"/>
        <v>0.4375</v>
      </c>
      <c r="B172" s="5">
        <f t="shared" si="56"/>
        <v>0.19140625</v>
      </c>
      <c r="C172" s="5">
        <f t="shared" si="49"/>
        <v>3.1901041666666664E-2</v>
      </c>
      <c r="D172" s="5">
        <f t="shared" si="50"/>
        <v>1.0319010416666667</v>
      </c>
      <c r="E172" s="5">
        <f t="shared" si="51"/>
        <v>0.89591502908635845</v>
      </c>
      <c r="F172" s="5">
        <f t="shared" si="52"/>
        <v>0.38273277230987157</v>
      </c>
      <c r="G172" s="5">
        <f t="shared" si="53"/>
        <v>0.34289604283630121</v>
      </c>
      <c r="H172" s="5">
        <v>2</v>
      </c>
      <c r="I172" s="6">
        <f t="shared" si="54"/>
        <v>1.2501418228406816E-2</v>
      </c>
    </row>
    <row r="173" spans="1:11" x14ac:dyDescent="0.25">
      <c r="A173" s="4">
        <f t="shared" si="55"/>
        <v>0.4921875</v>
      </c>
      <c r="B173" s="5">
        <f t="shared" si="56"/>
        <v>0.24224853515625</v>
      </c>
      <c r="C173" s="5">
        <f t="shared" si="49"/>
        <v>4.0374755859375E-2</v>
      </c>
      <c r="D173" s="5">
        <f t="shared" si="50"/>
        <v>1.040374755859375</v>
      </c>
      <c r="E173" s="5">
        <f t="shared" si="51"/>
        <v>0.8706341137368685</v>
      </c>
      <c r="F173" s="5">
        <f t="shared" si="52"/>
        <v>0.38273277230987157</v>
      </c>
      <c r="G173" s="5">
        <f t="shared" si="53"/>
        <v>0.33322020801805974</v>
      </c>
      <c r="H173" s="5">
        <v>4</v>
      </c>
      <c r="I173" s="6">
        <f t="shared" si="54"/>
        <v>2.429730683465019E-2</v>
      </c>
    </row>
    <row r="174" spans="1:11" x14ac:dyDescent="0.25">
      <c r="A174" s="4">
        <f t="shared" si="55"/>
        <v>0.546875</v>
      </c>
      <c r="B174" s="5">
        <f t="shared" si="56"/>
        <v>0.299072265625</v>
      </c>
      <c r="C174" s="5">
        <f t="shared" si="49"/>
        <v>4.9845377604166664E-2</v>
      </c>
      <c r="D174" s="5">
        <f t="shared" si="50"/>
        <v>1.0498453776041667</v>
      </c>
      <c r="E174" s="5">
        <f t="shared" si="51"/>
        <v>0.84345381824098919</v>
      </c>
      <c r="F174" s="5">
        <f t="shared" si="52"/>
        <v>0.38273277230987157</v>
      </c>
      <c r="G174" s="5">
        <f t="shared" si="53"/>
        <v>0.32281741817072029</v>
      </c>
      <c r="H174" s="5">
        <v>1</v>
      </c>
      <c r="I174" s="6">
        <f t="shared" si="54"/>
        <v>5.8846925187370893E-3</v>
      </c>
    </row>
    <row r="175" spans="1:11" x14ac:dyDescent="0.25">
      <c r="I175" s="50">
        <f>SUM(I164:I174)</f>
        <v>0.19790397049764211</v>
      </c>
    </row>
    <row r="176" spans="1:11" x14ac:dyDescent="0.25">
      <c r="A176" t="s">
        <v>54</v>
      </c>
      <c r="B176">
        <f>I175</f>
        <v>0.19790397049764211</v>
      </c>
      <c r="C176" t="s">
        <v>112</v>
      </c>
      <c r="I176" s="26"/>
    </row>
    <row r="177" spans="1:11" x14ac:dyDescent="0.25">
      <c r="A177" t="s">
        <v>111</v>
      </c>
      <c r="B177">
        <v>0.2</v>
      </c>
      <c r="I177" s="26"/>
    </row>
    <row r="178" spans="1:11" x14ac:dyDescent="0.25">
      <c r="A178" t="s">
        <v>98</v>
      </c>
      <c r="B178">
        <f>B155/2</f>
        <v>7.8125E-3</v>
      </c>
      <c r="I178" s="26"/>
    </row>
    <row r="179" spans="1:11" ht="15.75" thickBot="1" x14ac:dyDescent="0.3">
      <c r="I179" s="26"/>
    </row>
    <row r="180" spans="1:11" x14ac:dyDescent="0.25">
      <c r="A180" s="24" t="s">
        <v>69</v>
      </c>
      <c r="B180" s="2"/>
      <c r="C180" s="2"/>
      <c r="D180" s="2"/>
      <c r="E180" s="2"/>
      <c r="F180" s="2"/>
      <c r="G180" s="2"/>
      <c r="H180" s="2"/>
      <c r="I180" s="3"/>
      <c r="K180" s="28">
        <f>K177-1</f>
        <v>-1</v>
      </c>
    </row>
    <row r="181" spans="1:11" x14ac:dyDescent="0.25">
      <c r="A181" s="4" t="s">
        <v>70</v>
      </c>
      <c r="B181" s="5"/>
      <c r="C181" s="5"/>
      <c r="D181" s="5"/>
      <c r="E181" s="5"/>
      <c r="F181" s="5"/>
      <c r="G181" s="5"/>
      <c r="H181" s="5"/>
      <c r="I181" s="6"/>
      <c r="K181" s="28">
        <f>K180-1</f>
        <v>-2</v>
      </c>
    </row>
    <row r="182" spans="1:11" x14ac:dyDescent="0.25">
      <c r="A182" s="4" t="s">
        <v>71</v>
      </c>
      <c r="B182" s="5">
        <v>10</v>
      </c>
      <c r="C182" s="5">
        <f>B183/B182</f>
        <v>5.5468749999999997E-2</v>
      </c>
      <c r="D182" s="5"/>
      <c r="E182" s="5"/>
      <c r="F182" s="5"/>
      <c r="G182" s="5"/>
      <c r="H182" s="5"/>
      <c r="I182" s="6"/>
      <c r="K182" s="28">
        <f>K181-1</f>
        <v>-3</v>
      </c>
    </row>
    <row r="183" spans="1:11" x14ac:dyDescent="0.25">
      <c r="A183" s="4" t="s">
        <v>41</v>
      </c>
      <c r="B183" s="5">
        <f>B160+B178</f>
        <v>0.5546875</v>
      </c>
      <c r="C183" s="5"/>
      <c r="D183" s="5"/>
      <c r="E183" s="5"/>
      <c r="F183" s="5"/>
      <c r="G183" s="5"/>
      <c r="H183" s="5"/>
      <c r="I183" s="6"/>
      <c r="K183" s="28"/>
    </row>
    <row r="184" spans="1:11" x14ac:dyDescent="0.25">
      <c r="A184" s="4" t="s">
        <v>72</v>
      </c>
      <c r="B184" s="5"/>
      <c r="C184" s="5"/>
      <c r="D184" s="5"/>
      <c r="E184" s="5"/>
      <c r="F184" s="5"/>
      <c r="G184" s="5"/>
      <c r="H184" s="5"/>
      <c r="I184" s="6"/>
      <c r="K184" s="28"/>
    </row>
    <row r="185" spans="1:11" x14ac:dyDescent="0.25">
      <c r="A185" s="4" t="s">
        <v>73</v>
      </c>
      <c r="B185" s="5">
        <f>(B183/B182)/3</f>
        <v>1.8489583333333334E-2</v>
      </c>
      <c r="C185" s="5"/>
      <c r="D185" s="5"/>
      <c r="E185" s="5"/>
      <c r="F185" s="5"/>
      <c r="G185" s="5"/>
      <c r="H185" s="5"/>
      <c r="I185" s="6"/>
      <c r="K185" s="28"/>
    </row>
    <row r="186" spans="1:11" x14ac:dyDescent="0.25">
      <c r="A186" s="4" t="s">
        <v>74</v>
      </c>
      <c r="B186" s="5" t="s">
        <v>75</v>
      </c>
      <c r="C186" s="5" t="s">
        <v>76</v>
      </c>
      <c r="D186" s="5" t="s">
        <v>77</v>
      </c>
      <c r="E186" s="25" t="s">
        <v>78</v>
      </c>
      <c r="F186" s="5"/>
      <c r="G186" s="5" t="s">
        <v>79</v>
      </c>
      <c r="H186" s="31" t="s">
        <v>80</v>
      </c>
      <c r="I186" s="6" t="s">
        <v>81</v>
      </c>
      <c r="K186" s="28"/>
    </row>
    <row r="187" spans="1:11" x14ac:dyDescent="0.25">
      <c r="A187" s="4">
        <v>0</v>
      </c>
      <c r="B187" s="5">
        <f>A187*A187</f>
        <v>0</v>
      </c>
      <c r="C187" s="5">
        <f>B187/$B$4</f>
        <v>0</v>
      </c>
      <c r="D187" s="5">
        <f>1 +C187</f>
        <v>1</v>
      </c>
      <c r="E187" s="5">
        <f>POWER(D187,-$B$7)</f>
        <v>1</v>
      </c>
      <c r="F187" s="5">
        <f>$B$13</f>
        <v>0.38273277230987157</v>
      </c>
      <c r="G187" s="5">
        <f>E187*F187</f>
        <v>0.38273277230987157</v>
      </c>
      <c r="H187" s="5">
        <v>1</v>
      </c>
      <c r="I187" s="6">
        <f>$B$185*H187*G187</f>
        <v>7.0765694880210632E-3</v>
      </c>
      <c r="K187" s="28"/>
    </row>
    <row r="188" spans="1:11" x14ac:dyDescent="0.25">
      <c r="A188" s="4">
        <f>A187+$C$182</f>
        <v>5.5468749999999997E-2</v>
      </c>
      <c r="B188" s="5">
        <f>A188*A188</f>
        <v>3.0767822265624998E-3</v>
      </c>
      <c r="C188" s="5">
        <f t="shared" ref="C188:C197" si="57">B188/$B$4</f>
        <v>5.127970377604166E-4</v>
      </c>
      <c r="D188" s="5">
        <f t="shared" ref="D188:D197" si="58">1 +C188</f>
        <v>1.0005127970377605</v>
      </c>
      <c r="E188" s="5">
        <f t="shared" ref="E188:E197" si="59">POWER(D188,-$B$7)</f>
        <v>0.99820727923894226</v>
      </c>
      <c r="F188" s="5">
        <f t="shared" ref="F188:F197" si="60">$B$13</f>
        <v>0.38273277230987157</v>
      </c>
      <c r="G188" s="5">
        <f t="shared" ref="G188:G197" si="61">E188*F188</f>
        <v>0.38204663932301447</v>
      </c>
      <c r="H188" s="5">
        <v>4</v>
      </c>
      <c r="I188" s="6">
        <f t="shared" ref="I188:I197" si="62">$B$185*H188*G188</f>
        <v>2.8255532699931279E-2</v>
      </c>
      <c r="K188" s="28"/>
    </row>
    <row r="189" spans="1:11" x14ac:dyDescent="0.25">
      <c r="A189" s="4">
        <f t="shared" ref="A189:A197" si="63">A188+$C$182</f>
        <v>0.11093749999999999</v>
      </c>
      <c r="B189" s="5">
        <f>A189*A189</f>
        <v>1.2307128906249999E-2</v>
      </c>
      <c r="C189" s="5">
        <f t="shared" si="57"/>
        <v>2.0511881510416664E-3</v>
      </c>
      <c r="D189" s="5">
        <f t="shared" si="58"/>
        <v>1.0020511881510417</v>
      </c>
      <c r="E189" s="5">
        <f t="shared" si="59"/>
        <v>0.99285385034916851</v>
      </c>
      <c r="F189" s="5">
        <f t="shared" si="60"/>
        <v>0.38273277230987157</v>
      </c>
      <c r="G189" s="5">
        <f t="shared" si="61"/>
        <v>0.37999770664266763</v>
      </c>
      <c r="H189" s="5">
        <v>2</v>
      </c>
      <c r="I189" s="6">
        <f t="shared" si="62"/>
        <v>1.4051998526890314E-2</v>
      </c>
    </row>
    <row r="190" spans="1:11" x14ac:dyDescent="0.25">
      <c r="A190" s="4">
        <f t="shared" si="63"/>
        <v>0.16640624999999998</v>
      </c>
      <c r="B190" s="5">
        <f t="shared" ref="B190:B197" si="64">A190*A190</f>
        <v>2.7691040039062493E-2</v>
      </c>
      <c r="C190" s="5">
        <f t="shared" si="57"/>
        <v>4.6151733398437488E-3</v>
      </c>
      <c r="D190" s="5">
        <f t="shared" si="58"/>
        <v>1.0046151733398438</v>
      </c>
      <c r="E190" s="5">
        <f t="shared" si="59"/>
        <v>0.98401322076202025</v>
      </c>
      <c r="F190" s="5">
        <f t="shared" si="60"/>
        <v>0.38273277230987157</v>
      </c>
      <c r="G190" s="5">
        <f t="shared" si="61"/>
        <v>0.37661410797181366</v>
      </c>
      <c r="H190" s="5">
        <v>4</v>
      </c>
      <c r="I190" s="6">
        <f t="shared" si="62"/>
        <v>2.7853751735415384E-2</v>
      </c>
    </row>
    <row r="191" spans="1:11" x14ac:dyDescent="0.25">
      <c r="A191" s="4">
        <f t="shared" si="63"/>
        <v>0.22187499999999999</v>
      </c>
      <c r="B191" s="5">
        <f t="shared" si="64"/>
        <v>4.9228515624999997E-2</v>
      </c>
      <c r="C191" s="5">
        <f t="shared" si="57"/>
        <v>8.2047526041666655E-3</v>
      </c>
      <c r="D191" s="5">
        <f t="shared" si="58"/>
        <v>1.0082047526041666</v>
      </c>
      <c r="E191" s="5">
        <f t="shared" si="59"/>
        <v>0.97180562566213136</v>
      </c>
      <c r="F191" s="5">
        <f t="shared" si="60"/>
        <v>0.38273277230987157</v>
      </c>
      <c r="G191" s="5">
        <f t="shared" si="61"/>
        <v>0.37194186125599682</v>
      </c>
      <c r="H191" s="5">
        <v>2</v>
      </c>
      <c r="I191" s="6">
        <f t="shared" si="62"/>
        <v>1.3754100077695716E-2</v>
      </c>
    </row>
    <row r="192" spans="1:11" x14ac:dyDescent="0.25">
      <c r="A192" s="4">
        <f t="shared" si="63"/>
        <v>0.27734375</v>
      </c>
      <c r="B192" s="5">
        <f t="shared" si="64"/>
        <v>7.69195556640625E-2</v>
      </c>
      <c r="C192" s="5">
        <f t="shared" si="57"/>
        <v>1.2819925944010416E-2</v>
      </c>
      <c r="D192" s="5">
        <f t="shared" si="58"/>
        <v>1.0128199259440105</v>
      </c>
      <c r="E192" s="5">
        <f t="shared" si="59"/>
        <v>0.95639472187675756</v>
      </c>
      <c r="F192" s="5">
        <f t="shared" si="60"/>
        <v>0.38273277230987157</v>
      </c>
      <c r="G192" s="5">
        <f t="shared" si="61"/>
        <v>0.36604360332642</v>
      </c>
      <c r="H192" s="5">
        <v>4</v>
      </c>
      <c r="I192" s="6">
        <f t="shared" si="62"/>
        <v>2.7071974829349813E-2</v>
      </c>
    </row>
    <row r="193" spans="1:11" x14ac:dyDescent="0.25">
      <c r="A193" s="4">
        <f t="shared" si="63"/>
        <v>0.33281250000000001</v>
      </c>
      <c r="B193" s="5">
        <f t="shared" si="64"/>
        <v>0.11076416015625001</v>
      </c>
      <c r="C193" s="5">
        <f t="shared" si="57"/>
        <v>1.8460693359375002E-2</v>
      </c>
      <c r="D193" s="5">
        <f t="shared" si="58"/>
        <v>1.0184606933593749</v>
      </c>
      <c r="E193" s="5">
        <f t="shared" si="59"/>
        <v>0.93798317107302276</v>
      </c>
      <c r="F193" s="5">
        <f t="shared" si="60"/>
        <v>0.38273277230987157</v>
      </c>
      <c r="G193" s="5">
        <f t="shared" si="61"/>
        <v>0.35899689944478252</v>
      </c>
      <c r="H193" s="5">
        <v>2</v>
      </c>
      <c r="I193" s="6">
        <f t="shared" si="62"/>
        <v>1.3275406177385186E-2</v>
      </c>
    </row>
    <row r="194" spans="1:11" x14ac:dyDescent="0.25">
      <c r="A194" s="4">
        <f t="shared" si="63"/>
        <v>0.38828125000000002</v>
      </c>
      <c r="B194" s="5">
        <f t="shared" si="64"/>
        <v>0.15076232910156251</v>
      </c>
      <c r="C194" s="5">
        <f t="shared" si="57"/>
        <v>2.5127054850260417E-2</v>
      </c>
      <c r="D194" s="5">
        <f t="shared" si="58"/>
        <v>1.0251270548502605</v>
      </c>
      <c r="E194" s="5">
        <f t="shared" si="59"/>
        <v>0.91680730693599921</v>
      </c>
      <c r="F194" s="5">
        <f t="shared" si="60"/>
        <v>0.38273277230987157</v>
      </c>
      <c r="G194" s="5">
        <f t="shared" si="61"/>
        <v>0.35089220225756235</v>
      </c>
      <c r="H194" s="5">
        <v>4</v>
      </c>
      <c r="I194" s="6">
        <f t="shared" si="62"/>
        <v>2.5951402458632214E-2</v>
      </c>
    </row>
    <row r="195" spans="1:11" x14ac:dyDescent="0.25">
      <c r="A195" s="4">
        <f t="shared" si="63"/>
        <v>0.44375000000000003</v>
      </c>
      <c r="B195" s="5">
        <f t="shared" si="64"/>
        <v>0.19691406250000004</v>
      </c>
      <c r="C195" s="5">
        <f t="shared" si="57"/>
        <v>3.2819010416666676E-2</v>
      </c>
      <c r="D195" s="5">
        <f t="shared" si="58"/>
        <v>1.0328190104166666</v>
      </c>
      <c r="E195" s="5">
        <f t="shared" si="59"/>
        <v>0.89313111399129397</v>
      </c>
      <c r="F195" s="5">
        <f t="shared" si="60"/>
        <v>0.38273277230987157</v>
      </c>
      <c r="G195" s="5">
        <f t="shared" si="61"/>
        <v>0.34183054729409185</v>
      </c>
      <c r="H195" s="5">
        <v>2</v>
      </c>
      <c r="I195" s="6">
        <f t="shared" si="62"/>
        <v>1.2640608780146105E-2</v>
      </c>
    </row>
    <row r="196" spans="1:11" x14ac:dyDescent="0.25">
      <c r="A196" s="4">
        <f t="shared" si="63"/>
        <v>0.49921875000000004</v>
      </c>
      <c r="B196" s="5">
        <f t="shared" si="64"/>
        <v>0.24921936035156256</v>
      </c>
      <c r="C196" s="5">
        <f t="shared" si="57"/>
        <v>4.1536560058593762E-2</v>
      </c>
      <c r="D196" s="5">
        <f t="shared" si="58"/>
        <v>1.0415365600585937</v>
      </c>
      <c r="E196" s="5">
        <f t="shared" si="59"/>
        <v>0.86723976461790941</v>
      </c>
      <c r="F196" s="5">
        <f t="shared" si="60"/>
        <v>0.38273277230987157</v>
      </c>
      <c r="G196" s="5">
        <f t="shared" si="61"/>
        <v>0.33192107936957294</v>
      </c>
      <c r="H196" s="5">
        <v>4</v>
      </c>
      <c r="I196" s="6">
        <f t="shared" si="62"/>
        <v>2.4548329828374665E-2</v>
      </c>
    </row>
    <row r="197" spans="1:11" x14ac:dyDescent="0.25">
      <c r="A197" s="4">
        <f t="shared" si="63"/>
        <v>0.5546875</v>
      </c>
      <c r="B197" s="5">
        <f t="shared" si="64"/>
        <v>0.30767822265625</v>
      </c>
      <c r="C197" s="5">
        <f t="shared" si="57"/>
        <v>5.1279703776041664E-2</v>
      </c>
      <c r="D197" s="5">
        <f t="shared" si="58"/>
        <v>1.0512797037760417</v>
      </c>
      <c r="E197" s="5">
        <f t="shared" si="59"/>
        <v>0.83943296519255961</v>
      </c>
      <c r="F197" s="5">
        <f t="shared" si="60"/>
        <v>0.38273277230987157</v>
      </c>
      <c r="G197" s="5">
        <f t="shared" si="61"/>
        <v>0.32127850593644425</v>
      </c>
      <c r="H197" s="5">
        <v>1</v>
      </c>
      <c r="I197" s="6">
        <f t="shared" si="62"/>
        <v>5.940305708720714E-3</v>
      </c>
    </row>
    <row r="198" spans="1:11" x14ac:dyDescent="0.25">
      <c r="I198" s="50">
        <f>SUM(I187:I197)</f>
        <v>0.20041998031056246</v>
      </c>
    </row>
    <row r="199" spans="1:11" x14ac:dyDescent="0.25">
      <c r="A199" t="s">
        <v>105</v>
      </c>
      <c r="B199">
        <f>I198-I175</f>
        <v>2.5160098129203556E-3</v>
      </c>
      <c r="I199" s="26"/>
    </row>
    <row r="200" spans="1:11" x14ac:dyDescent="0.25">
      <c r="A200" t="s">
        <v>113</v>
      </c>
      <c r="B200">
        <f>B105</f>
        <v>1.0000000000000001E-5</v>
      </c>
      <c r="I200" s="26"/>
    </row>
    <row r="201" spans="1:11" x14ac:dyDescent="0.25">
      <c r="A201" t="s">
        <v>54</v>
      </c>
      <c r="B201">
        <f>I198</f>
        <v>0.20041998031056246</v>
      </c>
      <c r="I201" s="26"/>
    </row>
    <row r="202" spans="1:11" x14ac:dyDescent="0.25">
      <c r="A202" t="s">
        <v>114</v>
      </c>
      <c r="B202">
        <v>0.2</v>
      </c>
      <c r="I202" s="26"/>
    </row>
    <row r="203" spans="1:11" x14ac:dyDescent="0.25">
      <c r="A203" t="s">
        <v>98</v>
      </c>
      <c r="B203">
        <f>B178/2</f>
        <v>3.90625E-3</v>
      </c>
      <c r="I203" s="26"/>
    </row>
    <row r="204" spans="1:11" ht="15.75" thickBot="1" x14ac:dyDescent="0.3">
      <c r="I204" s="26"/>
    </row>
    <row r="205" spans="1:11" x14ac:dyDescent="0.25">
      <c r="A205" s="24" t="s">
        <v>69</v>
      </c>
      <c r="B205" s="2"/>
      <c r="C205" s="2"/>
      <c r="D205" s="2"/>
      <c r="E205" s="2"/>
      <c r="F205" s="2"/>
      <c r="G205" s="2"/>
      <c r="H205" s="2"/>
      <c r="I205" s="3"/>
      <c r="K205" s="28">
        <f>K202-1</f>
        <v>-1</v>
      </c>
    </row>
    <row r="206" spans="1:11" x14ac:dyDescent="0.25">
      <c r="A206" s="4" t="s">
        <v>70</v>
      </c>
      <c r="B206" s="5"/>
      <c r="C206" s="5"/>
      <c r="D206" s="5"/>
      <c r="E206" s="5"/>
      <c r="F206" s="5"/>
      <c r="G206" s="5"/>
      <c r="H206" s="5"/>
      <c r="I206" s="6"/>
      <c r="K206" s="28">
        <f>K205-1</f>
        <v>-2</v>
      </c>
    </row>
    <row r="207" spans="1:11" x14ac:dyDescent="0.25">
      <c r="A207" s="4" t="s">
        <v>71</v>
      </c>
      <c r="B207" s="5">
        <v>10</v>
      </c>
      <c r="C207" s="5">
        <f>B208/B207</f>
        <v>5.5078124999999999E-2</v>
      </c>
      <c r="D207" s="5"/>
      <c r="E207" s="5"/>
      <c r="F207" s="5"/>
      <c r="G207" s="5"/>
      <c r="H207" s="5"/>
      <c r="I207" s="6"/>
      <c r="K207" s="28">
        <f>K206-1</f>
        <v>-3</v>
      </c>
    </row>
    <row r="208" spans="1:11" x14ac:dyDescent="0.25">
      <c r="A208" s="4" t="s">
        <v>41</v>
      </c>
      <c r="B208" s="5">
        <f>B183-B203</f>
        <v>0.55078125</v>
      </c>
      <c r="C208" s="5"/>
      <c r="D208" s="5"/>
      <c r="E208" s="5"/>
      <c r="F208" s="5"/>
      <c r="G208" s="5"/>
      <c r="H208" s="5"/>
      <c r="I208" s="6"/>
      <c r="K208" s="28"/>
    </row>
    <row r="209" spans="1:11" x14ac:dyDescent="0.25">
      <c r="A209" s="4" t="s">
        <v>72</v>
      </c>
      <c r="B209" s="5"/>
      <c r="C209" s="5"/>
      <c r="D209" s="5"/>
      <c r="E209" s="5"/>
      <c r="F209" s="5"/>
      <c r="G209" s="5"/>
      <c r="H209" s="5"/>
      <c r="I209" s="6"/>
      <c r="K209" s="28"/>
    </row>
    <row r="210" spans="1:11" x14ac:dyDescent="0.25">
      <c r="A210" s="4" t="s">
        <v>73</v>
      </c>
      <c r="B210" s="5">
        <f>(B208/B207)/3</f>
        <v>1.8359375000000001E-2</v>
      </c>
      <c r="C210" s="5"/>
      <c r="D210" s="5"/>
      <c r="E210" s="5"/>
      <c r="F210" s="5"/>
      <c r="G210" s="5"/>
      <c r="H210" s="5"/>
      <c r="I210" s="6"/>
      <c r="K210" s="28"/>
    </row>
    <row r="211" spans="1:11" x14ac:dyDescent="0.25">
      <c r="A211" s="4" t="s">
        <v>74</v>
      </c>
      <c r="B211" s="5" t="s">
        <v>75</v>
      </c>
      <c r="C211" s="5" t="s">
        <v>76</v>
      </c>
      <c r="D211" s="5" t="s">
        <v>77</v>
      </c>
      <c r="E211" s="25" t="s">
        <v>78</v>
      </c>
      <c r="F211" s="5"/>
      <c r="G211" s="5" t="s">
        <v>79</v>
      </c>
      <c r="H211" s="31" t="s">
        <v>80</v>
      </c>
      <c r="I211" s="6" t="s">
        <v>81</v>
      </c>
      <c r="K211" s="28"/>
    </row>
    <row r="212" spans="1:11" x14ac:dyDescent="0.25">
      <c r="A212" s="4">
        <v>0</v>
      </c>
      <c r="B212" s="5">
        <f>A212*A212</f>
        <v>0</v>
      </c>
      <c r="C212" s="5">
        <f>B212/$B$4</f>
        <v>0</v>
      </c>
      <c r="D212" s="5">
        <f>1 +C212</f>
        <v>1</v>
      </c>
      <c r="E212" s="5">
        <f>POWER(D212,-$B$7)</f>
        <v>1</v>
      </c>
      <c r="F212" s="5">
        <f>$B$13</f>
        <v>0.38273277230987157</v>
      </c>
      <c r="G212" s="5">
        <f>E212*F212</f>
        <v>0.38273277230987157</v>
      </c>
      <c r="H212" s="5">
        <v>1</v>
      </c>
      <c r="I212" s="6">
        <f>$B$210*H212*G212</f>
        <v>7.0267344916265483E-3</v>
      </c>
      <c r="K212" s="28"/>
    </row>
    <row r="213" spans="1:11" x14ac:dyDescent="0.25">
      <c r="A213" s="4">
        <f>A212+$C$207</f>
        <v>5.5078124999999999E-2</v>
      </c>
      <c r="B213" s="5">
        <f>A213*A213</f>
        <v>3.033599853515625E-3</v>
      </c>
      <c r="C213" s="5">
        <f t="shared" ref="C213:C222" si="65">B213/$B$4</f>
        <v>5.0559997558593747E-4</v>
      </c>
      <c r="D213" s="5">
        <f t="shared" ref="D213:D222" si="66">1 +C213</f>
        <v>1.0005055999755859</v>
      </c>
      <c r="E213" s="5">
        <f t="shared" ref="E213:E222" si="67">POWER(D213,-$B$7)</f>
        <v>0.99823241131774054</v>
      </c>
      <c r="F213" s="5">
        <f t="shared" ref="F213:F222" si="68">$B$13</f>
        <v>0.38273277230987157</v>
      </c>
      <c r="G213" s="5">
        <f t="shared" ref="G213:G222" si="69">E213*F213</f>
        <v>0.38205625819320688</v>
      </c>
      <c r="H213" s="5">
        <v>4</v>
      </c>
      <c r="I213" s="6">
        <f t="shared" ref="I213:I222" si="70">$B$210*H213*G213</f>
        <v>2.8057256461063631E-2</v>
      </c>
      <c r="K213" s="28"/>
    </row>
    <row r="214" spans="1:11" x14ac:dyDescent="0.25">
      <c r="A214" s="4">
        <f t="shared" ref="A214:A222" si="71">A213+$C$207</f>
        <v>0.11015625</v>
      </c>
      <c r="B214" s="5">
        <f>A214*A214</f>
        <v>1.21343994140625E-2</v>
      </c>
      <c r="C214" s="5">
        <f t="shared" si="65"/>
        <v>2.0223999023437499E-3</v>
      </c>
      <c r="D214" s="5">
        <f t="shared" si="66"/>
        <v>1.0020223999023437</v>
      </c>
      <c r="E214" s="5">
        <f t="shared" si="67"/>
        <v>0.99295369085692586</v>
      </c>
      <c r="F214" s="5">
        <f t="shared" si="68"/>
        <v>0.38273277230987157</v>
      </c>
      <c r="G214" s="5">
        <f t="shared" si="69"/>
        <v>0.3800359188769904</v>
      </c>
      <c r="H214" s="5">
        <v>2</v>
      </c>
      <c r="I214" s="6">
        <f t="shared" si="70"/>
        <v>1.3954443896264492E-2</v>
      </c>
    </row>
    <row r="215" spans="1:11" x14ac:dyDescent="0.25">
      <c r="A215" s="4">
        <f t="shared" si="71"/>
        <v>0.16523437499999999</v>
      </c>
      <c r="B215" s="5">
        <f t="shared" ref="B215:B222" si="72">A215*A215</f>
        <v>2.7302398681640621E-2</v>
      </c>
      <c r="C215" s="5">
        <f t="shared" si="65"/>
        <v>4.5503997802734371E-3</v>
      </c>
      <c r="D215" s="5">
        <f t="shared" si="66"/>
        <v>1.0045503997802734</v>
      </c>
      <c r="E215" s="5">
        <f t="shared" si="67"/>
        <v>0.98423531127890918</v>
      </c>
      <c r="F215" s="5">
        <f t="shared" si="68"/>
        <v>0.38273277230987157</v>
      </c>
      <c r="G215" s="5">
        <f t="shared" si="69"/>
        <v>0.37669910929104633</v>
      </c>
      <c r="H215" s="5">
        <v>4</v>
      </c>
      <c r="I215" s="6">
        <f t="shared" si="70"/>
        <v>2.7663840838561216E-2</v>
      </c>
    </row>
    <row r="216" spans="1:11" x14ac:dyDescent="0.25">
      <c r="A216" s="4">
        <f t="shared" si="71"/>
        <v>0.22031249999999999</v>
      </c>
      <c r="B216" s="5">
        <f t="shared" si="72"/>
        <v>4.8537597656250001E-2</v>
      </c>
      <c r="C216" s="5">
        <f t="shared" si="65"/>
        <v>8.0895996093749995E-3</v>
      </c>
      <c r="D216" s="5">
        <f t="shared" si="66"/>
        <v>1.0080895996093751</v>
      </c>
      <c r="E216" s="5">
        <f t="shared" si="67"/>
        <v>0.97219421024551989</v>
      </c>
      <c r="F216" s="5">
        <f t="shared" si="68"/>
        <v>0.38273277230987157</v>
      </c>
      <c r="G216" s="5">
        <f t="shared" si="69"/>
        <v>0.37209058531087397</v>
      </c>
      <c r="H216" s="5">
        <v>2</v>
      </c>
      <c r="I216" s="6">
        <f t="shared" si="70"/>
        <v>1.3662701179383655E-2</v>
      </c>
    </row>
    <row r="217" spans="1:11" x14ac:dyDescent="0.25">
      <c r="A217" s="4">
        <f t="shared" si="71"/>
        <v>0.275390625</v>
      </c>
      <c r="B217" s="5">
        <f t="shared" si="72"/>
        <v>7.5839996337890625E-2</v>
      </c>
      <c r="C217" s="5">
        <f t="shared" si="65"/>
        <v>1.2639999389648438E-2</v>
      </c>
      <c r="D217" s="5">
        <f t="shared" si="66"/>
        <v>1.0126399993896484</v>
      </c>
      <c r="E217" s="5">
        <f t="shared" si="67"/>
        <v>0.95698961898133394</v>
      </c>
      <c r="F217" s="5">
        <f t="shared" si="68"/>
        <v>0.38273277230987157</v>
      </c>
      <c r="G217" s="5">
        <f t="shared" si="69"/>
        <v>0.36627128994449365</v>
      </c>
      <c r="H217" s="5">
        <v>4</v>
      </c>
      <c r="I217" s="6">
        <f t="shared" si="70"/>
        <v>2.6898047855298753E-2</v>
      </c>
    </row>
    <row r="218" spans="1:11" x14ac:dyDescent="0.25">
      <c r="A218" s="4">
        <f t="shared" si="71"/>
        <v>0.33046874999999998</v>
      </c>
      <c r="B218" s="5">
        <f t="shared" si="72"/>
        <v>0.10920959472656248</v>
      </c>
      <c r="C218" s="5">
        <f t="shared" si="65"/>
        <v>1.8201599121093748E-2</v>
      </c>
      <c r="D218" s="5">
        <f t="shared" si="66"/>
        <v>1.0182015991210938</v>
      </c>
      <c r="E218" s="5">
        <f t="shared" si="67"/>
        <v>0.93881882259135785</v>
      </c>
      <c r="F218" s="5">
        <f t="shared" si="68"/>
        <v>0.38273277230987157</v>
      </c>
      <c r="G218" s="5">
        <f t="shared" si="69"/>
        <v>0.35931673066707986</v>
      </c>
      <c r="H218" s="5">
        <v>2</v>
      </c>
      <c r="I218" s="6">
        <f t="shared" si="70"/>
        <v>1.3193661204181839E-2</v>
      </c>
    </row>
    <row r="219" spans="1:11" x14ac:dyDescent="0.25">
      <c r="A219" s="4">
        <f t="shared" si="71"/>
        <v>0.38554687499999996</v>
      </c>
      <c r="B219" s="5">
        <f t="shared" si="72"/>
        <v>0.14864639282226558</v>
      </c>
      <c r="C219" s="5">
        <f t="shared" si="65"/>
        <v>2.4774398803710931E-2</v>
      </c>
      <c r="D219" s="5">
        <f t="shared" si="66"/>
        <v>1.024774398803711</v>
      </c>
      <c r="E219" s="5">
        <f t="shared" si="67"/>
        <v>0.9179120365269281</v>
      </c>
      <c r="F219" s="5">
        <f t="shared" si="68"/>
        <v>0.38273277230987157</v>
      </c>
      <c r="G219" s="5">
        <f t="shared" si="69"/>
        <v>0.35131501847655128</v>
      </c>
      <c r="H219" s="5">
        <v>4</v>
      </c>
      <c r="I219" s="6">
        <f t="shared" si="70"/>
        <v>2.5799696669371736E-2</v>
      </c>
    </row>
    <row r="220" spans="1:11" x14ac:dyDescent="0.25">
      <c r="A220" s="4">
        <f t="shared" si="71"/>
        <v>0.44062499999999993</v>
      </c>
      <c r="B220" s="5">
        <f t="shared" si="72"/>
        <v>0.19415039062499995</v>
      </c>
      <c r="C220" s="5">
        <f t="shared" si="65"/>
        <v>3.2358398437499991E-2</v>
      </c>
      <c r="D220" s="5">
        <f t="shared" si="66"/>
        <v>1.0323583984375</v>
      </c>
      <c r="E220" s="5">
        <f t="shared" si="67"/>
        <v>0.89452661513634124</v>
      </c>
      <c r="F220" s="5">
        <f t="shared" si="68"/>
        <v>0.38273277230987157</v>
      </c>
      <c r="G220" s="5">
        <f t="shared" si="69"/>
        <v>0.34236465131609739</v>
      </c>
      <c r="H220" s="5">
        <v>2</v>
      </c>
      <c r="I220" s="6">
        <f t="shared" si="70"/>
        <v>1.2571202040512951E-2</v>
      </c>
    </row>
    <row r="221" spans="1:11" x14ac:dyDescent="0.25">
      <c r="A221" s="4">
        <f t="shared" si="71"/>
        <v>0.49570312499999991</v>
      </c>
      <c r="B221" s="5">
        <f t="shared" si="72"/>
        <v>0.24572158813476555</v>
      </c>
      <c r="C221" s="5">
        <f t="shared" si="65"/>
        <v>4.0953598022460923E-2</v>
      </c>
      <c r="D221" s="5">
        <f t="shared" si="66"/>
        <v>1.0409535980224609</v>
      </c>
      <c r="E221" s="5">
        <f t="shared" si="67"/>
        <v>0.86894082656488358</v>
      </c>
      <c r="F221" s="5">
        <f t="shared" si="68"/>
        <v>0.38273277230987157</v>
      </c>
      <c r="G221" s="5">
        <f t="shared" si="69"/>
        <v>0.33257213152440918</v>
      </c>
      <c r="H221" s="5">
        <v>4</v>
      </c>
      <c r="I221" s="6">
        <f t="shared" si="70"/>
        <v>2.44232659088238E-2</v>
      </c>
    </row>
    <row r="222" spans="1:11" x14ac:dyDescent="0.25">
      <c r="A222" s="4">
        <f t="shared" si="71"/>
        <v>0.55078124999999989</v>
      </c>
      <c r="B222" s="5">
        <f t="shared" si="72"/>
        <v>0.30335998535156239</v>
      </c>
      <c r="C222" s="5">
        <f t="shared" si="65"/>
        <v>5.0559997558593729E-2</v>
      </c>
      <c r="D222" s="5">
        <f t="shared" si="66"/>
        <v>1.0505599975585938</v>
      </c>
      <c r="E222" s="5">
        <f t="shared" si="67"/>
        <v>0.84144743299065028</v>
      </c>
      <c r="F222" s="5">
        <f t="shared" si="68"/>
        <v>0.38273277230987157</v>
      </c>
      <c r="G222" s="5">
        <f t="shared" si="69"/>
        <v>0.32204950878153649</v>
      </c>
      <c r="H222" s="5">
        <v>1</v>
      </c>
      <c r="I222" s="6">
        <f t="shared" si="70"/>
        <v>5.912627700286022E-3</v>
      </c>
    </row>
    <row r="223" spans="1:11" x14ac:dyDescent="0.25">
      <c r="I223" s="50">
        <f>SUM(I212:I222)</f>
        <v>0.19916347824537467</v>
      </c>
    </row>
    <row r="224" spans="1:11" x14ac:dyDescent="0.25">
      <c r="A224" t="s">
        <v>54</v>
      </c>
      <c r="B224">
        <f>I223</f>
        <v>0.19916347824537467</v>
      </c>
      <c r="C224" t="s">
        <v>107</v>
      </c>
      <c r="I224" s="26"/>
    </row>
    <row r="225" spans="1:11" x14ac:dyDescent="0.25">
      <c r="A225" t="s">
        <v>111</v>
      </c>
      <c r="B225">
        <v>0.2</v>
      </c>
      <c r="I225" s="26"/>
    </row>
    <row r="226" spans="1:11" x14ac:dyDescent="0.25">
      <c r="A226" t="s">
        <v>98</v>
      </c>
      <c r="B226">
        <f>B203/2</f>
        <v>1.953125E-3</v>
      </c>
      <c r="I226" s="26"/>
    </row>
    <row r="227" spans="1:11" ht="15.75" thickBot="1" x14ac:dyDescent="0.3">
      <c r="I227" s="26"/>
    </row>
    <row r="228" spans="1:11" x14ac:dyDescent="0.25">
      <c r="A228" s="24" t="s">
        <v>69</v>
      </c>
      <c r="B228" s="2"/>
      <c r="C228" s="2"/>
      <c r="D228" s="2"/>
      <c r="E228" s="2"/>
      <c r="F228" s="2"/>
      <c r="G228" s="2"/>
      <c r="H228" s="2"/>
      <c r="I228" s="3"/>
      <c r="K228" s="28">
        <f>K225-1</f>
        <v>-1</v>
      </c>
    </row>
    <row r="229" spans="1:11" x14ac:dyDescent="0.25">
      <c r="A229" s="4" t="s">
        <v>70</v>
      </c>
      <c r="B229" s="5"/>
      <c r="C229" s="5"/>
      <c r="D229" s="5"/>
      <c r="E229" s="5"/>
      <c r="F229" s="5"/>
      <c r="G229" s="5"/>
      <c r="H229" s="5"/>
      <c r="I229" s="6"/>
      <c r="K229" s="28">
        <f>K228-1</f>
        <v>-2</v>
      </c>
    </row>
    <row r="230" spans="1:11" x14ac:dyDescent="0.25">
      <c r="A230" s="4" t="s">
        <v>71</v>
      </c>
      <c r="B230" s="5">
        <v>10</v>
      </c>
      <c r="C230" s="5">
        <f>B231/B230</f>
        <v>5.5273437500000001E-2</v>
      </c>
      <c r="D230" s="5"/>
      <c r="E230" s="5"/>
      <c r="F230" s="5"/>
      <c r="G230" s="5"/>
      <c r="H230" s="5"/>
      <c r="I230" s="6"/>
      <c r="K230" s="28">
        <f>K229-1</f>
        <v>-3</v>
      </c>
    </row>
    <row r="231" spans="1:11" x14ac:dyDescent="0.25">
      <c r="A231" s="4" t="s">
        <v>41</v>
      </c>
      <c r="B231" s="5">
        <f>B208+B226</f>
        <v>0.552734375</v>
      </c>
      <c r="C231" s="5"/>
      <c r="D231" s="5"/>
      <c r="E231" s="5"/>
      <c r="F231" s="5"/>
      <c r="G231" s="5"/>
      <c r="H231" s="5"/>
      <c r="I231" s="6"/>
      <c r="K231" s="28"/>
    </row>
    <row r="232" spans="1:11" x14ac:dyDescent="0.25">
      <c r="A232" s="4" t="s">
        <v>72</v>
      </c>
      <c r="B232" s="5"/>
      <c r="C232" s="5"/>
      <c r="D232" s="5"/>
      <c r="E232" s="5"/>
      <c r="F232" s="5"/>
      <c r="G232" s="5"/>
      <c r="H232" s="5"/>
      <c r="I232" s="6"/>
      <c r="K232" s="28"/>
    </row>
    <row r="233" spans="1:11" x14ac:dyDescent="0.25">
      <c r="A233" s="4" t="s">
        <v>73</v>
      </c>
      <c r="B233" s="5">
        <f>(B231/B230)/3</f>
        <v>1.8424479166666667E-2</v>
      </c>
      <c r="C233" s="5"/>
      <c r="D233" s="5"/>
      <c r="E233" s="5"/>
      <c r="F233" s="5"/>
      <c r="G233" s="5"/>
      <c r="H233" s="5"/>
      <c r="I233" s="6"/>
      <c r="K233" s="28"/>
    </row>
    <row r="234" spans="1:11" x14ac:dyDescent="0.25">
      <c r="A234" s="4" t="s">
        <v>74</v>
      </c>
      <c r="B234" s="5" t="s">
        <v>75</v>
      </c>
      <c r="C234" s="5" t="s">
        <v>76</v>
      </c>
      <c r="D234" s="5" t="s">
        <v>77</v>
      </c>
      <c r="E234" s="25" t="s">
        <v>78</v>
      </c>
      <c r="F234" s="5"/>
      <c r="G234" s="5" t="s">
        <v>79</v>
      </c>
      <c r="H234" s="31" t="s">
        <v>80</v>
      </c>
      <c r="I234" s="6" t="s">
        <v>81</v>
      </c>
      <c r="K234" s="28"/>
    </row>
    <row r="235" spans="1:11" x14ac:dyDescent="0.25">
      <c r="A235" s="4">
        <v>0</v>
      </c>
      <c r="B235" s="5">
        <f>A235*A235</f>
        <v>0</v>
      </c>
      <c r="C235" s="5">
        <f>B235/$B$4</f>
        <v>0</v>
      </c>
      <c r="D235" s="5">
        <f>1 +C235</f>
        <v>1</v>
      </c>
      <c r="E235" s="5">
        <f>POWER(D235,-$B$7)</f>
        <v>1</v>
      </c>
      <c r="F235" s="5">
        <f>$B$13</f>
        <v>0.38273277230987157</v>
      </c>
      <c r="G235" s="5">
        <f>E235*F235</f>
        <v>0.38273277230987157</v>
      </c>
      <c r="H235" s="5">
        <v>1</v>
      </c>
      <c r="I235" s="6">
        <f>$B$233*H235*G235</f>
        <v>7.0516519898238062E-3</v>
      </c>
      <c r="K235" s="28"/>
    </row>
    <row r="236" spans="1:11" x14ac:dyDescent="0.25">
      <c r="A236" s="4">
        <f>A235+$C$230</f>
        <v>5.5273437500000001E-2</v>
      </c>
      <c r="B236" s="5">
        <f>A236*A236</f>
        <v>3.0551528930664062E-3</v>
      </c>
      <c r="C236" s="5">
        <f t="shared" ref="C236:C245" si="73">B236/$B$4</f>
        <v>5.09192148844401E-4</v>
      </c>
      <c r="D236" s="5">
        <f t="shared" ref="D236:D245" si="74">1 +C236</f>
        <v>1.0005091921488445</v>
      </c>
      <c r="E236" s="5">
        <f t="shared" ref="E236:E245" si="75">POWER(D236,-$B$7)</f>
        <v>0.99821986737813295</v>
      </c>
      <c r="F236" s="5">
        <f t="shared" ref="F236:F245" si="76">$B$13</f>
        <v>0.38273277230987157</v>
      </c>
      <c r="G236" s="5">
        <f t="shared" ref="G236:G245" si="77">E236*F236</f>
        <v>0.38205145721642514</v>
      </c>
      <c r="H236" s="5">
        <v>4</v>
      </c>
      <c r="I236" s="6">
        <f t="shared" ref="I236:I245" si="78">$B$233*H236*G236</f>
        <v>2.8156396456314667E-2</v>
      </c>
      <c r="K236" s="28"/>
    </row>
    <row r="237" spans="1:11" x14ac:dyDescent="0.25">
      <c r="A237" s="4">
        <f t="shared" ref="A237:A245" si="79">A236+$C$230</f>
        <v>0.110546875</v>
      </c>
      <c r="B237" s="5">
        <f>A237*A237</f>
        <v>1.2220611572265625E-2</v>
      </c>
      <c r="C237" s="5">
        <f t="shared" si="73"/>
        <v>2.036768595377604E-3</v>
      </c>
      <c r="D237" s="5">
        <f t="shared" si="74"/>
        <v>1.0020367685953777</v>
      </c>
      <c r="E237" s="5">
        <f t="shared" si="75"/>
        <v>0.99290385718791008</v>
      </c>
      <c r="F237" s="5">
        <f t="shared" si="76"/>
        <v>0.38273277230987157</v>
      </c>
      <c r="G237" s="5">
        <f t="shared" si="77"/>
        <v>0.38001684589869361</v>
      </c>
      <c r="H237" s="5">
        <v>2</v>
      </c>
      <c r="I237" s="6">
        <f t="shared" si="78"/>
        <v>1.4003224920485715E-2</v>
      </c>
    </row>
    <row r="238" spans="1:11" x14ac:dyDescent="0.25">
      <c r="A238" s="4">
        <f t="shared" si="79"/>
        <v>0.16582031250000001</v>
      </c>
      <c r="B238" s="5">
        <f t="shared" ref="B238:B245" si="80">A238*A238</f>
        <v>2.7496376037597661E-2</v>
      </c>
      <c r="C238" s="5">
        <f t="shared" si="73"/>
        <v>4.5827293395996104E-3</v>
      </c>
      <c r="D238" s="5">
        <f t="shared" si="74"/>
        <v>1.0045827293395997</v>
      </c>
      <c r="E238" s="5">
        <f t="shared" si="75"/>
        <v>0.98412445415854288</v>
      </c>
      <c r="F238" s="5">
        <f t="shared" si="76"/>
        <v>0.38273277230987157</v>
      </c>
      <c r="G238" s="5">
        <f t="shared" si="77"/>
        <v>0.37665668063803825</v>
      </c>
      <c r="H238" s="5">
        <v>4</v>
      </c>
      <c r="I238" s="6">
        <f t="shared" si="78"/>
        <v>2.7758812661605424E-2</v>
      </c>
    </row>
    <row r="239" spans="1:11" x14ac:dyDescent="0.25">
      <c r="A239" s="4">
        <f t="shared" si="79"/>
        <v>0.22109375000000001</v>
      </c>
      <c r="B239" s="5">
        <f t="shared" si="80"/>
        <v>4.8882446289062499E-2</v>
      </c>
      <c r="C239" s="5">
        <f t="shared" si="73"/>
        <v>8.1470743815104159E-3</v>
      </c>
      <c r="D239" s="5">
        <f t="shared" si="74"/>
        <v>1.0081470743815104</v>
      </c>
      <c r="E239" s="5">
        <f t="shared" si="75"/>
        <v>0.97200023625989984</v>
      </c>
      <c r="F239" s="5">
        <f t="shared" si="76"/>
        <v>0.38273277230987157</v>
      </c>
      <c r="G239" s="5">
        <f t="shared" si="77"/>
        <v>0.37201634510960163</v>
      </c>
      <c r="H239" s="5">
        <v>2</v>
      </c>
      <c r="I239" s="6">
        <f t="shared" si="78"/>
        <v>1.3708414800262664E-2</v>
      </c>
    </row>
    <row r="240" spans="1:11" x14ac:dyDescent="0.25">
      <c r="A240" s="4">
        <f t="shared" si="79"/>
        <v>0.2763671875</v>
      </c>
      <c r="B240" s="5">
        <f t="shared" si="80"/>
        <v>7.6378822326660156E-2</v>
      </c>
      <c r="C240" s="5">
        <f t="shared" si="73"/>
        <v>1.2729803721110025E-2</v>
      </c>
      <c r="D240" s="5">
        <f t="shared" si="74"/>
        <v>1.0127298037211101</v>
      </c>
      <c r="E240" s="5">
        <f t="shared" si="75"/>
        <v>0.95669263650475822</v>
      </c>
      <c r="F240" s="5">
        <f t="shared" si="76"/>
        <v>0.38273277230987157</v>
      </c>
      <c r="G240" s="5">
        <f t="shared" si="77"/>
        <v>0.36615762501790633</v>
      </c>
      <c r="H240" s="5">
        <v>4</v>
      </c>
      <c r="I240" s="6">
        <f t="shared" si="78"/>
        <v>2.6985054135434242E-2</v>
      </c>
    </row>
    <row r="241" spans="1:11" x14ac:dyDescent="0.25">
      <c r="A241" s="4">
        <f t="shared" si="79"/>
        <v>0.33164062500000002</v>
      </c>
      <c r="B241" s="5">
        <f t="shared" si="80"/>
        <v>0.10998550415039064</v>
      </c>
      <c r="C241" s="5">
        <f t="shared" si="73"/>
        <v>1.8330917358398442E-2</v>
      </c>
      <c r="D241" s="5">
        <f t="shared" si="74"/>
        <v>1.0183309173583985</v>
      </c>
      <c r="E241" s="5">
        <f t="shared" si="75"/>
        <v>0.93840161544462442</v>
      </c>
      <c r="F241" s="5">
        <f t="shared" si="76"/>
        <v>0.38273277230987157</v>
      </c>
      <c r="G241" s="5">
        <f t="shared" si="77"/>
        <v>0.35915705181918312</v>
      </c>
      <c r="H241" s="5">
        <v>2</v>
      </c>
      <c r="I241" s="6">
        <f t="shared" si="78"/>
        <v>1.3234563237607919E-2</v>
      </c>
    </row>
    <row r="242" spans="1:11" x14ac:dyDescent="0.25">
      <c r="A242" s="4">
        <f t="shared" si="79"/>
        <v>0.38691406250000004</v>
      </c>
      <c r="B242" s="5">
        <f t="shared" si="80"/>
        <v>0.14970249176025394</v>
      </c>
      <c r="C242" s="5">
        <f t="shared" si="73"/>
        <v>2.4950415293375657E-2</v>
      </c>
      <c r="D242" s="5">
        <f t="shared" si="74"/>
        <v>1.0249504152933757</v>
      </c>
      <c r="E242" s="5">
        <f t="shared" si="75"/>
        <v>0.91736043383211929</v>
      </c>
      <c r="F242" s="5">
        <f t="shared" si="76"/>
        <v>0.38273277230987157</v>
      </c>
      <c r="G242" s="5">
        <f t="shared" si="77"/>
        <v>0.3511039020479535</v>
      </c>
      <c r="H242" s="5">
        <v>4</v>
      </c>
      <c r="I242" s="6">
        <f t="shared" si="78"/>
        <v>2.5875626114471573E-2</v>
      </c>
    </row>
    <row r="243" spans="1:11" x14ac:dyDescent="0.25">
      <c r="A243" s="4">
        <f t="shared" si="79"/>
        <v>0.44218750000000007</v>
      </c>
      <c r="B243" s="5">
        <f t="shared" si="80"/>
        <v>0.19552978515625005</v>
      </c>
      <c r="C243" s="5">
        <f t="shared" si="73"/>
        <v>3.2588297526041678E-2</v>
      </c>
      <c r="D243" s="5">
        <f t="shared" si="74"/>
        <v>1.0325882975260416</v>
      </c>
      <c r="E243" s="5">
        <f t="shared" si="75"/>
        <v>0.89382974718433883</v>
      </c>
      <c r="F243" s="5">
        <f t="shared" si="76"/>
        <v>0.38273277230987157</v>
      </c>
      <c r="G243" s="5">
        <f t="shared" si="77"/>
        <v>0.3420979371128936</v>
      </c>
      <c r="H243" s="5">
        <v>2</v>
      </c>
      <c r="I243" s="6">
        <f t="shared" si="78"/>
        <v>1.2605952630592304E-2</v>
      </c>
    </row>
    <row r="244" spans="1:11" x14ac:dyDescent="0.25">
      <c r="A244" s="4">
        <f t="shared" si="79"/>
        <v>0.49746093750000009</v>
      </c>
      <c r="B244" s="5">
        <f t="shared" si="80"/>
        <v>0.247467384338379</v>
      </c>
      <c r="C244" s="5">
        <f t="shared" si="73"/>
        <v>4.1244564056396503E-2</v>
      </c>
      <c r="D244" s="5">
        <f t="shared" si="74"/>
        <v>1.0412445640563965</v>
      </c>
      <c r="E244" s="5">
        <f t="shared" si="75"/>
        <v>0.86809126258726665</v>
      </c>
      <c r="F244" s="5">
        <f t="shared" si="76"/>
        <v>0.38273277230987157</v>
      </c>
      <c r="G244" s="5">
        <f t="shared" si="77"/>
        <v>0.33224697554800126</v>
      </c>
      <c r="H244" s="5">
        <v>4</v>
      </c>
      <c r="I244" s="6">
        <f t="shared" si="78"/>
        <v>2.4485909916688635E-2</v>
      </c>
    </row>
    <row r="245" spans="1:11" x14ac:dyDescent="0.25">
      <c r="A245" s="4">
        <f t="shared" si="79"/>
        <v>0.55273437500000011</v>
      </c>
      <c r="B245" s="5">
        <f t="shared" si="80"/>
        <v>0.30551528930664074</v>
      </c>
      <c r="C245" s="5">
        <f t="shared" si="73"/>
        <v>5.0919214884440123E-2</v>
      </c>
      <c r="D245" s="5">
        <f t="shared" si="74"/>
        <v>1.0509192148844402</v>
      </c>
      <c r="E245" s="5">
        <f t="shared" si="75"/>
        <v>0.8404412026463236</v>
      </c>
      <c r="F245" s="5">
        <f t="shared" si="76"/>
        <v>0.38273277230987157</v>
      </c>
      <c r="G245" s="5">
        <f t="shared" si="77"/>
        <v>0.32166439145226999</v>
      </c>
      <c r="H245" s="5">
        <v>1</v>
      </c>
      <c r="I245" s="6">
        <f t="shared" si="78"/>
        <v>5.9264988789708602E-3</v>
      </c>
    </row>
    <row r="246" spans="1:11" x14ac:dyDescent="0.25">
      <c r="I246" s="50">
        <f>SUM(I235:I245)</f>
        <v>0.19979210574225784</v>
      </c>
    </row>
    <row r="247" spans="1:11" x14ac:dyDescent="0.25">
      <c r="A247" t="s">
        <v>54</v>
      </c>
      <c r="B247">
        <f>I246</f>
        <v>0.19979210574225784</v>
      </c>
      <c r="C247" t="s">
        <v>107</v>
      </c>
      <c r="I247" s="26"/>
    </row>
    <row r="248" spans="1:11" x14ac:dyDescent="0.25">
      <c r="A248" t="s">
        <v>111</v>
      </c>
      <c r="B248">
        <v>0.2</v>
      </c>
      <c r="I248" s="26"/>
    </row>
    <row r="249" spans="1:11" x14ac:dyDescent="0.25">
      <c r="A249" t="s">
        <v>98</v>
      </c>
      <c r="B249">
        <f>B226/2</f>
        <v>9.765625E-4</v>
      </c>
      <c r="I249" s="26"/>
    </row>
    <row r="250" spans="1:11" ht="15.75" thickBot="1" x14ac:dyDescent="0.3">
      <c r="I250" s="26"/>
    </row>
    <row r="251" spans="1:11" x14ac:dyDescent="0.25">
      <c r="A251" s="24" t="s">
        <v>69</v>
      </c>
      <c r="B251" s="2"/>
      <c r="C251" s="2"/>
      <c r="D251" s="2"/>
      <c r="E251" s="2"/>
      <c r="F251" s="2"/>
      <c r="G251" s="2"/>
      <c r="H251" s="2"/>
      <c r="I251" s="3"/>
      <c r="K251" s="28">
        <f>K248-1</f>
        <v>-1</v>
      </c>
    </row>
    <row r="252" spans="1:11" x14ac:dyDescent="0.25">
      <c r="A252" s="4" t="s">
        <v>70</v>
      </c>
      <c r="B252" s="5"/>
      <c r="C252" s="5"/>
      <c r="D252" s="5"/>
      <c r="E252" s="5"/>
      <c r="F252" s="5"/>
      <c r="G252" s="5"/>
      <c r="H252" s="5"/>
      <c r="I252" s="6"/>
      <c r="K252" s="28">
        <f>K251-1</f>
        <v>-2</v>
      </c>
    </row>
    <row r="253" spans="1:11" x14ac:dyDescent="0.25">
      <c r="A253" s="4" t="s">
        <v>71</v>
      </c>
      <c r="B253" s="5">
        <v>10</v>
      </c>
      <c r="C253" s="5">
        <f>B254/B253</f>
        <v>5.5371093750000003E-2</v>
      </c>
      <c r="D253" s="5"/>
      <c r="E253" s="5"/>
      <c r="F253" s="5"/>
      <c r="G253" s="5"/>
      <c r="H253" s="5"/>
      <c r="I253" s="6"/>
      <c r="K253" s="28">
        <f>K252-1</f>
        <v>-3</v>
      </c>
    </row>
    <row r="254" spans="1:11" x14ac:dyDescent="0.25">
      <c r="A254" s="4" t="s">
        <v>41</v>
      </c>
      <c r="B254" s="5">
        <f>B231+B249</f>
        <v>0.5537109375</v>
      </c>
      <c r="C254" s="5"/>
      <c r="D254" s="5"/>
      <c r="E254" s="5"/>
      <c r="F254" s="5"/>
      <c r="G254" s="5"/>
      <c r="H254" s="5"/>
      <c r="I254" s="6"/>
      <c r="K254" s="28"/>
    </row>
    <row r="255" spans="1:11" x14ac:dyDescent="0.25">
      <c r="A255" s="4" t="s">
        <v>72</v>
      </c>
      <c r="B255" s="5"/>
      <c r="C255" s="5"/>
      <c r="D255" s="5"/>
      <c r="E255" s="5"/>
      <c r="F255" s="5"/>
      <c r="G255" s="5"/>
      <c r="H255" s="5"/>
      <c r="I255" s="6"/>
      <c r="K255" s="28"/>
    </row>
    <row r="256" spans="1:11" x14ac:dyDescent="0.25">
      <c r="A256" s="4" t="s">
        <v>73</v>
      </c>
      <c r="B256" s="5">
        <f>(B254/B253)/3</f>
        <v>1.8457031250000002E-2</v>
      </c>
      <c r="C256" s="5"/>
      <c r="D256" s="5"/>
      <c r="E256" s="5"/>
      <c r="F256" s="5"/>
      <c r="G256" s="5"/>
      <c r="H256" s="5"/>
      <c r="I256" s="6"/>
      <c r="K256" s="28"/>
    </row>
    <row r="257" spans="1:11" x14ac:dyDescent="0.25">
      <c r="A257" s="4" t="s">
        <v>74</v>
      </c>
      <c r="B257" s="5" t="s">
        <v>75</v>
      </c>
      <c r="C257" s="5" t="s">
        <v>76</v>
      </c>
      <c r="D257" s="5" t="s">
        <v>77</v>
      </c>
      <c r="E257" s="25" t="s">
        <v>78</v>
      </c>
      <c r="F257" s="5"/>
      <c r="G257" s="5" t="s">
        <v>79</v>
      </c>
      <c r="H257" s="31" t="s">
        <v>80</v>
      </c>
      <c r="I257" s="6" t="s">
        <v>81</v>
      </c>
      <c r="K257" s="28"/>
    </row>
    <row r="258" spans="1:11" x14ac:dyDescent="0.25">
      <c r="A258" s="4">
        <v>0</v>
      </c>
      <c r="B258" s="5">
        <f>A258*A258</f>
        <v>0</v>
      </c>
      <c r="C258" s="5">
        <f>B258/$B$4</f>
        <v>0</v>
      </c>
      <c r="D258" s="5">
        <f>1 +C258</f>
        <v>1</v>
      </c>
      <c r="E258" s="5">
        <f>POWER(D258,-$B$7)</f>
        <v>1</v>
      </c>
      <c r="F258" s="5">
        <f>$B$13</f>
        <v>0.38273277230987157</v>
      </c>
      <c r="G258" s="5">
        <f>E258*F258</f>
        <v>0.38273277230987157</v>
      </c>
      <c r="H258" s="5">
        <v>1</v>
      </c>
      <c r="I258" s="6">
        <f>$B$256*H258*G258</f>
        <v>7.0641107389224347E-3</v>
      </c>
      <c r="K258" s="28"/>
    </row>
    <row r="259" spans="1:11" x14ac:dyDescent="0.25">
      <c r="A259" s="4">
        <f>A258+$C$253</f>
        <v>5.5371093750000003E-2</v>
      </c>
      <c r="B259" s="5">
        <f>A259*A259</f>
        <v>3.0659580230712894E-3</v>
      </c>
      <c r="C259" s="5">
        <f t="shared" ref="C259:C268" si="81">B259/$B$4</f>
        <v>5.109930038452149E-4</v>
      </c>
      <c r="D259" s="5">
        <f t="shared" ref="D259:D268" si="82">1 +C259</f>
        <v>1.0005109930038452</v>
      </c>
      <c r="E259" s="5">
        <f t="shared" ref="E259:E268" si="83">POWER(D259,-$B$7)</f>
        <v>0.99821357883335149</v>
      </c>
      <c r="F259" s="5">
        <f t="shared" ref="F259:F268" si="84">$B$13</f>
        <v>0.38273277230987157</v>
      </c>
      <c r="G259" s="5">
        <f t="shared" ref="G259:G268" si="85">E259*F259</f>
        <v>0.38204905038424714</v>
      </c>
      <c r="H259" s="5">
        <v>4</v>
      </c>
      <c r="I259" s="6">
        <f t="shared" ref="I259:I268" si="86">$B$256*H259*G259</f>
        <v>2.82059650478995E-2</v>
      </c>
      <c r="K259" s="28"/>
    </row>
    <row r="260" spans="1:11" x14ac:dyDescent="0.25">
      <c r="A260" s="4">
        <f t="shared" ref="A260:A268" si="87">A259+$C$253</f>
        <v>0.11074218750000001</v>
      </c>
      <c r="B260" s="5">
        <f>A260*A260</f>
        <v>1.2263832092285157E-2</v>
      </c>
      <c r="C260" s="5">
        <f t="shared" si="81"/>
        <v>2.0439720153808596E-3</v>
      </c>
      <c r="D260" s="5">
        <f t="shared" si="82"/>
        <v>1.0020439720153809</v>
      </c>
      <c r="E260" s="5">
        <f t="shared" si="83"/>
        <v>0.99287887541263231</v>
      </c>
      <c r="F260" s="5">
        <f t="shared" si="84"/>
        <v>0.38273277230987157</v>
      </c>
      <c r="G260" s="5">
        <f t="shared" si="85"/>
        <v>0.38000728455458432</v>
      </c>
      <c r="H260" s="5">
        <v>2</v>
      </c>
      <c r="I260" s="6">
        <f t="shared" si="86"/>
        <v>1.4027612652503211E-2</v>
      </c>
    </row>
    <row r="261" spans="1:11" x14ac:dyDescent="0.25">
      <c r="A261" s="4">
        <f t="shared" si="87"/>
        <v>0.16611328125000002</v>
      </c>
      <c r="B261" s="5">
        <f t="shared" ref="B261:B268" si="88">A261*A261</f>
        <v>2.759362220764161E-2</v>
      </c>
      <c r="C261" s="5">
        <f t="shared" si="81"/>
        <v>4.5989370346069354E-3</v>
      </c>
      <c r="D261" s="5">
        <f t="shared" si="82"/>
        <v>1.0045989370346069</v>
      </c>
      <c r="E261" s="5">
        <f t="shared" si="83"/>
        <v>0.9840688844843023</v>
      </c>
      <c r="F261" s="5">
        <f t="shared" si="84"/>
        <v>0.38273277230987157</v>
      </c>
      <c r="G261" s="5">
        <f t="shared" si="85"/>
        <v>0.37663541230255976</v>
      </c>
      <c r="H261" s="5">
        <v>4</v>
      </c>
      <c r="I261" s="6">
        <f t="shared" si="86"/>
        <v>2.7806286298899922E-2</v>
      </c>
    </row>
    <row r="262" spans="1:11" x14ac:dyDescent="0.25">
      <c r="A262" s="4">
        <f t="shared" si="87"/>
        <v>0.22148437500000001</v>
      </c>
      <c r="B262" s="5">
        <f t="shared" si="88"/>
        <v>4.905532836914063E-2</v>
      </c>
      <c r="C262" s="5">
        <f t="shared" si="81"/>
        <v>8.1758880615234383E-3</v>
      </c>
      <c r="D262" s="5">
        <f t="shared" si="82"/>
        <v>1.0081758880615235</v>
      </c>
      <c r="E262" s="5">
        <f t="shared" si="83"/>
        <v>0.97190301050541927</v>
      </c>
      <c r="F262" s="5">
        <f t="shared" si="84"/>
        <v>0.38273277230987157</v>
      </c>
      <c r="G262" s="5">
        <f t="shared" si="85"/>
        <v>0.37197913362704937</v>
      </c>
      <c r="H262" s="5">
        <v>2</v>
      </c>
      <c r="I262" s="6">
        <f t="shared" si="86"/>
        <v>1.3731260987404754E-2</v>
      </c>
    </row>
    <row r="263" spans="1:11" x14ac:dyDescent="0.25">
      <c r="A263" s="4">
        <f t="shared" si="87"/>
        <v>0.27685546875</v>
      </c>
      <c r="B263" s="5">
        <f t="shared" si="88"/>
        <v>7.6648950576782227E-2</v>
      </c>
      <c r="C263" s="5">
        <f t="shared" si="81"/>
        <v>1.2774825096130371E-2</v>
      </c>
      <c r="D263" s="5">
        <f t="shared" si="82"/>
        <v>1.0127748250961304</v>
      </c>
      <c r="E263" s="5">
        <f t="shared" si="83"/>
        <v>0.95654379563451275</v>
      </c>
      <c r="F263" s="5">
        <f t="shared" si="84"/>
        <v>0.38273277230987157</v>
      </c>
      <c r="G263" s="5">
        <f t="shared" si="85"/>
        <v>0.36610065873900427</v>
      </c>
      <c r="H263" s="5">
        <v>4</v>
      </c>
      <c r="I263" s="6">
        <f t="shared" si="86"/>
        <v>2.7028525195965554E-2</v>
      </c>
    </row>
    <row r="264" spans="1:11" x14ac:dyDescent="0.25">
      <c r="A264" s="4">
        <f t="shared" si="87"/>
        <v>0.33222656249999999</v>
      </c>
      <c r="B264" s="5">
        <f t="shared" si="88"/>
        <v>0.1103744888305664</v>
      </c>
      <c r="C264" s="5">
        <f t="shared" si="81"/>
        <v>1.8395748138427735E-2</v>
      </c>
      <c r="D264" s="5">
        <f t="shared" si="82"/>
        <v>1.0183957481384278</v>
      </c>
      <c r="E264" s="5">
        <f t="shared" si="83"/>
        <v>0.93819254776387329</v>
      </c>
      <c r="F264" s="5">
        <f t="shared" si="84"/>
        <v>0.38273277230987157</v>
      </c>
      <c r="G264" s="5">
        <f t="shared" si="85"/>
        <v>0.35907703476612884</v>
      </c>
      <c r="H264" s="5">
        <v>2</v>
      </c>
      <c r="I264" s="6">
        <f t="shared" si="86"/>
        <v>1.3254992103671554E-2</v>
      </c>
    </row>
    <row r="265" spans="1:11" x14ac:dyDescent="0.25">
      <c r="A265" s="4">
        <f t="shared" si="87"/>
        <v>0.38759765624999998</v>
      </c>
      <c r="B265" s="5">
        <f t="shared" si="88"/>
        <v>0.15023194313049315</v>
      </c>
      <c r="C265" s="5">
        <f t="shared" si="81"/>
        <v>2.5038657188415525E-2</v>
      </c>
      <c r="D265" s="5">
        <f t="shared" si="82"/>
        <v>1.0250386571884156</v>
      </c>
      <c r="E265" s="5">
        <f t="shared" si="83"/>
        <v>0.91708406065113335</v>
      </c>
      <c r="F265" s="5">
        <f t="shared" si="84"/>
        <v>0.38273277230987157</v>
      </c>
      <c r="G265" s="5">
        <f t="shared" si="85"/>
        <v>0.35099812497420269</v>
      </c>
      <c r="H265" s="5">
        <v>4</v>
      </c>
      <c r="I265" s="6">
        <f t="shared" si="86"/>
        <v>2.591353344536106E-2</v>
      </c>
    </row>
    <row r="266" spans="1:11" x14ac:dyDescent="0.25">
      <c r="A266" s="4">
        <f t="shared" si="87"/>
        <v>0.44296874999999997</v>
      </c>
      <c r="B266" s="5">
        <f t="shared" si="88"/>
        <v>0.19622131347656246</v>
      </c>
      <c r="C266" s="5">
        <f t="shared" si="81"/>
        <v>3.2703552246093746E-2</v>
      </c>
      <c r="D266" s="5">
        <f t="shared" si="82"/>
        <v>1.0327035522460937</v>
      </c>
      <c r="E266" s="5">
        <f t="shared" si="83"/>
        <v>0.89348065083257977</v>
      </c>
      <c r="F266" s="5">
        <f t="shared" si="84"/>
        <v>0.38273277230987157</v>
      </c>
      <c r="G266" s="5">
        <f t="shared" si="85"/>
        <v>0.3419643264983816</v>
      </c>
      <c r="H266" s="5">
        <v>2</v>
      </c>
      <c r="I266" s="6">
        <f t="shared" si="86"/>
        <v>1.2623292521131665E-2</v>
      </c>
    </row>
    <row r="267" spans="1:11" x14ac:dyDescent="0.25">
      <c r="A267" s="4">
        <f t="shared" si="87"/>
        <v>0.49833984374999996</v>
      </c>
      <c r="B267" s="5">
        <f t="shared" si="88"/>
        <v>0.24834259986877438</v>
      </c>
      <c r="C267" s="5">
        <f t="shared" si="81"/>
        <v>4.1390433311462395E-2</v>
      </c>
      <c r="D267" s="5">
        <f t="shared" si="82"/>
        <v>1.0413904333114623</v>
      </c>
      <c r="E267" s="5">
        <f t="shared" si="83"/>
        <v>0.86766575474472829</v>
      </c>
      <c r="F267" s="5">
        <f t="shared" si="84"/>
        <v>0.38273277230987157</v>
      </c>
      <c r="G267" s="5">
        <f t="shared" si="85"/>
        <v>0.33208411975178698</v>
      </c>
      <c r="H267" s="5">
        <v>4</v>
      </c>
      <c r="I267" s="6">
        <f t="shared" si="86"/>
        <v>2.4517147903549901E-2</v>
      </c>
    </row>
    <row r="268" spans="1:11" x14ac:dyDescent="0.25">
      <c r="A268" s="4">
        <f t="shared" si="87"/>
        <v>0.5537109375</v>
      </c>
      <c r="B268" s="5">
        <f t="shared" si="88"/>
        <v>0.30659580230712891</v>
      </c>
      <c r="C268" s="5">
        <f t="shared" si="81"/>
        <v>5.1099300384521484E-2</v>
      </c>
      <c r="D268" s="5">
        <f t="shared" si="82"/>
        <v>1.0510993003845215</v>
      </c>
      <c r="E268" s="5">
        <f t="shared" si="83"/>
        <v>0.83993733396249748</v>
      </c>
      <c r="F268" s="5">
        <f t="shared" si="84"/>
        <v>0.38273277230987157</v>
      </c>
      <c r="G268" s="5">
        <f t="shared" si="85"/>
        <v>0.32147154439402909</v>
      </c>
      <c r="H268" s="5">
        <v>1</v>
      </c>
      <c r="I268" s="6">
        <f t="shared" si="86"/>
        <v>5.9334103408663578E-3</v>
      </c>
    </row>
    <row r="269" spans="1:11" x14ac:dyDescent="0.25">
      <c r="I269" s="50">
        <f>SUM(I258:I268)</f>
        <v>0.20010613723617593</v>
      </c>
    </row>
    <row r="270" spans="1:11" x14ac:dyDescent="0.25">
      <c r="I270" s="26"/>
    </row>
    <row r="271" spans="1:11" x14ac:dyDescent="0.25">
      <c r="A271" t="s">
        <v>105</v>
      </c>
      <c r="B271">
        <f>I269-I246</f>
        <v>3.1403149391809326E-4</v>
      </c>
      <c r="I271" s="26"/>
    </row>
    <row r="272" spans="1:11" x14ac:dyDescent="0.25">
      <c r="A272" t="s">
        <v>113</v>
      </c>
      <c r="B272">
        <f>B200</f>
        <v>1.0000000000000001E-5</v>
      </c>
      <c r="I272" s="26"/>
    </row>
    <row r="273" spans="1:11" x14ac:dyDescent="0.25">
      <c r="A273" t="s">
        <v>54</v>
      </c>
      <c r="B273">
        <f>I269</f>
        <v>0.20010613723617593</v>
      </c>
      <c r="C273" t="s">
        <v>115</v>
      </c>
      <c r="I273" s="26"/>
    </row>
    <row r="274" spans="1:11" x14ac:dyDescent="0.25">
      <c r="A274" t="s">
        <v>114</v>
      </c>
      <c r="B274">
        <v>0.2</v>
      </c>
      <c r="I274" s="26"/>
    </row>
    <row r="275" spans="1:11" x14ac:dyDescent="0.25">
      <c r="A275" t="s">
        <v>98</v>
      </c>
      <c r="B275">
        <f>B249/2</f>
        <v>4.8828125E-4</v>
      </c>
      <c r="I275" s="26"/>
    </row>
    <row r="276" spans="1:11" ht="15.75" thickBot="1" x14ac:dyDescent="0.3">
      <c r="I276" s="26"/>
    </row>
    <row r="277" spans="1:11" x14ac:dyDescent="0.25">
      <c r="A277" s="24" t="s">
        <v>69</v>
      </c>
      <c r="B277" s="2"/>
      <c r="C277" s="2"/>
      <c r="D277" s="2"/>
      <c r="E277" s="2"/>
      <c r="F277" s="2"/>
      <c r="G277" s="2"/>
      <c r="H277" s="2"/>
      <c r="I277" s="3"/>
      <c r="K277" s="28">
        <f>K274-1</f>
        <v>-1</v>
      </c>
    </row>
    <row r="278" spans="1:11" x14ac:dyDescent="0.25">
      <c r="A278" s="4" t="s">
        <v>70</v>
      </c>
      <c r="B278" s="5"/>
      <c r="C278" s="5"/>
      <c r="D278" s="5"/>
      <c r="E278" s="5"/>
      <c r="F278" s="5"/>
      <c r="G278" s="5"/>
      <c r="H278" s="5"/>
      <c r="I278" s="6"/>
      <c r="K278" s="28">
        <f>K277-1</f>
        <v>-2</v>
      </c>
    </row>
    <row r="279" spans="1:11" x14ac:dyDescent="0.25">
      <c r="A279" s="4" t="s">
        <v>71</v>
      </c>
      <c r="B279" s="5">
        <v>10</v>
      </c>
      <c r="C279" s="5">
        <f>B280/B279</f>
        <v>5.5322265624999999E-2</v>
      </c>
      <c r="D279" s="5"/>
      <c r="E279" s="5"/>
      <c r="F279" s="5"/>
      <c r="G279" s="5"/>
      <c r="H279" s="5"/>
      <c r="I279" s="6"/>
      <c r="K279" s="28">
        <f>K278-1</f>
        <v>-3</v>
      </c>
    </row>
    <row r="280" spans="1:11" x14ac:dyDescent="0.25">
      <c r="A280" s="4" t="s">
        <v>41</v>
      </c>
      <c r="B280" s="5">
        <f>B254-B275</f>
        <v>0.55322265625</v>
      </c>
      <c r="C280" s="5"/>
      <c r="D280" s="5"/>
      <c r="E280" s="5"/>
      <c r="F280" s="5"/>
      <c r="G280" s="5"/>
      <c r="H280" s="5"/>
      <c r="I280" s="6"/>
      <c r="K280" s="28"/>
    </row>
    <row r="281" spans="1:11" x14ac:dyDescent="0.25">
      <c r="A281" s="4" t="s">
        <v>72</v>
      </c>
      <c r="B281" s="5"/>
      <c r="C281" s="5"/>
      <c r="D281" s="5"/>
      <c r="E281" s="5"/>
      <c r="F281" s="5"/>
      <c r="G281" s="5"/>
      <c r="H281" s="5"/>
      <c r="I281" s="6"/>
      <c r="K281" s="28"/>
    </row>
    <row r="282" spans="1:11" x14ac:dyDescent="0.25">
      <c r="A282" s="4" t="s">
        <v>73</v>
      </c>
      <c r="B282" s="5">
        <f>(B280/B279)/3</f>
        <v>1.8440755208333333E-2</v>
      </c>
      <c r="C282" s="5"/>
      <c r="D282" s="5"/>
      <c r="E282" s="5"/>
      <c r="F282" s="5"/>
      <c r="G282" s="5"/>
      <c r="H282" s="5"/>
      <c r="I282" s="6"/>
      <c r="K282" s="28"/>
    </row>
    <row r="283" spans="1:11" x14ac:dyDescent="0.25">
      <c r="A283" s="4" t="s">
        <v>74</v>
      </c>
      <c r="B283" s="5" t="s">
        <v>75</v>
      </c>
      <c r="C283" s="5" t="s">
        <v>76</v>
      </c>
      <c r="D283" s="5" t="s">
        <v>77</v>
      </c>
      <c r="E283" s="25" t="s">
        <v>78</v>
      </c>
      <c r="F283" s="5"/>
      <c r="G283" s="5" t="s">
        <v>79</v>
      </c>
      <c r="H283" s="31" t="s">
        <v>80</v>
      </c>
      <c r="I283" s="6" t="s">
        <v>81</v>
      </c>
      <c r="K283" s="28"/>
    </row>
    <row r="284" spans="1:11" x14ac:dyDescent="0.25">
      <c r="A284" s="4">
        <v>0</v>
      </c>
      <c r="B284" s="5">
        <f>A284*A284</f>
        <v>0</v>
      </c>
      <c r="C284" s="5">
        <f>B284/$B$4</f>
        <v>0</v>
      </c>
      <c r="D284" s="5">
        <f>1 +C284</f>
        <v>1</v>
      </c>
      <c r="E284" s="5">
        <f>POWER(D284,-$B$7)</f>
        <v>1</v>
      </c>
      <c r="F284" s="5">
        <f>$B$13</f>
        <v>0.38273277230987157</v>
      </c>
      <c r="G284" s="5">
        <f>E284*F284</f>
        <v>0.38273277230987157</v>
      </c>
      <c r="H284" s="5">
        <v>1</v>
      </c>
      <c r="I284" s="6">
        <f>$B$282*H284*G284</f>
        <v>7.0578813643731196E-3</v>
      </c>
      <c r="K284" s="28"/>
    </row>
    <row r="285" spans="1:11" x14ac:dyDescent="0.25">
      <c r="A285" s="4">
        <f>A284+$C$279</f>
        <v>5.5322265624999999E-2</v>
      </c>
      <c r="B285" s="5">
        <f>A285*A285</f>
        <v>3.0605530738830565E-3</v>
      </c>
      <c r="C285" s="5">
        <f t="shared" ref="C285:C294" si="89">B285/$B$4</f>
        <v>5.1009217898050942E-4</v>
      </c>
      <c r="D285" s="5">
        <f t="shared" ref="D285:D294" si="90">1 +C285</f>
        <v>1.0005100921789805</v>
      </c>
      <c r="E285" s="5">
        <f t="shared" ref="E285:E294" si="91">POWER(D285,-$B$7)</f>
        <v>0.99821672448696253</v>
      </c>
      <c r="F285" s="5">
        <f t="shared" ref="F285:F294" si="92">$B$13</f>
        <v>0.38273277230987157</v>
      </c>
      <c r="G285" s="5">
        <f t="shared" ref="G285:G294" si="93">E285*F285</f>
        <v>0.38205025432897444</v>
      </c>
      <c r="H285" s="5">
        <v>4</v>
      </c>
      <c r="I285" s="6">
        <f t="shared" ref="I285:I294" si="94">$B$282*H285*G285</f>
        <v>2.818118086944844E-2</v>
      </c>
      <c r="K285" s="28"/>
    </row>
    <row r="286" spans="1:11" x14ac:dyDescent="0.25">
      <c r="A286" s="4">
        <f t="shared" ref="A286:A294" si="95">A285+$C$279</f>
        <v>0.11064453125</v>
      </c>
      <c r="B286" s="5">
        <f>A286*A286</f>
        <v>1.2242212295532226E-2</v>
      </c>
      <c r="C286" s="5">
        <f t="shared" si="89"/>
        <v>2.0403687159220377E-3</v>
      </c>
      <c r="D286" s="5">
        <f t="shared" si="90"/>
        <v>1.0020403687159221</v>
      </c>
      <c r="E286" s="5">
        <f t="shared" si="91"/>
        <v>0.99289137171156006</v>
      </c>
      <c r="F286" s="5">
        <f t="shared" si="92"/>
        <v>0.38273277230987157</v>
      </c>
      <c r="G286" s="5">
        <f t="shared" si="93"/>
        <v>0.38001206729771658</v>
      </c>
      <c r="H286" s="5">
        <v>2</v>
      </c>
      <c r="I286" s="6">
        <f t="shared" si="94"/>
        <v>1.4015419018499769E-2</v>
      </c>
    </row>
    <row r="287" spans="1:11" x14ac:dyDescent="0.25">
      <c r="A287" s="4">
        <f t="shared" si="95"/>
        <v>0.16596679687499999</v>
      </c>
      <c r="B287" s="5">
        <f t="shared" ref="B287:B294" si="96">A287*A287</f>
        <v>2.7544977664947505E-2</v>
      </c>
      <c r="C287" s="5">
        <f t="shared" si="89"/>
        <v>4.5908296108245839E-3</v>
      </c>
      <c r="D287" s="5">
        <f t="shared" si="90"/>
        <v>1.0045908296108246</v>
      </c>
      <c r="E287" s="5">
        <f t="shared" si="91"/>
        <v>0.9840966810787416</v>
      </c>
      <c r="F287" s="5">
        <f t="shared" si="92"/>
        <v>0.38273277230987157</v>
      </c>
      <c r="G287" s="5">
        <f t="shared" si="93"/>
        <v>0.37664605097021031</v>
      </c>
      <c r="H287" s="5">
        <v>4</v>
      </c>
      <c r="I287" s="6">
        <f t="shared" si="94"/>
        <v>2.7782550504508351E-2</v>
      </c>
    </row>
    <row r="288" spans="1:11" x14ac:dyDescent="0.25">
      <c r="A288" s="4">
        <f t="shared" si="95"/>
        <v>0.22128906249999999</v>
      </c>
      <c r="B288" s="5">
        <f t="shared" si="96"/>
        <v>4.8968849182128904E-2</v>
      </c>
      <c r="C288" s="5">
        <f t="shared" si="89"/>
        <v>8.1614748636881507E-3</v>
      </c>
      <c r="D288" s="5">
        <f t="shared" si="90"/>
        <v>1.0081614748636882</v>
      </c>
      <c r="E288" s="5">
        <f t="shared" si="91"/>
        <v>0.97195164327277839</v>
      </c>
      <c r="F288" s="5">
        <f t="shared" si="92"/>
        <v>0.38273277230987157</v>
      </c>
      <c r="G288" s="5">
        <f t="shared" si="93"/>
        <v>0.3719977469809258</v>
      </c>
      <c r="H288" s="5">
        <v>2</v>
      </c>
      <c r="I288" s="6">
        <f t="shared" si="94"/>
        <v>1.3719838780253546E-2</v>
      </c>
    </row>
    <row r="289" spans="1:11" x14ac:dyDescent="0.25">
      <c r="A289" s="4">
        <f t="shared" si="95"/>
        <v>0.276611328125</v>
      </c>
      <c r="B289" s="5">
        <f t="shared" si="96"/>
        <v>7.6513826847076416E-2</v>
      </c>
      <c r="C289" s="5">
        <f t="shared" si="89"/>
        <v>1.2752304474512735E-2</v>
      </c>
      <c r="D289" s="5">
        <f t="shared" si="90"/>
        <v>1.0127523044745128</v>
      </c>
      <c r="E289" s="5">
        <f t="shared" si="91"/>
        <v>0.95661824518997862</v>
      </c>
      <c r="F289" s="5">
        <f t="shared" si="92"/>
        <v>0.38273277230987157</v>
      </c>
      <c r="G289" s="5">
        <f t="shared" si="93"/>
        <v>0.36612915302376497</v>
      </c>
      <c r="H289" s="5">
        <v>4</v>
      </c>
      <c r="I289" s="6">
        <f t="shared" si="94"/>
        <v>2.7006792342182662E-2</v>
      </c>
    </row>
    <row r="290" spans="1:11" x14ac:dyDescent="0.25">
      <c r="A290" s="4">
        <f t="shared" si="95"/>
        <v>0.33193359374999998</v>
      </c>
      <c r="B290" s="5">
        <f t="shared" si="96"/>
        <v>0.11017991065979002</v>
      </c>
      <c r="C290" s="5">
        <f t="shared" si="89"/>
        <v>1.8363318443298336E-2</v>
      </c>
      <c r="D290" s="5">
        <f t="shared" si="90"/>
        <v>1.0183633184432983</v>
      </c>
      <c r="E290" s="5">
        <f t="shared" si="91"/>
        <v>0.93829712024903267</v>
      </c>
      <c r="F290" s="5">
        <f t="shared" si="92"/>
        <v>0.38273277230987157</v>
      </c>
      <c r="G290" s="5">
        <f t="shared" si="93"/>
        <v>0.3591170580832812</v>
      </c>
      <c r="H290" s="5">
        <v>2</v>
      </c>
      <c r="I290" s="6">
        <f t="shared" si="94"/>
        <v>1.3244779518501225E-2</v>
      </c>
    </row>
    <row r="291" spans="1:11" x14ac:dyDescent="0.25">
      <c r="A291" s="4">
        <f t="shared" si="95"/>
        <v>0.38725585937499996</v>
      </c>
      <c r="B291" s="5">
        <f t="shared" si="96"/>
        <v>0.14996710062026974</v>
      </c>
      <c r="C291" s="5">
        <f t="shared" si="89"/>
        <v>2.4994516770044956E-2</v>
      </c>
      <c r="D291" s="5">
        <f t="shared" si="90"/>
        <v>1.0249945167700449</v>
      </c>
      <c r="E291" s="5">
        <f t="shared" si="91"/>
        <v>0.91722229484067552</v>
      </c>
      <c r="F291" s="5">
        <f t="shared" si="92"/>
        <v>0.38273277230987157</v>
      </c>
      <c r="G291" s="5">
        <f t="shared" si="93"/>
        <v>0.35105103172879415</v>
      </c>
      <c r="H291" s="5">
        <v>4</v>
      </c>
      <c r="I291" s="6">
        <f t="shared" si="94"/>
        <v>2.5894584566974202E-2</v>
      </c>
    </row>
    <row r="292" spans="1:11" x14ac:dyDescent="0.25">
      <c r="A292" s="4">
        <f t="shared" si="95"/>
        <v>0.44257812499999993</v>
      </c>
      <c r="B292" s="5">
        <f t="shared" si="96"/>
        <v>0.19587539672851556</v>
      </c>
      <c r="C292" s="5">
        <f t="shared" si="89"/>
        <v>3.2645899454752596E-2</v>
      </c>
      <c r="D292" s="5">
        <f t="shared" si="90"/>
        <v>1.0326458994547525</v>
      </c>
      <c r="E292" s="5">
        <f t="shared" si="91"/>
        <v>0.89365525412096869</v>
      </c>
      <c r="F292" s="5">
        <f t="shared" si="92"/>
        <v>0.38273277230987157</v>
      </c>
      <c r="G292" s="5">
        <f t="shared" si="93"/>
        <v>0.3420311528990011</v>
      </c>
      <c r="H292" s="5">
        <v>2</v>
      </c>
      <c r="I292" s="6">
        <f t="shared" si="94"/>
        <v>1.2614625528469018E-2</v>
      </c>
    </row>
    <row r="293" spans="1:11" x14ac:dyDescent="0.25">
      <c r="A293" s="4">
        <f t="shared" si="95"/>
        <v>0.49790039062499991</v>
      </c>
      <c r="B293" s="5">
        <f t="shared" si="96"/>
        <v>0.2479047989845275</v>
      </c>
      <c r="C293" s="5">
        <f t="shared" si="89"/>
        <v>4.1317466497421247E-2</v>
      </c>
      <c r="D293" s="5">
        <f t="shared" si="90"/>
        <v>1.0413174664974212</v>
      </c>
      <c r="E293" s="5">
        <f t="shared" si="91"/>
        <v>0.86787856902740601</v>
      </c>
      <c r="F293" s="5">
        <f t="shared" si="92"/>
        <v>0.38273277230987157</v>
      </c>
      <c r="G293" s="5">
        <f t="shared" si="93"/>
        <v>0.33216557075218334</v>
      </c>
      <c r="H293" s="5">
        <v>4</v>
      </c>
      <c r="I293" s="6">
        <f t="shared" si="94"/>
        <v>2.4501535915509357E-2</v>
      </c>
    </row>
    <row r="294" spans="1:11" x14ac:dyDescent="0.25">
      <c r="A294" s="4">
        <f t="shared" si="95"/>
        <v>0.55322265624999989</v>
      </c>
      <c r="B294" s="5">
        <f t="shared" si="96"/>
        <v>0.30605530738830555</v>
      </c>
      <c r="C294" s="5">
        <f t="shared" si="89"/>
        <v>5.1009217898050928E-2</v>
      </c>
      <c r="D294" s="5">
        <f t="shared" si="90"/>
        <v>1.051009217898051</v>
      </c>
      <c r="E294" s="5">
        <f t="shared" si="91"/>
        <v>0.84018933092088388</v>
      </c>
      <c r="F294" s="5">
        <f t="shared" si="92"/>
        <v>0.38273277230987157</v>
      </c>
      <c r="G294" s="5">
        <f t="shared" si="93"/>
        <v>0.32156799188852597</v>
      </c>
      <c r="H294" s="5">
        <v>1</v>
      </c>
      <c r="I294" s="6">
        <f t="shared" si="94"/>
        <v>5.9299566212516266E-3</v>
      </c>
    </row>
    <row r="295" spans="1:11" x14ac:dyDescent="0.25">
      <c r="I295" s="50">
        <f>SUM(I284:I294)</f>
        <v>0.19994914502997127</v>
      </c>
    </row>
    <row r="296" spans="1:11" x14ac:dyDescent="0.25">
      <c r="A296" t="s">
        <v>54</v>
      </c>
      <c r="B296">
        <f>I295</f>
        <v>0.19994914502997127</v>
      </c>
      <c r="C296" t="s">
        <v>107</v>
      </c>
      <c r="I296" s="26"/>
    </row>
    <row r="297" spans="1:11" x14ac:dyDescent="0.25">
      <c r="A297" t="s">
        <v>111</v>
      </c>
      <c r="B297">
        <v>0.2</v>
      </c>
      <c r="I297" s="26"/>
    </row>
    <row r="298" spans="1:11" x14ac:dyDescent="0.25">
      <c r="A298" t="s">
        <v>98</v>
      </c>
      <c r="B298">
        <f>B275/2</f>
        <v>2.44140625E-4</v>
      </c>
      <c r="I298" s="26"/>
    </row>
    <row r="299" spans="1:11" ht="15.75" thickBot="1" x14ac:dyDescent="0.3">
      <c r="I299" s="26"/>
    </row>
    <row r="300" spans="1:11" x14ac:dyDescent="0.25">
      <c r="A300" s="24" t="s">
        <v>69</v>
      </c>
      <c r="B300" s="2"/>
      <c r="C300" s="2"/>
      <c r="D300" s="2"/>
      <c r="E300" s="2"/>
      <c r="F300" s="2"/>
      <c r="G300" s="2"/>
      <c r="H300" s="2"/>
      <c r="I300" s="3"/>
      <c r="K300" s="28">
        <f>K297-1</f>
        <v>-1</v>
      </c>
    </row>
    <row r="301" spans="1:11" x14ac:dyDescent="0.25">
      <c r="A301" s="4" t="s">
        <v>70</v>
      </c>
      <c r="B301" s="5"/>
      <c r="C301" s="5"/>
      <c r="D301" s="5"/>
      <c r="E301" s="5"/>
      <c r="F301" s="5"/>
      <c r="G301" s="5"/>
      <c r="H301" s="5"/>
      <c r="I301" s="6"/>
      <c r="K301" s="28">
        <f>K300-1</f>
        <v>-2</v>
      </c>
    </row>
    <row r="302" spans="1:11" x14ac:dyDescent="0.25">
      <c r="A302" s="4" t="s">
        <v>71</v>
      </c>
      <c r="B302" s="5">
        <v>10</v>
      </c>
      <c r="C302" s="5">
        <f>B303/B302</f>
        <v>5.5346679687499997E-2</v>
      </c>
      <c r="D302" s="5"/>
      <c r="E302" s="5"/>
      <c r="F302" s="5"/>
      <c r="G302" s="5"/>
      <c r="H302" s="5"/>
      <c r="I302" s="6"/>
      <c r="K302" s="28">
        <f>K301-1</f>
        <v>-3</v>
      </c>
    </row>
    <row r="303" spans="1:11" x14ac:dyDescent="0.25">
      <c r="A303" s="4" t="s">
        <v>41</v>
      </c>
      <c r="B303" s="5">
        <f>B280+B298</f>
        <v>0.553466796875</v>
      </c>
      <c r="C303" s="5"/>
      <c r="D303" s="5"/>
      <c r="E303" s="5"/>
      <c r="F303" s="5"/>
      <c r="G303" s="5"/>
      <c r="H303" s="5"/>
      <c r="I303" s="6"/>
      <c r="K303" s="28"/>
    </row>
    <row r="304" spans="1:11" x14ac:dyDescent="0.25">
      <c r="A304" s="4" t="s">
        <v>72</v>
      </c>
      <c r="B304" s="5"/>
      <c r="C304" s="5"/>
      <c r="D304" s="5"/>
      <c r="E304" s="5"/>
      <c r="F304" s="5"/>
      <c r="G304" s="5"/>
      <c r="H304" s="5"/>
      <c r="I304" s="6"/>
      <c r="K304" s="28"/>
    </row>
    <row r="305" spans="1:11" x14ac:dyDescent="0.25">
      <c r="A305" s="4" t="s">
        <v>73</v>
      </c>
      <c r="B305" s="5">
        <f>(B303/B302)/3</f>
        <v>1.8448893229166666E-2</v>
      </c>
      <c r="C305" s="5"/>
      <c r="D305" s="5"/>
      <c r="E305" s="5"/>
      <c r="F305" s="5"/>
      <c r="G305" s="5"/>
      <c r="H305" s="5"/>
      <c r="I305" s="6"/>
      <c r="K305" s="28"/>
    </row>
    <row r="306" spans="1:11" x14ac:dyDescent="0.25">
      <c r="A306" s="4" t="s">
        <v>74</v>
      </c>
      <c r="B306" s="5" t="s">
        <v>75</v>
      </c>
      <c r="C306" s="5" t="s">
        <v>76</v>
      </c>
      <c r="D306" s="5" t="s">
        <v>77</v>
      </c>
      <c r="E306" s="25" t="s">
        <v>78</v>
      </c>
      <c r="F306" s="5"/>
      <c r="G306" s="5" t="s">
        <v>79</v>
      </c>
      <c r="H306" s="31" t="s">
        <v>80</v>
      </c>
      <c r="I306" s="6" t="s">
        <v>81</v>
      </c>
      <c r="K306" s="28"/>
    </row>
    <row r="307" spans="1:11" x14ac:dyDescent="0.25">
      <c r="A307" s="4">
        <v>0</v>
      </c>
      <c r="B307" s="5">
        <f>A307*A307</f>
        <v>0</v>
      </c>
      <c r="C307" s="5">
        <f>B307/$B$4</f>
        <v>0</v>
      </c>
      <c r="D307" s="5">
        <f>1 +C307</f>
        <v>1</v>
      </c>
      <c r="E307" s="5">
        <f>POWER(D307,-$B$7)</f>
        <v>1</v>
      </c>
      <c r="F307" s="5">
        <f>$B$13</f>
        <v>0.38273277230987157</v>
      </c>
      <c r="G307" s="5">
        <f>E307*F307</f>
        <v>0.38273277230987157</v>
      </c>
      <c r="H307" s="5">
        <v>1</v>
      </c>
      <c r="I307" s="6">
        <f>$B$305*H307*G307</f>
        <v>7.0609960516477771E-3</v>
      </c>
      <c r="K307" s="28"/>
    </row>
    <row r="308" spans="1:11" x14ac:dyDescent="0.25">
      <c r="A308" s="4">
        <f>A307+$C$302</f>
        <v>5.5346679687499997E-2</v>
      </c>
      <c r="B308" s="5">
        <f>A308*A308</f>
        <v>3.0632549524307246E-3</v>
      </c>
      <c r="C308" s="5">
        <f t="shared" ref="C308:C317" si="97">B308/$B$4</f>
        <v>5.105424920717874E-4</v>
      </c>
      <c r="D308" s="5">
        <f t="shared" ref="D308:D317" si="98">1 +C308</f>
        <v>1.0005105424920717</v>
      </c>
      <c r="E308" s="5">
        <f t="shared" ref="E308:E317" si="99">POWER(D308,-$B$7)</f>
        <v>0.99821515200546018</v>
      </c>
      <c r="F308" s="5">
        <f t="shared" ref="F308:F317" si="100">$B$13</f>
        <v>0.38273277230987157</v>
      </c>
      <c r="G308" s="5">
        <f t="shared" ref="G308:G317" si="101">E308*F308</f>
        <v>0.38204965248876965</v>
      </c>
      <c r="H308" s="5">
        <v>4</v>
      </c>
      <c r="I308" s="6">
        <f t="shared" ref="I308:I317" si="102">$B$305*H308*G308</f>
        <v>2.8193572988022161E-2</v>
      </c>
      <c r="K308" s="28"/>
    </row>
    <row r="309" spans="1:11" x14ac:dyDescent="0.25">
      <c r="A309" s="4">
        <f t="shared" ref="A309:A317" si="103">A308+$C$302</f>
        <v>0.11069335937499999</v>
      </c>
      <c r="B309" s="5">
        <f>A309*A309</f>
        <v>1.2253019809722899E-2</v>
      </c>
      <c r="C309" s="5">
        <f t="shared" si="97"/>
        <v>2.0421699682871496E-3</v>
      </c>
      <c r="D309" s="5">
        <f t="shared" si="98"/>
        <v>1.0020421699682871</v>
      </c>
      <c r="E309" s="5">
        <f t="shared" si="99"/>
        <v>0.99288512491488545</v>
      </c>
      <c r="F309" s="5">
        <f t="shared" si="100"/>
        <v>0.38273277230987157</v>
      </c>
      <c r="G309" s="5">
        <f t="shared" si="101"/>
        <v>0.38000967644390726</v>
      </c>
      <c r="H309" s="5">
        <v>2</v>
      </c>
      <c r="I309" s="6">
        <f t="shared" si="102"/>
        <v>1.4021515893527632E-2</v>
      </c>
    </row>
    <row r="310" spans="1:11" x14ac:dyDescent="0.25">
      <c r="A310" s="4">
        <f t="shared" si="103"/>
        <v>0.16604003906249998</v>
      </c>
      <c r="B310" s="5">
        <f t="shared" ref="B310:B317" si="104">A310*A310</f>
        <v>2.7569294571876519E-2</v>
      </c>
      <c r="C310" s="5">
        <f t="shared" si="97"/>
        <v>4.5948824286460863E-3</v>
      </c>
      <c r="D310" s="5">
        <f t="shared" si="98"/>
        <v>1.0045948824286461</v>
      </c>
      <c r="E310" s="5">
        <f t="shared" si="99"/>
        <v>0.98408278572068719</v>
      </c>
      <c r="F310" s="5">
        <f t="shared" si="100"/>
        <v>0.38273277230987157</v>
      </c>
      <c r="G310" s="5">
        <f t="shared" si="101"/>
        <v>0.37664073276129989</v>
      </c>
      <c r="H310" s="5">
        <v>4</v>
      </c>
      <c r="I310" s="6">
        <f t="shared" si="102"/>
        <v>2.7794418657873268E-2</v>
      </c>
    </row>
    <row r="311" spans="1:11" x14ac:dyDescent="0.25">
      <c r="A311" s="4">
        <f t="shared" si="103"/>
        <v>0.22138671874999999</v>
      </c>
      <c r="B311" s="5">
        <f t="shared" si="104"/>
        <v>4.9012079238891594E-2</v>
      </c>
      <c r="C311" s="5">
        <f t="shared" si="97"/>
        <v>8.1686798731485984E-3</v>
      </c>
      <c r="D311" s="5">
        <f t="shared" si="98"/>
        <v>1.0081686798731486</v>
      </c>
      <c r="E311" s="5">
        <f t="shared" si="99"/>
        <v>0.97192733186112679</v>
      </c>
      <c r="F311" s="5">
        <f t="shared" si="100"/>
        <v>0.38273277230987157</v>
      </c>
      <c r="G311" s="5">
        <f t="shared" si="101"/>
        <v>0.3719884422069456</v>
      </c>
      <c r="H311" s="5">
        <v>2</v>
      </c>
      <c r="I311" s="6">
        <f t="shared" si="102"/>
        <v>1.3725550105519948E-2</v>
      </c>
    </row>
    <row r="312" spans="1:11" x14ac:dyDescent="0.25">
      <c r="A312" s="4">
        <f t="shared" si="103"/>
        <v>0.2767333984375</v>
      </c>
      <c r="B312" s="5">
        <f t="shared" si="104"/>
        <v>7.6581373810768127E-2</v>
      </c>
      <c r="C312" s="5">
        <f t="shared" si="97"/>
        <v>1.2763562301794687E-2</v>
      </c>
      <c r="D312" s="5">
        <f t="shared" si="98"/>
        <v>1.0127635623017948</v>
      </c>
      <c r="E312" s="5">
        <f t="shared" si="99"/>
        <v>0.95658102769115616</v>
      </c>
      <c r="F312" s="5">
        <f t="shared" si="100"/>
        <v>0.38273277230987157</v>
      </c>
      <c r="G312" s="5">
        <f t="shared" si="101"/>
        <v>0.36611490866726221</v>
      </c>
      <c r="H312" s="5">
        <v>4</v>
      </c>
      <c r="I312" s="6">
        <f t="shared" si="102"/>
        <v>2.7017659438433705E-2</v>
      </c>
    </row>
    <row r="313" spans="1:11" x14ac:dyDescent="0.25">
      <c r="A313" s="4">
        <f t="shared" si="103"/>
        <v>0.33208007812500001</v>
      </c>
      <c r="B313" s="5">
        <f t="shared" si="104"/>
        <v>0.11027717828750611</v>
      </c>
      <c r="C313" s="5">
        <f t="shared" si="97"/>
        <v>1.8379529714584352E-2</v>
      </c>
      <c r="D313" s="5">
        <f t="shared" si="98"/>
        <v>1.0183795297145843</v>
      </c>
      <c r="E313" s="5">
        <f t="shared" si="99"/>
        <v>0.93824484366533456</v>
      </c>
      <c r="F313" s="5">
        <f t="shared" si="100"/>
        <v>0.38273277230987157</v>
      </c>
      <c r="G313" s="5">
        <f t="shared" si="101"/>
        <v>0.35909705012147553</v>
      </c>
      <c r="H313" s="5">
        <v>2</v>
      </c>
      <c r="I313" s="6">
        <f t="shared" si="102"/>
        <v>1.3249886273199625E-2</v>
      </c>
    </row>
    <row r="314" spans="1:11" x14ac:dyDescent="0.25">
      <c r="A314" s="4">
        <f t="shared" si="103"/>
        <v>0.38742675781250002</v>
      </c>
      <c r="B314" s="5">
        <f t="shared" si="104"/>
        <v>0.15009949266910555</v>
      </c>
      <c r="C314" s="5">
        <f t="shared" si="97"/>
        <v>2.5016582111517593E-2</v>
      </c>
      <c r="D314" s="5">
        <f t="shared" si="98"/>
        <v>1.0250165821115176</v>
      </c>
      <c r="E314" s="5">
        <f t="shared" si="99"/>
        <v>0.91715318964163295</v>
      </c>
      <c r="F314" s="5">
        <f t="shared" si="100"/>
        <v>0.38273277230987157</v>
      </c>
      <c r="G314" s="5">
        <f t="shared" si="101"/>
        <v>0.35102458290438354</v>
      </c>
      <c r="H314" s="5">
        <v>4</v>
      </c>
      <c r="I314" s="6">
        <f t="shared" si="102"/>
        <v>2.5904060203262937E-2</v>
      </c>
    </row>
    <row r="315" spans="1:11" x14ac:dyDescent="0.25">
      <c r="A315" s="4">
        <f t="shared" si="103"/>
        <v>0.44277343750000003</v>
      </c>
      <c r="B315" s="5">
        <f t="shared" si="104"/>
        <v>0.19604831695556643</v>
      </c>
      <c r="C315" s="5">
        <f t="shared" si="97"/>
        <v>3.2674719492594408E-2</v>
      </c>
      <c r="D315" s="5">
        <f t="shared" si="98"/>
        <v>1.0326747194925945</v>
      </c>
      <c r="E315" s="5">
        <f t="shared" si="99"/>
        <v>0.89356796624848767</v>
      </c>
      <c r="F315" s="5">
        <f t="shared" si="100"/>
        <v>0.38273277230987157</v>
      </c>
      <c r="G315" s="5">
        <f t="shared" si="101"/>
        <v>0.34199774496957741</v>
      </c>
      <c r="H315" s="5">
        <v>2</v>
      </c>
      <c r="I315" s="6">
        <f t="shared" si="102"/>
        <v>1.261895976311901E-2</v>
      </c>
    </row>
    <row r="316" spans="1:11" x14ac:dyDescent="0.25">
      <c r="A316" s="4">
        <f t="shared" si="103"/>
        <v>0.49812011718750004</v>
      </c>
      <c r="B316" s="5">
        <f t="shared" si="104"/>
        <v>0.24812365114688878</v>
      </c>
      <c r="C316" s="5">
        <f t="shared" si="97"/>
        <v>4.1353941857814797E-2</v>
      </c>
      <c r="D316" s="5">
        <f t="shared" si="98"/>
        <v>1.0413539418578148</v>
      </c>
      <c r="E316" s="5">
        <f t="shared" si="99"/>
        <v>0.86777217696693587</v>
      </c>
      <c r="F316" s="5">
        <f t="shared" si="100"/>
        <v>0.38273277230987157</v>
      </c>
      <c r="G316" s="5">
        <f t="shared" si="101"/>
        <v>0.33212485102392786</v>
      </c>
      <c r="H316" s="5">
        <v>4</v>
      </c>
      <c r="I316" s="6">
        <f t="shared" si="102"/>
        <v>2.450934366117332E-2</v>
      </c>
    </row>
    <row r="317" spans="1:11" x14ac:dyDescent="0.25">
      <c r="A317" s="4">
        <f t="shared" si="103"/>
        <v>0.553466796875</v>
      </c>
      <c r="B317" s="5">
        <f t="shared" si="104"/>
        <v>0.30632549524307251</v>
      </c>
      <c r="C317" s="5">
        <f t="shared" si="97"/>
        <v>5.1054249207178749E-2</v>
      </c>
      <c r="D317" s="5">
        <f t="shared" si="98"/>
        <v>1.0510542492071788</v>
      </c>
      <c r="E317" s="5">
        <f t="shared" si="99"/>
        <v>0.84006334808259553</v>
      </c>
      <c r="F317" s="5">
        <f t="shared" si="100"/>
        <v>0.38273277230987157</v>
      </c>
      <c r="G317" s="5">
        <f t="shared" si="101"/>
        <v>0.32151977412756444</v>
      </c>
      <c r="H317" s="5">
        <v>1</v>
      </c>
      <c r="I317" s="6">
        <f t="shared" si="102"/>
        <v>5.9316839839452197E-3</v>
      </c>
    </row>
    <row r="318" spans="1:11" x14ac:dyDescent="0.25">
      <c r="I318" s="50">
        <f>SUM(I307:I317)</f>
        <v>0.20002764701972461</v>
      </c>
    </row>
    <row r="319" spans="1:11" x14ac:dyDescent="0.25">
      <c r="A319" t="s">
        <v>116</v>
      </c>
      <c r="B319" s="56">
        <f>I318-I295</f>
        <v>7.8501989753343437E-5</v>
      </c>
      <c r="I319" s="26"/>
    </row>
    <row r="320" spans="1:11" x14ac:dyDescent="0.25">
      <c r="A320" t="s">
        <v>111</v>
      </c>
      <c r="B320">
        <f>B248</f>
        <v>0.2</v>
      </c>
      <c r="I320" s="26"/>
    </row>
    <row r="321" spans="1:11" x14ac:dyDescent="0.25">
      <c r="A321" t="s">
        <v>54</v>
      </c>
      <c r="B321">
        <f>I318</f>
        <v>0.20002764701972461</v>
      </c>
      <c r="C321" t="s">
        <v>115</v>
      </c>
      <c r="I321" s="26"/>
    </row>
    <row r="322" spans="1:11" ht="15.75" thickBot="1" x14ac:dyDescent="0.3">
      <c r="A322" t="s">
        <v>98</v>
      </c>
      <c r="B322">
        <f>B298/2</f>
        <v>1.220703125E-4</v>
      </c>
      <c r="I322" s="26"/>
    </row>
    <row r="323" spans="1:11" x14ac:dyDescent="0.25">
      <c r="A323" s="24" t="s">
        <v>69</v>
      </c>
      <c r="B323" s="2"/>
      <c r="C323" s="2"/>
      <c r="D323" s="2"/>
      <c r="E323" s="2"/>
      <c r="F323" s="2"/>
      <c r="G323" s="2"/>
      <c r="H323" s="2"/>
      <c r="I323" s="3"/>
      <c r="K323" s="28">
        <f>K320-1</f>
        <v>-1</v>
      </c>
    </row>
    <row r="324" spans="1:11" x14ac:dyDescent="0.25">
      <c r="A324" s="4" t="s">
        <v>70</v>
      </c>
      <c r="B324" s="5"/>
      <c r="C324" s="5"/>
      <c r="D324" s="5"/>
      <c r="E324" s="5"/>
      <c r="F324" s="5"/>
      <c r="G324" s="5"/>
      <c r="H324" s="5"/>
      <c r="I324" s="6"/>
      <c r="K324" s="28">
        <f>K323-1</f>
        <v>-2</v>
      </c>
    </row>
    <row r="325" spans="1:11" x14ac:dyDescent="0.25">
      <c r="A325" s="4" t="s">
        <v>71</v>
      </c>
      <c r="B325" s="5">
        <v>10</v>
      </c>
      <c r="C325" s="5">
        <f>B326/B325</f>
        <v>5.5334472656250001E-2</v>
      </c>
      <c r="D325" s="5"/>
      <c r="E325" s="5"/>
      <c r="F325" s="5"/>
      <c r="G325" s="5"/>
      <c r="H325" s="5"/>
      <c r="I325" s="6"/>
      <c r="K325" s="28">
        <f>K324-1</f>
        <v>-3</v>
      </c>
    </row>
    <row r="326" spans="1:11" x14ac:dyDescent="0.25">
      <c r="A326" s="4" t="s">
        <v>41</v>
      </c>
      <c r="B326" s="5">
        <f>B303-B322</f>
        <v>0.5533447265625</v>
      </c>
      <c r="C326" s="5"/>
      <c r="D326" s="5"/>
      <c r="E326" s="5"/>
      <c r="F326" s="5"/>
      <c r="G326" s="5"/>
      <c r="H326" s="5"/>
      <c r="I326" s="6"/>
      <c r="K326" s="28"/>
    </row>
    <row r="327" spans="1:11" x14ac:dyDescent="0.25">
      <c r="A327" s="4" t="s">
        <v>72</v>
      </c>
      <c r="B327" s="5"/>
      <c r="C327" s="5"/>
      <c r="D327" s="5"/>
      <c r="E327" s="5"/>
      <c r="F327" s="5"/>
      <c r="G327" s="5"/>
      <c r="H327" s="5"/>
      <c r="I327" s="6"/>
      <c r="K327" s="28"/>
    </row>
    <row r="328" spans="1:11" x14ac:dyDescent="0.25">
      <c r="A328" s="4" t="s">
        <v>73</v>
      </c>
      <c r="B328" s="5">
        <f>(B326/B325)/3</f>
        <v>1.8444824218749999E-2</v>
      </c>
      <c r="C328" s="5"/>
      <c r="D328" s="5"/>
      <c r="E328" s="5"/>
      <c r="F328" s="5"/>
      <c r="G328" s="5"/>
      <c r="H328" s="5"/>
      <c r="I328" s="6"/>
      <c r="K328" s="28"/>
    </row>
    <row r="329" spans="1:11" x14ac:dyDescent="0.25">
      <c r="A329" s="4" t="s">
        <v>74</v>
      </c>
      <c r="B329" s="5" t="s">
        <v>75</v>
      </c>
      <c r="C329" s="5" t="s">
        <v>76</v>
      </c>
      <c r="D329" s="5" t="s">
        <v>77</v>
      </c>
      <c r="E329" s="25" t="s">
        <v>78</v>
      </c>
      <c r="F329" s="5"/>
      <c r="G329" s="5" t="s">
        <v>79</v>
      </c>
      <c r="H329" s="31" t="s">
        <v>80</v>
      </c>
      <c r="I329" s="6" t="s">
        <v>81</v>
      </c>
      <c r="K329" s="28"/>
    </row>
    <row r="330" spans="1:11" x14ac:dyDescent="0.25">
      <c r="A330" s="4">
        <v>0</v>
      </c>
      <c r="B330" s="5">
        <f>A330*A330</f>
        <v>0</v>
      </c>
      <c r="C330" s="5">
        <f>B330/$B$4</f>
        <v>0</v>
      </c>
      <c r="D330" s="5">
        <f>1 +C330</f>
        <v>1</v>
      </c>
      <c r="E330" s="5">
        <f>POWER(D330,-$B$7)</f>
        <v>1</v>
      </c>
      <c r="F330" s="5">
        <f>$B$13</f>
        <v>0.38273277230987157</v>
      </c>
      <c r="G330" s="5">
        <f>E330*F330</f>
        <v>0.38273277230987157</v>
      </c>
      <c r="H330" s="5">
        <v>1</v>
      </c>
      <c r="I330" s="6">
        <f>$B$328*H330*G330</f>
        <v>7.0594387080104484E-3</v>
      </c>
      <c r="K330" s="28"/>
    </row>
    <row r="331" spans="1:11" x14ac:dyDescent="0.25">
      <c r="A331" s="4">
        <f>A330+$C$325</f>
        <v>5.5334472656250001E-2</v>
      </c>
      <c r="B331" s="5">
        <f>A331*A331</f>
        <v>3.0619038641452791E-3</v>
      </c>
      <c r="C331" s="5">
        <f t="shared" ref="C331:C340" si="105">B331/$B$4</f>
        <v>5.1031731069087986E-4</v>
      </c>
      <c r="D331" s="5">
        <f t="shared" ref="D331:D340" si="106">1 +C331</f>
        <v>1.0005103173106908</v>
      </c>
      <c r="E331" s="5">
        <f t="shared" ref="E331:E340" si="107">POWER(D331,-$B$7)</f>
        <v>0.9982159383325373</v>
      </c>
      <c r="F331" s="5">
        <f t="shared" ref="F331:F340" si="108">$B$13</f>
        <v>0.38273277230987157</v>
      </c>
      <c r="G331" s="5">
        <f t="shared" ref="G331:G340" si="109">E331*F331</f>
        <v>0.38204995344191178</v>
      </c>
      <c r="H331" s="5">
        <v>4</v>
      </c>
      <c r="I331" s="6">
        <f t="shared" ref="I331:I340" si="110">$B$328*H331*G331</f>
        <v>2.8187376936070735E-2</v>
      </c>
      <c r="K331" s="28"/>
    </row>
    <row r="332" spans="1:11" x14ac:dyDescent="0.25">
      <c r="A332" s="4">
        <f t="shared" ref="A332:A340" si="111">A331+$C$325</f>
        <v>0.1106689453125</v>
      </c>
      <c r="B332" s="5">
        <f>A332*A332</f>
        <v>1.2247615456581117E-2</v>
      </c>
      <c r="C332" s="5">
        <f t="shared" si="105"/>
        <v>2.0412692427635194E-3</v>
      </c>
      <c r="D332" s="5">
        <f t="shared" si="106"/>
        <v>1.0020412692427636</v>
      </c>
      <c r="E332" s="5">
        <f t="shared" si="107"/>
        <v>0.992888248651424</v>
      </c>
      <c r="F332" s="5">
        <f t="shared" si="108"/>
        <v>0.38273277230987157</v>
      </c>
      <c r="G332" s="5">
        <f t="shared" si="109"/>
        <v>0.38001087200025263</v>
      </c>
      <c r="H332" s="5">
        <v>2</v>
      </c>
      <c r="I332" s="6">
        <f t="shared" si="110"/>
        <v>1.4018467470517132E-2</v>
      </c>
    </row>
    <row r="333" spans="1:11" x14ac:dyDescent="0.25">
      <c r="A333" s="4">
        <f t="shared" si="111"/>
        <v>0.16600341796875001</v>
      </c>
      <c r="B333" s="5">
        <f t="shared" ref="B333:B340" si="112">A333*A333</f>
        <v>2.7557134777307514E-2</v>
      </c>
      <c r="C333" s="5">
        <f t="shared" si="105"/>
        <v>4.5928557962179187E-3</v>
      </c>
      <c r="D333" s="5">
        <f t="shared" si="106"/>
        <v>1.0045928557962178</v>
      </c>
      <c r="E333" s="5">
        <f t="shared" si="107"/>
        <v>0.98408973413452672</v>
      </c>
      <c r="F333" s="5">
        <f t="shared" si="108"/>
        <v>0.38273277230987157</v>
      </c>
      <c r="G333" s="5">
        <f t="shared" si="109"/>
        <v>0.37664339214699188</v>
      </c>
      <c r="H333" s="5">
        <v>4</v>
      </c>
      <c r="I333" s="6">
        <f t="shared" si="110"/>
        <v>2.7788484645219956E-2</v>
      </c>
    </row>
    <row r="334" spans="1:11" x14ac:dyDescent="0.25">
      <c r="A334" s="4">
        <f t="shared" si="111"/>
        <v>0.22133789062500001</v>
      </c>
      <c r="B334" s="5">
        <f t="shared" si="112"/>
        <v>4.8990461826324466E-2</v>
      </c>
      <c r="C334" s="5">
        <f t="shared" si="105"/>
        <v>8.1650769710540777E-3</v>
      </c>
      <c r="D334" s="5">
        <f t="shared" si="106"/>
        <v>1.0081650769710542</v>
      </c>
      <c r="E334" s="5">
        <f t="shared" si="107"/>
        <v>0.97193948881002212</v>
      </c>
      <c r="F334" s="5">
        <f t="shared" si="108"/>
        <v>0.38273277230987157</v>
      </c>
      <c r="G334" s="5">
        <f t="shared" si="109"/>
        <v>0.37199309506969919</v>
      </c>
      <c r="H334" s="5">
        <v>2</v>
      </c>
      <c r="I334" s="6">
        <f t="shared" si="110"/>
        <v>1.3722694498298717E-2</v>
      </c>
    </row>
    <row r="335" spans="1:11" x14ac:dyDescent="0.25">
      <c r="A335" s="4">
        <f t="shared" si="111"/>
        <v>0.27667236328125</v>
      </c>
      <c r="B335" s="5">
        <f t="shared" si="112"/>
        <v>7.6547596603631973E-2</v>
      </c>
      <c r="C335" s="5">
        <f t="shared" si="105"/>
        <v>1.2757932767271996E-2</v>
      </c>
      <c r="D335" s="5">
        <f t="shared" si="106"/>
        <v>1.012757932767272</v>
      </c>
      <c r="E335" s="5">
        <f t="shared" si="107"/>
        <v>0.95659963826044225</v>
      </c>
      <c r="F335" s="5">
        <f t="shared" si="108"/>
        <v>0.38273277230987157</v>
      </c>
      <c r="G335" s="5">
        <f t="shared" si="109"/>
        <v>0.36612203154203937</v>
      </c>
      <c r="H335" s="5">
        <v>4</v>
      </c>
      <c r="I335" s="6">
        <f t="shared" si="110"/>
        <v>2.7012226057618237E-2</v>
      </c>
    </row>
    <row r="336" spans="1:11" x14ac:dyDescent="0.25">
      <c r="A336" s="4">
        <f t="shared" si="111"/>
        <v>0.33200683593750002</v>
      </c>
      <c r="B336" s="5">
        <f t="shared" si="112"/>
        <v>0.11022853910923006</v>
      </c>
      <c r="C336" s="5">
        <f t="shared" si="105"/>
        <v>1.8371423184871675E-2</v>
      </c>
      <c r="D336" s="5">
        <f t="shared" si="106"/>
        <v>1.0183714231848717</v>
      </c>
      <c r="E336" s="5">
        <f t="shared" si="107"/>
        <v>0.93827098437219314</v>
      </c>
      <c r="F336" s="5">
        <f t="shared" si="108"/>
        <v>0.38273277230987157</v>
      </c>
      <c r="G336" s="5">
        <f t="shared" si="109"/>
        <v>0.35910705502668167</v>
      </c>
      <c r="H336" s="5">
        <v>2</v>
      </c>
      <c r="I336" s="6">
        <f t="shared" si="110"/>
        <v>1.3247333011360253E-2</v>
      </c>
    </row>
    <row r="337" spans="1:11" x14ac:dyDescent="0.25">
      <c r="A337" s="4">
        <f t="shared" si="111"/>
        <v>0.38734130859375004</v>
      </c>
      <c r="B337" s="5">
        <f t="shared" si="112"/>
        <v>0.15003328934311871</v>
      </c>
      <c r="C337" s="5">
        <f t="shared" si="105"/>
        <v>2.5005548223853119E-2</v>
      </c>
      <c r="D337" s="5">
        <f t="shared" si="106"/>
        <v>1.0250055482238531</v>
      </c>
      <c r="E337" s="5">
        <f t="shared" si="107"/>
        <v>0.91718774521559043</v>
      </c>
      <c r="F337" s="5">
        <f t="shared" si="108"/>
        <v>0.38273277230987157</v>
      </c>
      <c r="G337" s="5">
        <f t="shared" si="109"/>
        <v>0.3510378084550031</v>
      </c>
      <c r="H337" s="5">
        <v>4</v>
      </c>
      <c r="I337" s="6">
        <f t="shared" si="110"/>
        <v>2.5899322684351057E-2</v>
      </c>
    </row>
    <row r="338" spans="1:11" x14ac:dyDescent="0.25">
      <c r="A338" s="4">
        <f t="shared" si="111"/>
        <v>0.44267578125000007</v>
      </c>
      <c r="B338" s="5">
        <f t="shared" si="112"/>
        <v>0.19596184730529792</v>
      </c>
      <c r="C338" s="5">
        <f t="shared" si="105"/>
        <v>3.2660307884216318E-2</v>
      </c>
      <c r="D338" s="5">
        <f t="shared" si="106"/>
        <v>1.0326603078842163</v>
      </c>
      <c r="E338" s="5">
        <f t="shared" si="107"/>
        <v>0.89361161362845842</v>
      </c>
      <c r="F338" s="5">
        <f t="shared" si="108"/>
        <v>0.38273277230987157</v>
      </c>
      <c r="G338" s="5">
        <f t="shared" si="109"/>
        <v>0.34201445025231769</v>
      </c>
      <c r="H338" s="5">
        <v>2</v>
      </c>
      <c r="I338" s="6">
        <f t="shared" si="110"/>
        <v>1.2616792830352832E-2</v>
      </c>
    </row>
    <row r="339" spans="1:11" x14ac:dyDescent="0.25">
      <c r="A339" s="4">
        <f t="shared" si="111"/>
        <v>0.49801025390625009</v>
      </c>
      <c r="B339" s="5">
        <f t="shared" si="112"/>
        <v>0.24801421299576767</v>
      </c>
      <c r="C339" s="5">
        <f t="shared" si="105"/>
        <v>4.1335702165961281E-2</v>
      </c>
      <c r="D339" s="5">
        <f t="shared" si="106"/>
        <v>1.0413357021659613</v>
      </c>
      <c r="E339" s="5">
        <f t="shared" si="107"/>
        <v>0.86782537676857352</v>
      </c>
      <c r="F339" s="5">
        <f t="shared" si="108"/>
        <v>0.38273277230987157</v>
      </c>
      <c r="G339" s="5">
        <f t="shared" si="109"/>
        <v>0.33214521233149497</v>
      </c>
      <c r="H339" s="5">
        <v>4</v>
      </c>
      <c r="I339" s="6">
        <f t="shared" si="110"/>
        <v>2.4505440226215276E-2</v>
      </c>
    </row>
    <row r="340" spans="1:11" x14ac:dyDescent="0.25">
      <c r="A340" s="4">
        <f t="shared" si="111"/>
        <v>0.55334472656250011</v>
      </c>
      <c r="B340" s="5">
        <f t="shared" si="112"/>
        <v>0.306190386414528</v>
      </c>
      <c r="C340" s="5">
        <f t="shared" si="105"/>
        <v>5.1031731069088003E-2</v>
      </c>
      <c r="D340" s="5">
        <f t="shared" si="106"/>
        <v>1.051031731069088</v>
      </c>
      <c r="E340" s="5">
        <f t="shared" si="107"/>
        <v>0.84012634341361792</v>
      </c>
      <c r="F340" s="5">
        <f t="shared" si="108"/>
        <v>0.38273277230987157</v>
      </c>
      <c r="G340" s="5">
        <f t="shared" si="109"/>
        <v>0.32154388450524918</v>
      </c>
      <c r="H340" s="5">
        <v>1</v>
      </c>
      <c r="I340" s="6">
        <f t="shared" si="110"/>
        <v>5.9308204283133725E-3</v>
      </c>
    </row>
    <row r="341" spans="1:11" x14ac:dyDescent="0.25">
      <c r="I341" s="50">
        <f>SUM(I330:I340)</f>
        <v>0.19998839749632799</v>
      </c>
    </row>
    <row r="342" spans="1:11" x14ac:dyDescent="0.25">
      <c r="A342" t="s">
        <v>54</v>
      </c>
      <c r="B342">
        <f>I341</f>
        <v>0.19998839749632799</v>
      </c>
      <c r="C342" t="s">
        <v>107</v>
      </c>
      <c r="I342" s="26"/>
    </row>
    <row r="343" spans="1:11" x14ac:dyDescent="0.25">
      <c r="A343" t="s">
        <v>111</v>
      </c>
      <c r="B343">
        <v>0.2</v>
      </c>
      <c r="I343" s="26"/>
    </row>
    <row r="344" spans="1:11" x14ac:dyDescent="0.25">
      <c r="A344" t="s">
        <v>98</v>
      </c>
      <c r="B344">
        <f>B322/2</f>
        <v>6.103515625E-5</v>
      </c>
      <c r="I344" s="26"/>
    </row>
    <row r="345" spans="1:11" ht="15.75" thickBot="1" x14ac:dyDescent="0.3">
      <c r="I345" s="26"/>
    </row>
    <row r="346" spans="1:11" x14ac:dyDescent="0.25">
      <c r="A346" s="24" t="s">
        <v>69</v>
      </c>
      <c r="B346" s="2"/>
      <c r="C346" s="2"/>
      <c r="D346" s="2"/>
      <c r="E346" s="2"/>
      <c r="F346" s="2"/>
      <c r="G346" s="2"/>
      <c r="H346" s="2"/>
      <c r="I346" s="3"/>
      <c r="K346" s="28">
        <f>K343-1</f>
        <v>-1</v>
      </c>
    </row>
    <row r="347" spans="1:11" x14ac:dyDescent="0.25">
      <c r="A347" s="4" t="s">
        <v>70</v>
      </c>
      <c r="B347" s="5"/>
      <c r="C347" s="5"/>
      <c r="D347" s="5"/>
      <c r="E347" s="5"/>
      <c r="F347" s="5"/>
      <c r="G347" s="5"/>
      <c r="H347" s="5"/>
      <c r="I347" s="6"/>
      <c r="K347" s="28">
        <f>K346-1</f>
        <v>-2</v>
      </c>
    </row>
    <row r="348" spans="1:11" x14ac:dyDescent="0.25">
      <c r="A348" s="4" t="s">
        <v>71</v>
      </c>
      <c r="B348" s="5">
        <v>10</v>
      </c>
      <c r="C348" s="5">
        <f>B349/B348</f>
        <v>5.5340576171875003E-2</v>
      </c>
      <c r="D348" s="5"/>
      <c r="E348" s="5"/>
      <c r="F348" s="5"/>
      <c r="G348" s="5"/>
      <c r="H348" s="5"/>
      <c r="I348" s="6"/>
      <c r="K348" s="28">
        <f>K347-1</f>
        <v>-3</v>
      </c>
    </row>
    <row r="349" spans="1:11" x14ac:dyDescent="0.25">
      <c r="A349" s="4" t="s">
        <v>41</v>
      </c>
      <c r="B349" s="5">
        <f>B326+B344</f>
        <v>0.55340576171875</v>
      </c>
      <c r="C349" s="5"/>
      <c r="D349" s="5"/>
      <c r="E349" s="5"/>
      <c r="F349" s="5"/>
      <c r="G349" s="5"/>
      <c r="H349" s="5"/>
      <c r="I349" s="6"/>
      <c r="K349" s="28"/>
    </row>
    <row r="350" spans="1:11" x14ac:dyDescent="0.25">
      <c r="A350" s="4" t="s">
        <v>72</v>
      </c>
      <c r="B350" s="5"/>
      <c r="C350" s="5"/>
      <c r="D350" s="5"/>
      <c r="E350" s="5"/>
      <c r="F350" s="5"/>
      <c r="G350" s="5"/>
      <c r="H350" s="5"/>
      <c r="I350" s="6"/>
      <c r="K350" s="28"/>
    </row>
    <row r="351" spans="1:11" x14ac:dyDescent="0.25">
      <c r="A351" s="4" t="s">
        <v>73</v>
      </c>
      <c r="B351" s="5">
        <f>(B349/B348)/3</f>
        <v>1.8446858723958334E-2</v>
      </c>
      <c r="C351" s="5"/>
      <c r="D351" s="5"/>
      <c r="E351" s="5"/>
      <c r="F351" s="5"/>
      <c r="G351" s="5"/>
      <c r="H351" s="5"/>
      <c r="I351" s="6"/>
      <c r="K351" s="28"/>
    </row>
    <row r="352" spans="1:11" x14ac:dyDescent="0.25">
      <c r="A352" s="4" t="s">
        <v>74</v>
      </c>
      <c r="B352" s="5" t="s">
        <v>75</v>
      </c>
      <c r="C352" s="5" t="s">
        <v>76</v>
      </c>
      <c r="D352" s="5" t="s">
        <v>77</v>
      </c>
      <c r="E352" s="25" t="s">
        <v>78</v>
      </c>
      <c r="F352" s="5"/>
      <c r="G352" s="5" t="s">
        <v>79</v>
      </c>
      <c r="H352" s="31" t="s">
        <v>80</v>
      </c>
      <c r="I352" s="6" t="s">
        <v>81</v>
      </c>
      <c r="K352" s="28"/>
    </row>
    <row r="353" spans="1:11" x14ac:dyDescent="0.25">
      <c r="A353" s="4">
        <v>0</v>
      </c>
      <c r="B353" s="5">
        <f>A353*A353</f>
        <v>0</v>
      </c>
      <c r="C353" s="5">
        <f>B353/$B$4</f>
        <v>0</v>
      </c>
      <c r="D353" s="5">
        <f>1 +C353</f>
        <v>1</v>
      </c>
      <c r="E353" s="5">
        <f>POWER(D353,-$B$7)</f>
        <v>1</v>
      </c>
      <c r="F353" s="5">
        <f>$B$13</f>
        <v>0.38273277230987157</v>
      </c>
      <c r="G353" s="5">
        <f>E353*F353</f>
        <v>0.38273277230987157</v>
      </c>
      <c r="H353" s="5">
        <v>1</v>
      </c>
      <c r="I353" s="6">
        <f>$B$351*H353*G353</f>
        <v>7.0602173798291132E-3</v>
      </c>
      <c r="K353" s="28"/>
    </row>
    <row r="354" spans="1:11" x14ac:dyDescent="0.25">
      <c r="A354" s="4">
        <f>A353+$C$348</f>
        <v>5.5340576171875003E-2</v>
      </c>
      <c r="B354" s="5">
        <f>A354*A354</f>
        <v>3.0625793710350995E-3</v>
      </c>
      <c r="C354" s="5">
        <f t="shared" ref="C354:C363" si="113">B354/$B$4</f>
        <v>5.1042989517251659E-4</v>
      </c>
      <c r="D354" s="5">
        <f t="shared" ref="D354:D363" si="114">1 +C354</f>
        <v>1.0005104298951726</v>
      </c>
      <c r="E354" s="5">
        <f t="shared" ref="E354:E363" si="115">POWER(D354,-$B$7)</f>
        <v>0.99821554519057976</v>
      </c>
      <c r="F354" s="5">
        <f t="shared" ref="F354:F363" si="116">$B$13</f>
        <v>0.38273277230987157</v>
      </c>
      <c r="G354" s="5">
        <f t="shared" ref="G354:G363" si="117">E354*F354</f>
        <v>0.38204980297360047</v>
      </c>
      <c r="H354" s="5">
        <v>4</v>
      </c>
      <c r="I354" s="6">
        <f t="shared" ref="I354:I363" si="118">$B$351*H354*G354</f>
        <v>2.81904749638805E-2</v>
      </c>
      <c r="K354" s="28"/>
    </row>
    <row r="355" spans="1:11" x14ac:dyDescent="0.25">
      <c r="A355" s="4">
        <f t="shared" ref="A355:A363" si="119">A354+$C$348</f>
        <v>0.11068115234375001</v>
      </c>
      <c r="B355" s="5">
        <f>A355*A355</f>
        <v>1.2250317484140398E-2</v>
      </c>
      <c r="C355" s="5">
        <f t="shared" si="113"/>
        <v>2.0417195806900663E-3</v>
      </c>
      <c r="D355" s="5">
        <f t="shared" si="114"/>
        <v>1.0020417195806901</v>
      </c>
      <c r="E355" s="5">
        <f t="shared" si="115"/>
        <v>0.99288668686770432</v>
      </c>
      <c r="F355" s="5">
        <f t="shared" si="116"/>
        <v>0.38273277230987157</v>
      </c>
      <c r="G355" s="5">
        <f t="shared" si="117"/>
        <v>0.38001027425443984</v>
      </c>
      <c r="H355" s="5">
        <v>2</v>
      </c>
      <c r="I355" s="6">
        <f t="shared" si="118"/>
        <v>1.4019991685648625E-2</v>
      </c>
    </row>
    <row r="356" spans="1:11" x14ac:dyDescent="0.25">
      <c r="A356" s="4">
        <f t="shared" si="119"/>
        <v>0.16602172851562502</v>
      </c>
      <c r="B356" s="5">
        <f t="shared" ref="B356:B363" si="120">A356*A356</f>
        <v>2.7563214339315897E-2</v>
      </c>
      <c r="C356" s="5">
        <f t="shared" si="113"/>
        <v>4.5938690565526493E-3</v>
      </c>
      <c r="D356" s="5">
        <f t="shared" si="114"/>
        <v>1.0045938690565526</v>
      </c>
      <c r="E356" s="5">
        <f t="shared" si="115"/>
        <v>0.98408626011130773</v>
      </c>
      <c r="F356" s="5">
        <f t="shared" si="116"/>
        <v>0.38273277230987157</v>
      </c>
      <c r="G356" s="5">
        <f t="shared" si="117"/>
        <v>0.3766420625244542</v>
      </c>
      <c r="H356" s="5">
        <v>4</v>
      </c>
      <c r="I356" s="6">
        <f t="shared" si="118"/>
        <v>2.7791451667555554E-2</v>
      </c>
    </row>
    <row r="357" spans="1:11" x14ac:dyDescent="0.25">
      <c r="A357" s="4">
        <f t="shared" si="119"/>
        <v>0.22136230468750001</v>
      </c>
      <c r="B357" s="5">
        <f t="shared" si="120"/>
        <v>4.9001269936561592E-2</v>
      </c>
      <c r="C357" s="5">
        <f t="shared" si="113"/>
        <v>8.1668783227602654E-3</v>
      </c>
      <c r="D357" s="5">
        <f t="shared" si="114"/>
        <v>1.0081668783227602</v>
      </c>
      <c r="E357" s="5">
        <f t="shared" si="115"/>
        <v>0.97193341064633454</v>
      </c>
      <c r="F357" s="5">
        <f t="shared" si="116"/>
        <v>0.38273277230987157</v>
      </c>
      <c r="G357" s="5">
        <f t="shared" si="117"/>
        <v>0.37199076875726045</v>
      </c>
      <c r="H357" s="5">
        <v>2</v>
      </c>
      <c r="I357" s="6">
        <f t="shared" si="118"/>
        <v>1.3724122315763674E-2</v>
      </c>
    </row>
    <row r="358" spans="1:11" x14ac:dyDescent="0.25">
      <c r="A358" s="4">
        <f t="shared" si="119"/>
        <v>0.276702880859375</v>
      </c>
      <c r="B358" s="5">
        <f t="shared" si="120"/>
        <v>7.6564484275877476E-2</v>
      </c>
      <c r="C358" s="5">
        <f t="shared" si="113"/>
        <v>1.2760747379312912E-2</v>
      </c>
      <c r="D358" s="5">
        <f t="shared" si="114"/>
        <v>1.012760747379313</v>
      </c>
      <c r="E358" s="5">
        <f t="shared" si="115"/>
        <v>0.95659033343074951</v>
      </c>
      <c r="F358" s="5">
        <f t="shared" si="116"/>
        <v>0.38273277230987157</v>
      </c>
      <c r="G358" s="5">
        <f t="shared" si="117"/>
        <v>0.3661184702787752</v>
      </c>
      <c r="H358" s="5">
        <v>4</v>
      </c>
      <c r="I358" s="6">
        <f t="shared" si="118"/>
        <v>2.7014942789857218E-2</v>
      </c>
    </row>
    <row r="359" spans="1:11" x14ac:dyDescent="0.25">
      <c r="A359" s="4">
        <f t="shared" si="119"/>
        <v>0.33204345703124999</v>
      </c>
      <c r="B359" s="5">
        <f t="shared" si="120"/>
        <v>0.11025285735726356</v>
      </c>
      <c r="C359" s="5">
        <f t="shared" si="113"/>
        <v>1.8375476226210594E-2</v>
      </c>
      <c r="D359" s="5">
        <f t="shared" si="114"/>
        <v>1.0183754762262105</v>
      </c>
      <c r="E359" s="5">
        <f t="shared" si="115"/>
        <v>0.93825791462248054</v>
      </c>
      <c r="F359" s="5">
        <f t="shared" si="116"/>
        <v>0.38273277230987157</v>
      </c>
      <c r="G359" s="5">
        <f t="shared" si="117"/>
        <v>0.35910205280514074</v>
      </c>
      <c r="H359" s="5">
        <v>2</v>
      </c>
      <c r="I359" s="6">
        <f t="shared" si="118"/>
        <v>1.3248609671159714E-2</v>
      </c>
    </row>
    <row r="360" spans="1:11" x14ac:dyDescent="0.25">
      <c r="A360" s="4">
        <f t="shared" si="119"/>
        <v>0.38738403320312498</v>
      </c>
      <c r="B360" s="5">
        <f t="shared" si="120"/>
        <v>0.15006638918071982</v>
      </c>
      <c r="C360" s="5">
        <f t="shared" si="113"/>
        <v>2.5011064863453305E-2</v>
      </c>
      <c r="D360" s="5">
        <f t="shared" si="114"/>
        <v>1.0250110648634534</v>
      </c>
      <c r="E360" s="5">
        <f t="shared" si="115"/>
        <v>0.91717046817215742</v>
      </c>
      <c r="F360" s="5">
        <f t="shared" si="116"/>
        <v>0.38273277230987157</v>
      </c>
      <c r="G360" s="5">
        <f t="shared" si="117"/>
        <v>0.35103119596427262</v>
      </c>
      <c r="H360" s="5">
        <v>4</v>
      </c>
      <c r="I360" s="6">
        <f t="shared" si="118"/>
        <v>2.590169151862028E-2</v>
      </c>
    </row>
    <row r="361" spans="1:11" x14ac:dyDescent="0.25">
      <c r="A361" s="4">
        <f t="shared" si="119"/>
        <v>0.44272460937499997</v>
      </c>
      <c r="B361" s="5">
        <f t="shared" si="120"/>
        <v>0.19600507974624631</v>
      </c>
      <c r="C361" s="5">
        <f t="shared" si="113"/>
        <v>3.2667513291041055E-2</v>
      </c>
      <c r="D361" s="5">
        <f t="shared" si="114"/>
        <v>1.032667513291041</v>
      </c>
      <c r="E361" s="5">
        <f t="shared" si="115"/>
        <v>0.89358979079930567</v>
      </c>
      <c r="F361" s="5">
        <f t="shared" si="116"/>
        <v>0.38273277230987157</v>
      </c>
      <c r="G361" s="5">
        <f t="shared" si="117"/>
        <v>0.34200609794041642</v>
      </c>
      <c r="H361" s="5">
        <v>2</v>
      </c>
      <c r="I361" s="6">
        <f t="shared" si="118"/>
        <v>1.2617876342878238E-2</v>
      </c>
    </row>
    <row r="362" spans="1:11" x14ac:dyDescent="0.25">
      <c r="A362" s="4">
        <f t="shared" si="119"/>
        <v>0.49806518554687496</v>
      </c>
      <c r="B362" s="5">
        <f t="shared" si="120"/>
        <v>0.24806892905384298</v>
      </c>
      <c r="C362" s="5">
        <f t="shared" si="113"/>
        <v>4.1344821508973832E-2</v>
      </c>
      <c r="D362" s="5">
        <f t="shared" si="114"/>
        <v>1.0413448215089738</v>
      </c>
      <c r="E362" s="5">
        <f t="shared" si="115"/>
        <v>0.86779877781045756</v>
      </c>
      <c r="F362" s="5">
        <f t="shared" si="116"/>
        <v>0.38273277230987157</v>
      </c>
      <c r="G362" s="5">
        <f t="shared" si="117"/>
        <v>0.33213503203851469</v>
      </c>
      <c r="H362" s="5">
        <v>4</v>
      </c>
      <c r="I362" s="6">
        <f t="shared" si="118"/>
        <v>2.4507392053167421E-2</v>
      </c>
    </row>
    <row r="363" spans="1:11" x14ac:dyDescent="0.25">
      <c r="A363" s="4">
        <f t="shared" si="119"/>
        <v>0.55340576171875</v>
      </c>
      <c r="B363" s="5">
        <f t="shared" si="120"/>
        <v>0.3062579371035099</v>
      </c>
      <c r="C363" s="5">
        <f t="shared" si="113"/>
        <v>5.1042989517251648E-2</v>
      </c>
      <c r="D363" s="5">
        <f t="shared" si="114"/>
        <v>1.0510429895172517</v>
      </c>
      <c r="E363" s="5">
        <f t="shared" si="115"/>
        <v>0.84009484672586965</v>
      </c>
      <c r="F363" s="5">
        <f t="shared" si="116"/>
        <v>0.38273277230987157</v>
      </c>
      <c r="G363" s="5">
        <f t="shared" si="117"/>
        <v>0.32153182969062871</v>
      </c>
      <c r="H363" s="5">
        <v>1</v>
      </c>
      <c r="I363" s="6">
        <f t="shared" si="118"/>
        <v>5.9312522375588594E-3</v>
      </c>
    </row>
    <row r="364" spans="1:11" x14ac:dyDescent="0.25">
      <c r="I364" s="50">
        <f>SUM(I353:I363)</f>
        <v>0.20000802262591921</v>
      </c>
    </row>
    <row r="365" spans="1:11" x14ac:dyDescent="0.25">
      <c r="A365" t="s">
        <v>116</v>
      </c>
      <c r="B365">
        <f>I364-I341</f>
        <v>1.9625129591221979E-5</v>
      </c>
      <c r="I365" s="26"/>
    </row>
    <row r="366" spans="1:11" x14ac:dyDescent="0.25">
      <c r="A366" t="s">
        <v>54</v>
      </c>
      <c r="B366">
        <f>I364</f>
        <v>0.20000802262591921</v>
      </c>
      <c r="C366" t="s">
        <v>115</v>
      </c>
      <c r="I366" s="26"/>
    </row>
    <row r="367" spans="1:11" x14ac:dyDescent="0.25">
      <c r="A367" t="s">
        <v>111</v>
      </c>
      <c r="B367">
        <v>0.2</v>
      </c>
      <c r="I367" s="26"/>
    </row>
    <row r="368" spans="1:11" ht="15.75" thickBot="1" x14ac:dyDescent="0.3">
      <c r="A368" t="s">
        <v>117</v>
      </c>
      <c r="B368">
        <f>B344/2</f>
        <v>3.0517578125E-5</v>
      </c>
      <c r="I368" s="26"/>
    </row>
    <row r="369" spans="1:11" x14ac:dyDescent="0.25">
      <c r="A369" s="24" t="s">
        <v>69</v>
      </c>
      <c r="B369" s="2"/>
      <c r="C369" s="2"/>
      <c r="D369" s="2"/>
      <c r="E369" s="2"/>
      <c r="F369" s="2"/>
      <c r="G369" s="2"/>
      <c r="H369" s="2"/>
      <c r="I369" s="3"/>
      <c r="K369" s="28">
        <f>K366-1</f>
        <v>-1</v>
      </c>
    </row>
    <row r="370" spans="1:11" x14ac:dyDescent="0.25">
      <c r="A370" s="4" t="s">
        <v>70</v>
      </c>
      <c r="B370" s="5"/>
      <c r="C370" s="5"/>
      <c r="D370" s="5"/>
      <c r="E370" s="5"/>
      <c r="F370" s="5"/>
      <c r="G370" s="5"/>
      <c r="H370" s="5"/>
      <c r="I370" s="6"/>
      <c r="K370" s="28">
        <f>K369-1</f>
        <v>-2</v>
      </c>
    </row>
    <row r="371" spans="1:11" x14ac:dyDescent="0.25">
      <c r="A371" s="4" t="s">
        <v>71</v>
      </c>
      <c r="B371" s="5">
        <v>10</v>
      </c>
      <c r="C371" s="5">
        <f>B372/B371</f>
        <v>5.5337524414062499E-2</v>
      </c>
      <c r="D371" s="5"/>
      <c r="E371" s="5"/>
      <c r="F371" s="5"/>
      <c r="G371" s="5"/>
      <c r="H371" s="5"/>
      <c r="I371" s="6"/>
      <c r="K371" s="28">
        <f>K370-1</f>
        <v>-3</v>
      </c>
    </row>
    <row r="372" spans="1:11" x14ac:dyDescent="0.25">
      <c r="A372" s="4" t="s">
        <v>41</v>
      </c>
      <c r="B372" s="5">
        <f>B349-B368</f>
        <v>0.553375244140625</v>
      </c>
      <c r="C372" s="5"/>
      <c r="D372" s="5"/>
      <c r="E372" s="5"/>
      <c r="F372" s="5"/>
      <c r="G372" s="5"/>
      <c r="H372" s="5"/>
      <c r="I372" s="6"/>
      <c r="K372" s="28"/>
    </row>
    <row r="373" spans="1:11" x14ac:dyDescent="0.25">
      <c r="A373" s="4" t="s">
        <v>72</v>
      </c>
      <c r="B373" s="5"/>
      <c r="C373" s="5"/>
      <c r="D373" s="5"/>
      <c r="E373" s="5"/>
      <c r="F373" s="5"/>
      <c r="G373" s="5"/>
      <c r="H373" s="5"/>
      <c r="I373" s="6"/>
      <c r="K373" s="28"/>
    </row>
    <row r="374" spans="1:11" x14ac:dyDescent="0.25">
      <c r="A374" s="4" t="s">
        <v>73</v>
      </c>
      <c r="B374" s="5">
        <f>(B372/B371)/3</f>
        <v>1.8445841471354165E-2</v>
      </c>
      <c r="C374" s="5"/>
      <c r="D374" s="5"/>
      <c r="E374" s="5"/>
      <c r="F374" s="5"/>
      <c r="G374" s="5"/>
      <c r="H374" s="5"/>
      <c r="I374" s="6"/>
      <c r="K374" s="28"/>
    </row>
    <row r="375" spans="1:11" x14ac:dyDescent="0.25">
      <c r="A375" s="4" t="s">
        <v>74</v>
      </c>
      <c r="B375" s="5" t="s">
        <v>75</v>
      </c>
      <c r="C375" s="5" t="s">
        <v>76</v>
      </c>
      <c r="D375" s="5" t="s">
        <v>77</v>
      </c>
      <c r="E375" s="25" t="s">
        <v>78</v>
      </c>
      <c r="F375" s="5"/>
      <c r="G375" s="5" t="s">
        <v>79</v>
      </c>
      <c r="H375" s="31" t="s">
        <v>80</v>
      </c>
      <c r="I375" s="6" t="s">
        <v>81</v>
      </c>
      <c r="K375" s="28"/>
    </row>
    <row r="376" spans="1:11" x14ac:dyDescent="0.25">
      <c r="A376" s="4">
        <v>0</v>
      </c>
      <c r="B376" s="5">
        <f>A376*A376</f>
        <v>0</v>
      </c>
      <c r="C376" s="5">
        <f>B376/$B$4</f>
        <v>0</v>
      </c>
      <c r="D376" s="5">
        <f>1 +C376</f>
        <v>1</v>
      </c>
      <c r="E376" s="5">
        <f>POWER(D376,-$B$7)</f>
        <v>1</v>
      </c>
      <c r="F376" s="5">
        <f>$B$13</f>
        <v>0.38273277230987157</v>
      </c>
      <c r="G376" s="5">
        <f>E376*F376</f>
        <v>0.38273277230987157</v>
      </c>
      <c r="H376" s="5">
        <v>1</v>
      </c>
      <c r="I376" s="6">
        <f>$B$374*H376*G376</f>
        <v>7.0598280439197799E-3</v>
      </c>
      <c r="K376" s="28"/>
    </row>
    <row r="377" spans="1:11" x14ac:dyDescent="0.25">
      <c r="A377" s="4">
        <f>A376+$C$371</f>
        <v>5.5337524414062499E-2</v>
      </c>
      <c r="B377" s="5">
        <f>A377*A377</f>
        <v>3.0622416082769629E-3</v>
      </c>
      <c r="C377" s="5">
        <f t="shared" ref="C377:C386" si="121">B377/$B$4</f>
        <v>5.1037360137949378E-4</v>
      </c>
      <c r="D377" s="5">
        <f t="shared" ref="D377:D386" si="122">1 +C377</f>
        <v>1.0005103736013794</v>
      </c>
      <c r="E377" s="5">
        <f t="shared" ref="E377:E386" si="123">POWER(D377,-$B$7)</f>
        <v>0.99821574176695416</v>
      </c>
      <c r="F377" s="5">
        <f t="shared" ref="F377:F386" si="124">$B$13</f>
        <v>0.38273277230987157</v>
      </c>
      <c r="G377" s="5">
        <f t="shared" ref="G377:G386" si="125">E377*F377</f>
        <v>0.38204987820982123</v>
      </c>
      <c r="H377" s="5">
        <v>4</v>
      </c>
      <c r="I377" s="6">
        <f t="shared" ref="I377:I386" si="126">$B$374*H377*G377</f>
        <v>2.8188925950434113E-2</v>
      </c>
      <c r="K377" s="28"/>
    </row>
    <row r="378" spans="1:11" x14ac:dyDescent="0.25">
      <c r="A378" s="4">
        <f t="shared" ref="A378:A386" si="127">A377+$C$371</f>
        <v>0.110675048828125</v>
      </c>
      <c r="B378" s="5">
        <f>A378*A378</f>
        <v>1.2248966433107852E-2</v>
      </c>
      <c r="C378" s="5">
        <f t="shared" si="121"/>
        <v>2.0414944055179751E-3</v>
      </c>
      <c r="D378" s="5">
        <f t="shared" si="122"/>
        <v>1.002041494405518</v>
      </c>
      <c r="E378" s="5">
        <f t="shared" si="123"/>
        <v>0.99288746778070169</v>
      </c>
      <c r="F378" s="5">
        <f t="shared" si="124"/>
        <v>0.38273277230987157</v>
      </c>
      <c r="G378" s="5">
        <f t="shared" si="125"/>
        <v>0.38001057313543624</v>
      </c>
      <c r="H378" s="5">
        <v>2</v>
      </c>
      <c r="I378" s="6">
        <f t="shared" si="126"/>
        <v>1.4019229578989389E-2</v>
      </c>
    </row>
    <row r="379" spans="1:11" x14ac:dyDescent="0.25">
      <c r="A379" s="4">
        <f t="shared" si="127"/>
        <v>0.16601257324218749</v>
      </c>
      <c r="B379" s="5">
        <f t="shared" ref="B379:B386" si="128">A379*A379</f>
        <v>2.7560174474492664E-2</v>
      </c>
      <c r="C379" s="5">
        <f t="shared" si="121"/>
        <v>4.5933624124154439E-3</v>
      </c>
      <c r="D379" s="5">
        <f t="shared" si="122"/>
        <v>1.0045933624124155</v>
      </c>
      <c r="E379" s="5">
        <f t="shared" si="123"/>
        <v>0.98408799716884221</v>
      </c>
      <c r="F379" s="5">
        <f t="shared" si="124"/>
        <v>0.38273277230987157</v>
      </c>
      <c r="G379" s="5">
        <f t="shared" si="125"/>
        <v>0.37664272735330001</v>
      </c>
      <c r="H379" s="5">
        <v>4</v>
      </c>
      <c r="I379" s="6">
        <f t="shared" si="126"/>
        <v>2.7789968160389766E-2</v>
      </c>
    </row>
    <row r="380" spans="1:11" x14ac:dyDescent="0.25">
      <c r="A380" s="4">
        <f t="shared" si="127"/>
        <v>0.22135009765624999</v>
      </c>
      <c r="B380" s="5">
        <f t="shared" si="128"/>
        <v>4.8995865732431407E-2</v>
      </c>
      <c r="C380" s="5">
        <f t="shared" si="121"/>
        <v>8.1659776220719005E-3</v>
      </c>
      <c r="D380" s="5">
        <f t="shared" si="122"/>
        <v>1.0081659776220719</v>
      </c>
      <c r="E380" s="5">
        <f t="shared" si="123"/>
        <v>0.97193644980586902</v>
      </c>
      <c r="F380" s="5">
        <f t="shared" si="124"/>
        <v>0.38273277230987157</v>
      </c>
      <c r="G380" s="5">
        <f t="shared" si="125"/>
        <v>0.37199193194321456</v>
      </c>
      <c r="H380" s="5">
        <v>2</v>
      </c>
      <c r="I380" s="6">
        <f t="shared" si="126"/>
        <v>1.3723408410494606E-2</v>
      </c>
    </row>
    <row r="381" spans="1:11" x14ac:dyDescent="0.25">
      <c r="A381" s="4">
        <f t="shared" si="127"/>
        <v>0.2766876220703125</v>
      </c>
      <c r="B381" s="5">
        <f t="shared" si="128"/>
        <v>7.6556040206924081E-2</v>
      </c>
      <c r="C381" s="5">
        <f t="shared" si="121"/>
        <v>1.2759340034487346E-2</v>
      </c>
      <c r="D381" s="5">
        <f t="shared" si="122"/>
        <v>1.0127593400344874</v>
      </c>
      <c r="E381" s="5">
        <f t="shared" si="123"/>
        <v>0.95659498595933568</v>
      </c>
      <c r="F381" s="5">
        <f t="shared" si="124"/>
        <v>0.38273277230987157</v>
      </c>
      <c r="G381" s="5">
        <f t="shared" si="125"/>
        <v>0.36612025095393924</v>
      </c>
      <c r="H381" s="5">
        <v>4</v>
      </c>
      <c r="I381" s="6">
        <f t="shared" si="126"/>
        <v>2.7013584434195066E-2</v>
      </c>
    </row>
    <row r="382" spans="1:11" x14ac:dyDescent="0.25">
      <c r="A382" s="4">
        <f t="shared" si="127"/>
        <v>0.33202514648437498</v>
      </c>
      <c r="B382" s="5">
        <f t="shared" si="128"/>
        <v>0.11024069789797065</v>
      </c>
      <c r="C382" s="5">
        <f t="shared" si="121"/>
        <v>1.8373449649661776E-2</v>
      </c>
      <c r="D382" s="5">
        <f t="shared" si="122"/>
        <v>1.0183734496496617</v>
      </c>
      <c r="E382" s="5">
        <f t="shared" si="123"/>
        <v>0.9382644496482706</v>
      </c>
      <c r="F382" s="5">
        <f t="shared" si="124"/>
        <v>0.38273277230987157</v>
      </c>
      <c r="G382" s="5">
        <f t="shared" si="125"/>
        <v>0.35910455397367852</v>
      </c>
      <c r="H382" s="5">
        <v>2</v>
      </c>
      <c r="I382" s="6">
        <f t="shared" si="126"/>
        <v>1.3247971348479638E-2</v>
      </c>
    </row>
    <row r="383" spans="1:11" x14ac:dyDescent="0.25">
      <c r="A383" s="4">
        <f t="shared" si="127"/>
        <v>0.38736267089843746</v>
      </c>
      <c r="B383" s="5">
        <f t="shared" si="128"/>
        <v>0.15004983880557116</v>
      </c>
      <c r="C383" s="5">
        <f t="shared" si="121"/>
        <v>2.5008306467595193E-2</v>
      </c>
      <c r="D383" s="5">
        <f t="shared" si="122"/>
        <v>1.0250083064675952</v>
      </c>
      <c r="E383" s="5">
        <f t="shared" si="123"/>
        <v>0.91717910687976856</v>
      </c>
      <c r="F383" s="5">
        <f t="shared" si="124"/>
        <v>0.38273277230987157</v>
      </c>
      <c r="G383" s="5">
        <f t="shared" si="125"/>
        <v>0.35103450228078581</v>
      </c>
      <c r="H383" s="5">
        <v>4</v>
      </c>
      <c r="I383" s="6">
        <f t="shared" si="126"/>
        <v>2.5900507120188349E-2</v>
      </c>
    </row>
    <row r="384" spans="1:11" x14ac:dyDescent="0.25">
      <c r="A384" s="4">
        <f t="shared" si="127"/>
        <v>0.44270019531249993</v>
      </c>
      <c r="B384" s="5">
        <f t="shared" si="128"/>
        <v>0.1959834629297256</v>
      </c>
      <c r="C384" s="5">
        <f t="shared" si="121"/>
        <v>3.2663910488287602E-2</v>
      </c>
      <c r="D384" s="5">
        <f t="shared" si="122"/>
        <v>1.0326639104882875</v>
      </c>
      <c r="E384" s="5">
        <f t="shared" si="123"/>
        <v>0.89360070242910283</v>
      </c>
      <c r="F384" s="5">
        <f t="shared" si="124"/>
        <v>0.38273277230987157</v>
      </c>
      <c r="G384" s="5">
        <f t="shared" si="125"/>
        <v>0.34201027417873914</v>
      </c>
      <c r="H384" s="5">
        <v>2</v>
      </c>
      <c r="I384" s="6">
        <f t="shared" si="126"/>
        <v>1.261733459815079E-2</v>
      </c>
    </row>
    <row r="385" spans="1:11" x14ac:dyDescent="0.25">
      <c r="A385" s="4">
        <f t="shared" si="127"/>
        <v>0.49803771972656241</v>
      </c>
      <c r="B385" s="5">
        <f t="shared" si="128"/>
        <v>0.24804157027043394</v>
      </c>
      <c r="C385" s="5">
        <f t="shared" si="121"/>
        <v>4.134026171173899E-2</v>
      </c>
      <c r="D385" s="5">
        <f t="shared" si="122"/>
        <v>1.0413402617117389</v>
      </c>
      <c r="E385" s="5">
        <f t="shared" si="123"/>
        <v>0.86781207752520995</v>
      </c>
      <c r="F385" s="5">
        <f t="shared" si="124"/>
        <v>0.38273277230987157</v>
      </c>
      <c r="G385" s="5">
        <f t="shared" si="125"/>
        <v>0.33214012227521278</v>
      </c>
      <c r="H385" s="5">
        <v>4</v>
      </c>
      <c r="I385" s="6">
        <f t="shared" si="126"/>
        <v>2.4506416167059054E-2</v>
      </c>
    </row>
    <row r="386" spans="1:11" x14ac:dyDescent="0.25">
      <c r="A386" s="4">
        <f t="shared" si="127"/>
        <v>0.55337524414062489</v>
      </c>
      <c r="B386" s="5">
        <f t="shared" si="128"/>
        <v>0.30622416082769621</v>
      </c>
      <c r="C386" s="5">
        <f t="shared" si="121"/>
        <v>5.1037360137949371E-2</v>
      </c>
      <c r="D386" s="5">
        <f t="shared" si="122"/>
        <v>1.0510373601379495</v>
      </c>
      <c r="E386" s="5">
        <f t="shared" si="123"/>
        <v>0.84011059531421006</v>
      </c>
      <c r="F386" s="5">
        <f t="shared" si="124"/>
        <v>0.38273277230987157</v>
      </c>
      <c r="G386" s="5">
        <f t="shared" si="125"/>
        <v>0.32153785719150424</v>
      </c>
      <c r="H386" s="5">
        <v>1</v>
      </c>
      <c r="I386" s="6">
        <f t="shared" si="126"/>
        <v>5.931036340793402E-3</v>
      </c>
    </row>
    <row r="387" spans="1:11" x14ac:dyDescent="0.25">
      <c r="I387" s="50">
        <f>SUM(I376:I386)</f>
        <v>0.19999821015309394</v>
      </c>
    </row>
    <row r="388" spans="1:11" x14ac:dyDescent="0.25">
      <c r="A388" t="s">
        <v>54</v>
      </c>
      <c r="B388">
        <f>I387</f>
        <v>0.19999821015309394</v>
      </c>
      <c r="C388" t="s">
        <v>107</v>
      </c>
      <c r="I388" s="26"/>
    </row>
    <row r="389" spans="1:11" x14ac:dyDescent="0.25">
      <c r="A389" t="s">
        <v>111</v>
      </c>
      <c r="B389">
        <v>0.2</v>
      </c>
      <c r="I389" s="26"/>
    </row>
    <row r="390" spans="1:11" x14ac:dyDescent="0.25">
      <c r="A390" t="s">
        <v>98</v>
      </c>
      <c r="B390">
        <f>B368/2</f>
        <v>1.52587890625E-5</v>
      </c>
      <c r="I390" s="26"/>
    </row>
    <row r="391" spans="1:11" ht="15.75" thickBot="1" x14ac:dyDescent="0.3">
      <c r="I391" s="26"/>
    </row>
    <row r="392" spans="1:11" x14ac:dyDescent="0.25">
      <c r="A392" s="24" t="s">
        <v>69</v>
      </c>
      <c r="B392" s="2"/>
      <c r="C392" s="2"/>
      <c r="D392" s="2"/>
      <c r="E392" s="2"/>
      <c r="F392" s="2"/>
      <c r="G392" s="2"/>
      <c r="H392" s="2"/>
      <c r="I392" s="3"/>
      <c r="K392" s="28">
        <f>K389-1</f>
        <v>-1</v>
      </c>
    </row>
    <row r="393" spans="1:11" x14ac:dyDescent="0.25">
      <c r="A393" s="4" t="s">
        <v>70</v>
      </c>
      <c r="B393" s="5"/>
      <c r="C393" s="5"/>
      <c r="D393" s="5"/>
      <c r="E393" s="5"/>
      <c r="F393" s="5"/>
      <c r="G393" s="5"/>
      <c r="H393" s="5"/>
      <c r="I393" s="6"/>
      <c r="K393" s="28">
        <f>K392-1</f>
        <v>-2</v>
      </c>
    </row>
    <row r="394" spans="1:11" x14ac:dyDescent="0.25">
      <c r="A394" s="4" t="s">
        <v>71</v>
      </c>
      <c r="B394" s="5">
        <v>10</v>
      </c>
      <c r="C394" s="5">
        <f>B395/B394</f>
        <v>5.5339050292968747E-2</v>
      </c>
      <c r="D394" s="5"/>
      <c r="E394" s="5"/>
      <c r="F394" s="5"/>
      <c r="G394" s="5"/>
      <c r="H394" s="5"/>
      <c r="I394" s="6"/>
      <c r="K394" s="28">
        <f>K393-1</f>
        <v>-3</v>
      </c>
    </row>
    <row r="395" spans="1:11" x14ac:dyDescent="0.25">
      <c r="A395" s="4" t="s">
        <v>41</v>
      </c>
      <c r="B395" s="5">
        <f>B372+B390</f>
        <v>0.5533905029296875</v>
      </c>
      <c r="C395" s="5"/>
      <c r="D395" s="5"/>
      <c r="E395" s="5"/>
      <c r="F395" s="5"/>
      <c r="G395" s="5"/>
      <c r="H395" s="5"/>
      <c r="I395" s="6"/>
      <c r="K395" s="28"/>
    </row>
    <row r="396" spans="1:11" x14ac:dyDescent="0.25">
      <c r="A396" s="4" t="s">
        <v>72</v>
      </c>
      <c r="B396" s="5"/>
      <c r="C396" s="5"/>
      <c r="D396" s="5"/>
      <c r="E396" s="5"/>
      <c r="F396" s="5"/>
      <c r="G396" s="5"/>
      <c r="H396" s="5"/>
      <c r="I396" s="6"/>
      <c r="K396" s="28"/>
    </row>
    <row r="397" spans="1:11" x14ac:dyDescent="0.25">
      <c r="A397" s="4" t="s">
        <v>73</v>
      </c>
      <c r="B397" s="5">
        <f>(B395/B394)/3</f>
        <v>1.8446350097656248E-2</v>
      </c>
      <c r="C397" s="5"/>
      <c r="D397" s="5"/>
      <c r="E397" s="5"/>
      <c r="F397" s="5"/>
      <c r="G397" s="5"/>
      <c r="H397" s="5"/>
      <c r="I397" s="6"/>
      <c r="K397" s="28"/>
    </row>
    <row r="398" spans="1:11" x14ac:dyDescent="0.25">
      <c r="A398" s="4" t="s">
        <v>74</v>
      </c>
      <c r="B398" s="5" t="s">
        <v>75</v>
      </c>
      <c r="C398" s="5" t="s">
        <v>76</v>
      </c>
      <c r="D398" s="5" t="s">
        <v>77</v>
      </c>
      <c r="E398" s="25" t="s">
        <v>78</v>
      </c>
      <c r="F398" s="5"/>
      <c r="G398" s="5" t="s">
        <v>79</v>
      </c>
      <c r="H398" s="31" t="s">
        <v>80</v>
      </c>
      <c r="I398" s="6" t="s">
        <v>81</v>
      </c>
      <c r="K398" s="28"/>
    </row>
    <row r="399" spans="1:11" x14ac:dyDescent="0.25">
      <c r="A399" s="4">
        <v>0</v>
      </c>
      <c r="B399" s="5">
        <f>A399*A399</f>
        <v>0</v>
      </c>
      <c r="C399" s="5">
        <f>B399/$B$4</f>
        <v>0</v>
      </c>
      <c r="D399" s="5">
        <f>1 +C399</f>
        <v>1</v>
      </c>
      <c r="E399" s="5">
        <f>POWER(D399,-$B$7)</f>
        <v>1</v>
      </c>
      <c r="F399" s="5">
        <f>$B$13</f>
        <v>0.38273277230987157</v>
      </c>
      <c r="G399" s="5">
        <f>E399*F399</f>
        <v>0.38273277230987157</v>
      </c>
      <c r="H399" s="5">
        <v>1</v>
      </c>
      <c r="I399" s="6">
        <f>$B$397*H399*G399</f>
        <v>7.0600227118744457E-3</v>
      </c>
      <c r="K399" s="28"/>
    </row>
    <row r="400" spans="1:11" x14ac:dyDescent="0.25">
      <c r="A400" s="4">
        <f>A399+$C$394</f>
        <v>5.5339050292968747E-2</v>
      </c>
      <c r="B400" s="5">
        <f>A400*A400</f>
        <v>3.0624104873277244E-3</v>
      </c>
      <c r="C400" s="5">
        <f t="shared" ref="C400:C409" si="129">B400/$B$4</f>
        <v>5.104017478879541E-4</v>
      </c>
      <c r="D400" s="5">
        <f t="shared" ref="D400:D409" si="130">1 +C400</f>
        <v>1.0005104017478879</v>
      </c>
      <c r="E400" s="5">
        <f t="shared" ref="E400:E409" si="131">POWER(D400,-$B$7)</f>
        <v>0.99821564348011604</v>
      </c>
      <c r="F400" s="5">
        <f t="shared" ref="F400:F409" si="132">$B$13</f>
        <v>0.38273277230987157</v>
      </c>
      <c r="G400" s="5">
        <f t="shared" ref="G400:G409" si="133">E400*F400</f>
        <v>0.38204984059222719</v>
      </c>
      <c r="H400" s="5">
        <v>4</v>
      </c>
      <c r="I400" s="6">
        <f t="shared" ref="I400:I409" si="134">$B$397*H400*G400</f>
        <v>2.8189700457271937E-2</v>
      </c>
      <c r="K400" s="28"/>
    </row>
    <row r="401" spans="1:11" x14ac:dyDescent="0.25">
      <c r="A401" s="4">
        <f t="shared" ref="A401:A409" si="135">A400+$C$394</f>
        <v>0.11067810058593749</v>
      </c>
      <c r="B401" s="5">
        <f>A401*A401</f>
        <v>1.2249641949310898E-2</v>
      </c>
      <c r="C401" s="5">
        <f t="shared" si="129"/>
        <v>2.0416069915518164E-3</v>
      </c>
      <c r="D401" s="5">
        <f t="shared" si="130"/>
        <v>1.0020416069915519</v>
      </c>
      <c r="E401" s="5">
        <f t="shared" si="131"/>
        <v>0.99288707732948733</v>
      </c>
      <c r="F401" s="5">
        <f t="shared" si="132"/>
        <v>0.38273277230987157</v>
      </c>
      <c r="G401" s="5">
        <f t="shared" si="133"/>
        <v>0.38001042369696053</v>
      </c>
      <c r="H401" s="5">
        <v>2</v>
      </c>
      <c r="I401" s="6">
        <f t="shared" si="134"/>
        <v>1.4019610632545641E-2</v>
      </c>
    </row>
    <row r="402" spans="1:11" x14ac:dyDescent="0.25">
      <c r="A402" s="4">
        <f t="shared" si="135"/>
        <v>0.16601715087890623</v>
      </c>
      <c r="B402" s="5">
        <f t="shared" ref="B402:B409" si="136">A402*A402</f>
        <v>2.7561694385949517E-2</v>
      </c>
      <c r="C402" s="5">
        <f t="shared" si="129"/>
        <v>4.5936157309915864E-3</v>
      </c>
      <c r="D402" s="5">
        <f t="shared" si="130"/>
        <v>1.0045936157309916</v>
      </c>
      <c r="E402" s="5">
        <f t="shared" si="131"/>
        <v>0.98408712865155601</v>
      </c>
      <c r="F402" s="5">
        <f t="shared" si="132"/>
        <v>0.38273277230987157</v>
      </c>
      <c r="G402" s="5">
        <f t="shared" si="133"/>
        <v>0.37664239494327129</v>
      </c>
      <c r="H402" s="5">
        <v>4</v>
      </c>
      <c r="I402" s="6">
        <f t="shared" si="134"/>
        <v>2.7790709914973181E-2</v>
      </c>
    </row>
    <row r="403" spans="1:11" x14ac:dyDescent="0.25">
      <c r="A403" s="4">
        <f t="shared" si="135"/>
        <v>0.22135620117187499</v>
      </c>
      <c r="B403" s="5">
        <f t="shared" si="136"/>
        <v>4.899856779724359E-2</v>
      </c>
      <c r="C403" s="5">
        <f t="shared" si="129"/>
        <v>8.1664279662072656E-3</v>
      </c>
      <c r="D403" s="5">
        <f t="shared" si="130"/>
        <v>1.0081664279662073</v>
      </c>
      <c r="E403" s="5">
        <f t="shared" si="131"/>
        <v>0.97193493024552424</v>
      </c>
      <c r="F403" s="5">
        <f t="shared" si="132"/>
        <v>0.38273277230987157</v>
      </c>
      <c r="G403" s="5">
        <f t="shared" si="133"/>
        <v>0.37199135035767111</v>
      </c>
      <c r="H403" s="5">
        <v>2</v>
      </c>
      <c r="I403" s="6">
        <f t="shared" si="134"/>
        <v>1.3723765363995012E-2</v>
      </c>
    </row>
    <row r="404" spans="1:11" x14ac:dyDescent="0.25">
      <c r="A404" s="4">
        <f t="shared" si="135"/>
        <v>0.27669525146484375</v>
      </c>
      <c r="B404" s="5">
        <f t="shared" si="136"/>
        <v>7.6560262183193117E-2</v>
      </c>
      <c r="C404" s="5">
        <f t="shared" si="129"/>
        <v>1.2760043697198853E-2</v>
      </c>
      <c r="D404" s="5">
        <f t="shared" si="130"/>
        <v>1.0127600436971989</v>
      </c>
      <c r="E404" s="5">
        <f t="shared" si="131"/>
        <v>0.95659265972347751</v>
      </c>
      <c r="F404" s="5">
        <f t="shared" si="132"/>
        <v>0.38273277230987157</v>
      </c>
      <c r="G404" s="5">
        <f t="shared" si="133"/>
        <v>0.36611936062724015</v>
      </c>
      <c r="H404" s="5">
        <v>4</v>
      </c>
      <c r="I404" s="6">
        <f t="shared" si="134"/>
        <v>2.7014263614640537E-2</v>
      </c>
    </row>
    <row r="405" spans="1:11" x14ac:dyDescent="0.25">
      <c r="A405" s="4">
        <f t="shared" si="135"/>
        <v>0.33203430175781251</v>
      </c>
      <c r="B405" s="5">
        <f t="shared" si="136"/>
        <v>0.11024677754379809</v>
      </c>
      <c r="C405" s="5">
        <f t="shared" si="129"/>
        <v>1.8374462923966349E-2</v>
      </c>
      <c r="D405" s="5">
        <f t="shared" si="130"/>
        <v>1.0183744629239664</v>
      </c>
      <c r="E405" s="5">
        <f t="shared" si="131"/>
        <v>0.93826118217310805</v>
      </c>
      <c r="F405" s="5">
        <f t="shared" si="132"/>
        <v>0.38273277230987157</v>
      </c>
      <c r="G405" s="5">
        <f t="shared" si="133"/>
        <v>0.3591033034038511</v>
      </c>
      <c r="H405" s="5">
        <v>2</v>
      </c>
      <c r="I405" s="6">
        <f t="shared" si="134"/>
        <v>1.3248290511624621E-2</v>
      </c>
    </row>
    <row r="406" spans="1:11" x14ac:dyDescent="0.25">
      <c r="A406" s="4">
        <f t="shared" si="135"/>
        <v>0.38737335205078127</v>
      </c>
      <c r="B406" s="5">
        <f t="shared" si="136"/>
        <v>0.15005811387905854</v>
      </c>
      <c r="C406" s="5">
        <f t="shared" si="129"/>
        <v>2.5009685646509756E-2</v>
      </c>
      <c r="D406" s="5">
        <f t="shared" si="130"/>
        <v>1.0250096856465098</v>
      </c>
      <c r="E406" s="5">
        <f t="shared" si="131"/>
        <v>0.91717478757243542</v>
      </c>
      <c r="F406" s="5">
        <f t="shared" si="132"/>
        <v>0.38273277230987157</v>
      </c>
      <c r="G406" s="5">
        <f t="shared" si="133"/>
        <v>0.35103284914031574</v>
      </c>
      <c r="H406" s="5">
        <v>4</v>
      </c>
      <c r="I406" s="6">
        <f t="shared" si="134"/>
        <v>2.5901099324080058E-2</v>
      </c>
    </row>
    <row r="407" spans="1:11" x14ac:dyDescent="0.25">
      <c r="A407" s="4">
        <f t="shared" si="135"/>
        <v>0.44271240234375003</v>
      </c>
      <c r="B407" s="5">
        <f t="shared" si="136"/>
        <v>0.19599427118897442</v>
      </c>
      <c r="C407" s="5">
        <f t="shared" si="129"/>
        <v>3.266571186482907E-2</v>
      </c>
      <c r="D407" s="5">
        <f t="shared" si="130"/>
        <v>1.032665711864829</v>
      </c>
      <c r="E407" s="5">
        <f t="shared" si="131"/>
        <v>0.89359524666800771</v>
      </c>
      <c r="F407" s="5">
        <f t="shared" si="132"/>
        <v>0.38273277230987157</v>
      </c>
      <c r="G407" s="5">
        <f t="shared" si="133"/>
        <v>0.34200818608017014</v>
      </c>
      <c r="H407" s="5">
        <v>2</v>
      </c>
      <c r="I407" s="6">
        <f t="shared" si="134"/>
        <v>1.2617605473398366E-2</v>
      </c>
    </row>
    <row r="408" spans="1:11" x14ac:dyDescent="0.25">
      <c r="A408" s="4">
        <f t="shared" si="135"/>
        <v>0.49805145263671879</v>
      </c>
      <c r="B408" s="5">
        <f t="shared" si="136"/>
        <v>0.24805524947354574</v>
      </c>
      <c r="C408" s="5">
        <f t="shared" si="129"/>
        <v>4.1342541578924287E-2</v>
      </c>
      <c r="D408" s="5">
        <f t="shared" si="130"/>
        <v>1.0413425415789244</v>
      </c>
      <c r="E408" s="5">
        <f t="shared" si="131"/>
        <v>0.86780542772675451</v>
      </c>
      <c r="F408" s="5">
        <f t="shared" si="132"/>
        <v>0.38273277230987157</v>
      </c>
      <c r="G408" s="5">
        <f t="shared" si="133"/>
        <v>0.33213757717941467</v>
      </c>
      <c r="H408" s="5">
        <v>4</v>
      </c>
      <c r="I408" s="6">
        <f t="shared" si="134"/>
        <v>2.4506904116955223E-2</v>
      </c>
    </row>
    <row r="409" spans="1:11" x14ac:dyDescent="0.25">
      <c r="A409" s="4">
        <f t="shared" si="135"/>
        <v>0.5533905029296875</v>
      </c>
      <c r="B409" s="5">
        <f t="shared" si="136"/>
        <v>0.30624104873277247</v>
      </c>
      <c r="C409" s="5">
        <f t="shared" si="129"/>
        <v>5.1040174788795412E-2</v>
      </c>
      <c r="D409" s="5">
        <f t="shared" si="130"/>
        <v>1.0510401747887954</v>
      </c>
      <c r="E409" s="5">
        <f t="shared" si="131"/>
        <v>0.84010272108115358</v>
      </c>
      <c r="F409" s="5">
        <f t="shared" si="132"/>
        <v>0.38273277230987157</v>
      </c>
      <c r="G409" s="5">
        <f t="shared" si="133"/>
        <v>0.32153484346445671</v>
      </c>
      <c r="H409" s="5">
        <v>1</v>
      </c>
      <c r="I409" s="6">
        <f t="shared" si="134"/>
        <v>5.9311442911404678E-3</v>
      </c>
    </row>
    <row r="410" spans="1:11" x14ac:dyDescent="0.25">
      <c r="I410" s="50">
        <f>SUM(I399:I409)</f>
        <v>0.20000311641249949</v>
      </c>
    </row>
    <row r="411" spans="1:11" x14ac:dyDescent="0.25">
      <c r="A411" t="s">
        <v>54</v>
      </c>
      <c r="B411">
        <f>I410</f>
        <v>0.20000311641249949</v>
      </c>
      <c r="C411" t="s">
        <v>115</v>
      </c>
      <c r="I411" s="26"/>
    </row>
    <row r="412" spans="1:11" x14ac:dyDescent="0.25">
      <c r="A412" t="s">
        <v>111</v>
      </c>
      <c r="B412">
        <v>0.2</v>
      </c>
      <c r="I412" s="26"/>
    </row>
    <row r="413" spans="1:11" x14ac:dyDescent="0.25">
      <c r="A413" t="s">
        <v>98</v>
      </c>
      <c r="B413">
        <f>B390/2</f>
        <v>7.62939453125E-6</v>
      </c>
      <c r="I413" s="26"/>
    </row>
    <row r="414" spans="1:11" ht="15.75" thickBot="1" x14ac:dyDescent="0.3">
      <c r="I414" s="26"/>
    </row>
    <row r="415" spans="1:11" x14ac:dyDescent="0.25">
      <c r="A415" s="24" t="s">
        <v>69</v>
      </c>
      <c r="B415" s="2"/>
      <c r="C415" s="2"/>
      <c r="D415" s="2"/>
      <c r="E415" s="2"/>
      <c r="F415" s="2"/>
      <c r="G415" s="2"/>
      <c r="H415" s="2"/>
      <c r="I415" s="3"/>
      <c r="K415" s="28">
        <f>K412-1</f>
        <v>-1</v>
      </c>
    </row>
    <row r="416" spans="1:11" x14ac:dyDescent="0.25">
      <c r="A416" s="4" t="s">
        <v>70</v>
      </c>
      <c r="B416" s="5"/>
      <c r="C416" s="5"/>
      <c r="D416" s="5"/>
      <c r="E416" s="5"/>
      <c r="F416" s="5"/>
      <c r="G416" s="5"/>
      <c r="H416" s="5"/>
      <c r="I416" s="6"/>
      <c r="K416" s="28">
        <f>K415-1</f>
        <v>-2</v>
      </c>
    </row>
    <row r="417" spans="1:11" x14ac:dyDescent="0.25">
      <c r="A417" s="4" t="s">
        <v>71</v>
      </c>
      <c r="B417" s="5">
        <v>10</v>
      </c>
      <c r="C417" s="5">
        <f>B418/B417</f>
        <v>5.5338287353515626E-2</v>
      </c>
      <c r="D417" s="5"/>
      <c r="E417" s="5"/>
      <c r="F417" s="5"/>
      <c r="G417" s="5"/>
      <c r="H417" s="5"/>
      <c r="I417" s="6"/>
      <c r="K417" s="28">
        <f>K416-1</f>
        <v>-3</v>
      </c>
    </row>
    <row r="418" spans="1:11" x14ac:dyDescent="0.25">
      <c r="A418" s="4" t="s">
        <v>41</v>
      </c>
      <c r="B418" s="5">
        <f>B395-B413</f>
        <v>0.55338287353515625</v>
      </c>
      <c r="C418" s="5"/>
      <c r="D418" s="5"/>
      <c r="E418" s="5"/>
      <c r="F418" s="5"/>
      <c r="G418" s="5"/>
      <c r="H418" s="5"/>
      <c r="I418" s="6"/>
      <c r="K418" s="28"/>
    </row>
    <row r="419" spans="1:11" x14ac:dyDescent="0.25">
      <c r="A419" s="4" t="s">
        <v>72</v>
      </c>
      <c r="B419" s="5"/>
      <c r="C419" s="5"/>
      <c r="D419" s="5"/>
      <c r="E419" s="5"/>
      <c r="F419" s="5"/>
      <c r="G419" s="5"/>
      <c r="H419" s="5"/>
      <c r="I419" s="6"/>
      <c r="K419" s="28"/>
    </row>
    <row r="420" spans="1:11" x14ac:dyDescent="0.25">
      <c r="A420" s="4" t="s">
        <v>73</v>
      </c>
      <c r="B420" s="5">
        <f>(B418/B417)/3</f>
        <v>1.844609578450521E-2</v>
      </c>
      <c r="C420" s="5"/>
      <c r="D420" s="5"/>
      <c r="E420" s="5"/>
      <c r="F420" s="5"/>
      <c r="G420" s="5"/>
      <c r="H420" s="5"/>
      <c r="I420" s="6"/>
      <c r="K420" s="28"/>
    </row>
    <row r="421" spans="1:11" x14ac:dyDescent="0.25">
      <c r="A421" s="4" t="s">
        <v>74</v>
      </c>
      <c r="B421" s="5" t="s">
        <v>75</v>
      </c>
      <c r="C421" s="5" t="s">
        <v>76</v>
      </c>
      <c r="D421" s="5" t="s">
        <v>77</v>
      </c>
      <c r="E421" s="25" t="s">
        <v>78</v>
      </c>
      <c r="F421" s="5"/>
      <c r="G421" s="5" t="s">
        <v>79</v>
      </c>
      <c r="H421" s="31" t="s">
        <v>80</v>
      </c>
      <c r="I421" s="6" t="s">
        <v>81</v>
      </c>
      <c r="K421" s="28"/>
    </row>
    <row r="422" spans="1:11" x14ac:dyDescent="0.25">
      <c r="A422" s="4">
        <v>0</v>
      </c>
      <c r="B422" s="5">
        <f>A422*A422</f>
        <v>0</v>
      </c>
      <c r="C422" s="5">
        <f>B422/$B$4</f>
        <v>0</v>
      </c>
      <c r="D422" s="5">
        <f>1 +C422</f>
        <v>1</v>
      </c>
      <c r="E422" s="5">
        <f>POWER(D422,-$B$7)</f>
        <v>1</v>
      </c>
      <c r="F422" s="5">
        <f>$B$13</f>
        <v>0.38273277230987157</v>
      </c>
      <c r="G422" s="5">
        <f>E422*F422</f>
        <v>0.38273277230987157</v>
      </c>
      <c r="H422" s="5">
        <v>1</v>
      </c>
      <c r="I422" s="6">
        <f>$B$420*H422*G422</f>
        <v>7.0599253778971145E-3</v>
      </c>
      <c r="K422" s="28"/>
    </row>
    <row r="423" spans="1:11" x14ac:dyDescent="0.25">
      <c r="A423" s="4">
        <f>A422+$C$417</f>
        <v>5.5338287353515626E-2</v>
      </c>
      <c r="B423" s="5">
        <f>A423*A423</f>
        <v>3.0623260472202674E-3</v>
      </c>
      <c r="C423" s="5">
        <f t="shared" ref="C423:C432" si="137">B423/$B$4</f>
        <v>5.1038767453671127E-4</v>
      </c>
      <c r="D423" s="5">
        <f t="shared" ref="D423:D432" si="138">1 +C423</f>
        <v>1.0005103876745367</v>
      </c>
      <c r="E423" s="5">
        <f t="shared" ref="E423:E432" si="139">POWER(D423,-$B$7)</f>
        <v>0.998215692623872</v>
      </c>
      <c r="F423" s="5">
        <f t="shared" ref="F423:F432" si="140">$B$13</f>
        <v>0.38273277230987157</v>
      </c>
      <c r="G423" s="5">
        <f t="shared" ref="G423:G432" si="141">E423*F423</f>
        <v>0.38204985940115316</v>
      </c>
      <c r="H423" s="5">
        <v>4</v>
      </c>
      <c r="I423" s="6">
        <f t="shared" ref="I423:I432" si="142">$B$420*H423*G423</f>
        <v>2.8189313203881676E-2</v>
      </c>
      <c r="K423" s="28"/>
    </row>
    <row r="424" spans="1:11" x14ac:dyDescent="0.25">
      <c r="A424" s="4">
        <f t="shared" ref="A424:A432" si="143">A423+$C$417</f>
        <v>0.11067657470703125</v>
      </c>
      <c r="B424" s="5">
        <f>A424*A424</f>
        <v>1.224930418888107E-2</v>
      </c>
      <c r="C424" s="5">
        <f t="shared" si="137"/>
        <v>2.0415506981468451E-3</v>
      </c>
      <c r="D424" s="5">
        <f t="shared" si="138"/>
        <v>1.0020415506981468</v>
      </c>
      <c r="E424" s="5">
        <f t="shared" si="139"/>
        <v>0.99288727255641585</v>
      </c>
      <c r="F424" s="5">
        <f t="shared" si="140"/>
        <v>0.38273277230987157</v>
      </c>
      <c r="G424" s="5">
        <f t="shared" si="141"/>
        <v>0.38001049841670409</v>
      </c>
      <c r="H424" s="5">
        <v>2</v>
      </c>
      <c r="I424" s="6">
        <f t="shared" si="142"/>
        <v>1.4019420105824179E-2</v>
      </c>
    </row>
    <row r="425" spans="1:11" x14ac:dyDescent="0.25">
      <c r="A425" s="4">
        <f t="shared" si="143"/>
        <v>0.16601486206054689</v>
      </c>
      <c r="B425" s="5">
        <f t="shared" ref="B425:B432" si="144">A425*A425</f>
        <v>2.7560934424982409E-2</v>
      </c>
      <c r="C425" s="5">
        <f t="shared" si="137"/>
        <v>4.5934890708304015E-3</v>
      </c>
      <c r="D425" s="5">
        <f t="shared" si="138"/>
        <v>1.0045934890708303</v>
      </c>
      <c r="E425" s="5">
        <f t="shared" si="139"/>
        <v>0.98408756291306976</v>
      </c>
      <c r="F425" s="5">
        <f t="shared" si="140"/>
        <v>0.38273277230987157</v>
      </c>
      <c r="G425" s="5">
        <f t="shared" si="141"/>
        <v>0.37664256114938433</v>
      </c>
      <c r="H425" s="5">
        <v>4</v>
      </c>
      <c r="I425" s="6">
        <f t="shared" si="142"/>
        <v>2.7790339037931617E-2</v>
      </c>
    </row>
    <row r="426" spans="1:11" x14ac:dyDescent="0.25">
      <c r="A426" s="4">
        <f t="shared" si="143"/>
        <v>0.22135314941406251</v>
      </c>
      <c r="B426" s="5">
        <f t="shared" si="144"/>
        <v>4.8997216755524278E-2</v>
      </c>
      <c r="C426" s="5">
        <f t="shared" si="137"/>
        <v>8.1662027925873803E-3</v>
      </c>
      <c r="D426" s="5">
        <f t="shared" si="138"/>
        <v>1.0081662027925873</v>
      </c>
      <c r="E426" s="5">
        <f t="shared" si="139"/>
        <v>0.97193569003055269</v>
      </c>
      <c r="F426" s="5">
        <f t="shared" si="140"/>
        <v>0.38273277230987157</v>
      </c>
      <c r="G426" s="5">
        <f t="shared" si="141"/>
        <v>0.37199164115230143</v>
      </c>
      <c r="H426" s="5">
        <v>2</v>
      </c>
      <c r="I426" s="6">
        <f t="shared" si="142"/>
        <v>1.3723586887461284E-2</v>
      </c>
    </row>
    <row r="427" spans="1:11" x14ac:dyDescent="0.25">
      <c r="A427" s="4">
        <f t="shared" si="143"/>
        <v>0.27669143676757813</v>
      </c>
      <c r="B427" s="5">
        <f t="shared" si="144"/>
        <v>7.6558151180506684E-2</v>
      </c>
      <c r="C427" s="5">
        <f t="shared" si="137"/>
        <v>1.275969186341778E-2</v>
      </c>
      <c r="D427" s="5">
        <f t="shared" si="138"/>
        <v>1.0127596918634179</v>
      </c>
      <c r="E427" s="5">
        <f t="shared" si="139"/>
        <v>0.95659382284851524</v>
      </c>
      <c r="F427" s="5">
        <f t="shared" si="140"/>
        <v>0.38273277230987157</v>
      </c>
      <c r="G427" s="5">
        <f t="shared" si="141"/>
        <v>0.36611980579331038</v>
      </c>
      <c r="H427" s="5">
        <v>4</v>
      </c>
      <c r="I427" s="6">
        <f t="shared" si="142"/>
        <v>2.7013924025071395E-2</v>
      </c>
    </row>
    <row r="428" spans="1:11" x14ac:dyDescent="0.25">
      <c r="A428" s="4">
        <f t="shared" si="143"/>
        <v>0.33202972412109377</v>
      </c>
      <c r="B428" s="5">
        <f t="shared" si="144"/>
        <v>0.11024373769992964</v>
      </c>
      <c r="C428" s="5">
        <f t="shared" si="137"/>
        <v>1.8373956283321606E-2</v>
      </c>
      <c r="D428" s="5">
        <f t="shared" si="138"/>
        <v>1.0183739562833216</v>
      </c>
      <c r="E428" s="5">
        <f t="shared" si="139"/>
        <v>0.93826281592012251</v>
      </c>
      <c r="F428" s="5">
        <f t="shared" si="140"/>
        <v>0.38273277230987157</v>
      </c>
      <c r="G428" s="5">
        <f t="shared" si="141"/>
        <v>0.35910392869237517</v>
      </c>
      <c r="H428" s="5">
        <v>2</v>
      </c>
      <c r="I428" s="6">
        <f t="shared" si="142"/>
        <v>1.3248130930503362E-2</v>
      </c>
    </row>
    <row r="429" spans="1:11" x14ac:dyDescent="0.25">
      <c r="A429" s="4">
        <f t="shared" si="143"/>
        <v>0.38736801147460942</v>
      </c>
      <c r="B429" s="5">
        <f t="shared" si="144"/>
        <v>0.15005397631379314</v>
      </c>
      <c r="C429" s="5">
        <f t="shared" si="137"/>
        <v>2.5008996052298855E-2</v>
      </c>
      <c r="D429" s="5">
        <f t="shared" si="138"/>
        <v>1.0250089960522988</v>
      </c>
      <c r="E429" s="5">
        <f t="shared" si="139"/>
        <v>0.91717694723772059</v>
      </c>
      <c r="F429" s="5">
        <f t="shared" si="140"/>
        <v>0.38273277230987157</v>
      </c>
      <c r="G429" s="5">
        <f t="shared" si="141"/>
        <v>0.35103367571499761</v>
      </c>
      <c r="H429" s="5">
        <v>4</v>
      </c>
      <c r="I429" s="6">
        <f t="shared" si="142"/>
        <v>2.5900803223303143E-2</v>
      </c>
    </row>
    <row r="430" spans="1:11" x14ac:dyDescent="0.25">
      <c r="A430" s="4">
        <f t="shared" si="143"/>
        <v>0.44270629882812507</v>
      </c>
      <c r="B430" s="5">
        <f t="shared" si="144"/>
        <v>0.19598886702209717</v>
      </c>
      <c r="C430" s="5">
        <f t="shared" si="137"/>
        <v>3.2664811170349528E-2</v>
      </c>
      <c r="D430" s="5">
        <f t="shared" si="138"/>
        <v>1.0326648111703496</v>
      </c>
      <c r="E430" s="5">
        <f t="shared" si="139"/>
        <v>0.89359797456200596</v>
      </c>
      <c r="F430" s="5">
        <f t="shared" si="140"/>
        <v>0.38273277230987157</v>
      </c>
      <c r="G430" s="5">
        <f t="shared" si="141"/>
        <v>0.34200923013460266</v>
      </c>
      <c r="H430" s="5">
        <v>2</v>
      </c>
      <c r="I430" s="6">
        <f t="shared" si="142"/>
        <v>1.2617470036495533E-2</v>
      </c>
    </row>
    <row r="431" spans="1:11" x14ac:dyDescent="0.25">
      <c r="A431" s="4">
        <f t="shared" si="143"/>
        <v>0.49804458618164071</v>
      </c>
      <c r="B431" s="5">
        <f t="shared" si="144"/>
        <v>0.24804840982484175</v>
      </c>
      <c r="C431" s="5">
        <f t="shared" si="137"/>
        <v>4.1341401637473622E-2</v>
      </c>
      <c r="D431" s="5">
        <f t="shared" si="138"/>
        <v>1.0413414016374736</v>
      </c>
      <c r="E431" s="5">
        <f t="shared" si="139"/>
        <v>0.867808752640713</v>
      </c>
      <c r="F431" s="5">
        <f t="shared" si="140"/>
        <v>0.38273277230987157</v>
      </c>
      <c r="G431" s="5">
        <f t="shared" si="141"/>
        <v>0.33213884973295166</v>
      </c>
      <c r="H431" s="5">
        <v>4</v>
      </c>
      <c r="I431" s="6">
        <f t="shared" si="142"/>
        <v>2.4506660143717635E-2</v>
      </c>
    </row>
    <row r="432" spans="1:11" x14ac:dyDescent="0.25">
      <c r="A432" s="4">
        <f t="shared" si="143"/>
        <v>0.55338287353515636</v>
      </c>
      <c r="B432" s="5">
        <f t="shared" si="144"/>
        <v>0.30623260472202685</v>
      </c>
      <c r="C432" s="5">
        <f t="shared" si="137"/>
        <v>5.1038767453671141E-2</v>
      </c>
      <c r="D432" s="5">
        <f t="shared" si="138"/>
        <v>1.0510387674536712</v>
      </c>
      <c r="E432" s="5">
        <f t="shared" si="139"/>
        <v>0.84010665821296049</v>
      </c>
      <c r="F432" s="5">
        <f t="shared" si="140"/>
        <v>0.38273277230987157</v>
      </c>
      <c r="G432" s="5">
        <f t="shared" si="141"/>
        <v>0.3215363503338281</v>
      </c>
      <c r="H432" s="5">
        <v>1</v>
      </c>
      <c r="I432" s="6">
        <f t="shared" si="142"/>
        <v>5.9310903164580169E-3</v>
      </c>
    </row>
    <row r="433" spans="1:9" x14ac:dyDescent="0.25">
      <c r="I433" s="50">
        <f>SUM(I422:I432)</f>
        <v>0.20000066328854496</v>
      </c>
    </row>
    <row r="434" spans="1:9" x14ac:dyDescent="0.25">
      <c r="I434" s="26"/>
    </row>
    <row r="435" spans="1:9" x14ac:dyDescent="0.25">
      <c r="A435" t="s">
        <v>116</v>
      </c>
      <c r="B435">
        <f>I433-I410</f>
        <v>-2.4531239545266814E-6</v>
      </c>
      <c r="I435" s="26"/>
    </row>
    <row r="436" spans="1:9" x14ac:dyDescent="0.25">
      <c r="A436" t="s">
        <v>54</v>
      </c>
      <c r="B436">
        <f>I433</f>
        <v>0.20000066328854496</v>
      </c>
      <c r="I436" s="26"/>
    </row>
    <row r="437" spans="1:9" x14ac:dyDescent="0.25">
      <c r="A437" t="s">
        <v>0</v>
      </c>
      <c r="B437">
        <f>B418</f>
        <v>0.55338287353515625</v>
      </c>
      <c r="I437" s="26"/>
    </row>
    <row r="438" spans="1:9" x14ac:dyDescent="0.25">
      <c r="I438" s="26"/>
    </row>
    <row r="439" spans="1:9" x14ac:dyDescent="0.25">
      <c r="I439" s="26"/>
    </row>
    <row r="440" spans="1:9" x14ac:dyDescent="0.25">
      <c r="A440" t="s">
        <v>118</v>
      </c>
      <c r="I440" s="26"/>
    </row>
    <row r="441" spans="1:9" x14ac:dyDescent="0.25">
      <c r="A441" t="s">
        <v>119</v>
      </c>
      <c r="B441" t="s">
        <v>120</v>
      </c>
      <c r="I441" s="26"/>
    </row>
    <row r="442" spans="1:9" x14ac:dyDescent="0.25">
      <c r="A442" t="s">
        <v>121</v>
      </c>
      <c r="I442" s="26"/>
    </row>
    <row r="443" spans="1:9" x14ac:dyDescent="0.25">
      <c r="A443" t="s">
        <v>122</v>
      </c>
      <c r="I443" s="26"/>
    </row>
    <row r="444" spans="1:9" x14ac:dyDescent="0.25">
      <c r="I444" s="26"/>
    </row>
    <row r="445" spans="1:9" x14ac:dyDescent="0.25">
      <c r="A445" t="s">
        <v>123</v>
      </c>
      <c r="I445" s="26"/>
    </row>
    <row r="446" spans="1:9" x14ac:dyDescent="0.25">
      <c r="A446" t="s">
        <v>125</v>
      </c>
      <c r="I446" s="26"/>
    </row>
    <row r="447" spans="1:9" x14ac:dyDescent="0.25">
      <c r="A447" t="s">
        <v>124</v>
      </c>
      <c r="I447" s="26"/>
    </row>
    <row r="448" spans="1:9" x14ac:dyDescent="0.25">
      <c r="A448" t="s">
        <v>126</v>
      </c>
      <c r="I448" s="26"/>
    </row>
    <row r="449" spans="9:9" x14ac:dyDescent="0.25">
      <c r="I449" s="26"/>
    </row>
    <row r="450" spans="9:9" x14ac:dyDescent="0.25">
      <c r="I450" s="26"/>
    </row>
    <row r="451" spans="9:9" x14ac:dyDescent="0.25">
      <c r="I451" s="26"/>
    </row>
    <row r="452" spans="9:9" x14ac:dyDescent="0.25">
      <c r="I452" s="26"/>
    </row>
    <row r="453" spans="9:9" x14ac:dyDescent="0.25">
      <c r="I453" s="26"/>
    </row>
    <row r="454" spans="9:9" x14ac:dyDescent="0.25">
      <c r="I454" s="26"/>
    </row>
    <row r="455" spans="9:9" x14ac:dyDescent="0.25">
      <c r="I455" s="26"/>
    </row>
    <row r="456" spans="9:9" x14ac:dyDescent="0.25">
      <c r="I456" s="26"/>
    </row>
    <row r="457" spans="9:9" x14ac:dyDescent="0.25">
      <c r="I457" s="26"/>
    </row>
    <row r="458" spans="9:9" x14ac:dyDescent="0.25">
      <c r="I458" s="26"/>
    </row>
    <row r="459" spans="9:9" x14ac:dyDescent="0.25">
      <c r="I459" s="26"/>
    </row>
    <row r="460" spans="9:9" x14ac:dyDescent="0.25">
      <c r="I460" s="26"/>
    </row>
    <row r="461" spans="9:9" x14ac:dyDescent="0.25">
      <c r="I461" s="26"/>
    </row>
    <row r="462" spans="9:9" x14ac:dyDescent="0.25">
      <c r="I462" s="26"/>
    </row>
    <row r="463" spans="9:9" x14ac:dyDescent="0.25">
      <c r="I463" s="26"/>
    </row>
    <row r="464" spans="9:9" x14ac:dyDescent="0.25">
      <c r="I464" s="26"/>
    </row>
    <row r="465" spans="1:9" x14ac:dyDescent="0.25">
      <c r="I465" s="26"/>
    </row>
    <row r="466" spans="1:9" x14ac:dyDescent="0.25">
      <c r="I466" s="26"/>
    </row>
    <row r="467" spans="1:9" x14ac:dyDescent="0.25">
      <c r="I467" s="26"/>
    </row>
    <row r="468" spans="1:9" x14ac:dyDescent="0.25">
      <c r="I468" s="26"/>
    </row>
    <row r="469" spans="1:9" x14ac:dyDescent="0.25">
      <c r="I469" s="26"/>
    </row>
    <row r="470" spans="1:9" x14ac:dyDescent="0.25">
      <c r="I470" s="26"/>
    </row>
    <row r="471" spans="1:9" x14ac:dyDescent="0.25">
      <c r="I471" s="26"/>
    </row>
    <row r="472" spans="1:9" x14ac:dyDescent="0.25">
      <c r="I472" s="26"/>
    </row>
    <row r="473" spans="1:9" x14ac:dyDescent="0.25">
      <c r="A473">
        <f>1.1/10</f>
        <v>0.11000000000000001</v>
      </c>
    </row>
    <row r="478" spans="1:9" ht="15.75" thickBot="1" x14ac:dyDescent="0.3"/>
    <row r="479" spans="1:9" x14ac:dyDescent="0.25">
      <c r="A479" s="24" t="s">
        <v>19</v>
      </c>
      <c r="B479" s="2"/>
      <c r="C479" s="2"/>
      <c r="D479" s="2"/>
      <c r="E479" s="2"/>
      <c r="F479" s="3"/>
    </row>
    <row r="480" spans="1:9" x14ac:dyDescent="0.25">
      <c r="A480" s="4"/>
      <c r="B480" s="5"/>
      <c r="C480" s="5"/>
      <c r="D480" s="5"/>
      <c r="E480" s="5"/>
      <c r="F480" s="6"/>
      <c r="G480" s="28">
        <v>5</v>
      </c>
      <c r="H480">
        <v>24</v>
      </c>
    </row>
    <row r="481" spans="1:9" x14ac:dyDescent="0.25">
      <c r="A481" s="4" t="s">
        <v>55</v>
      </c>
      <c r="B481" s="5"/>
      <c r="C481" s="5"/>
      <c r="D481" s="5"/>
      <c r="E481" s="5"/>
      <c r="F481" s="6"/>
    </row>
    <row r="482" spans="1:9" x14ac:dyDescent="0.25">
      <c r="A482" s="4" t="s">
        <v>56</v>
      </c>
      <c r="B482" s="5">
        <v>10</v>
      </c>
      <c r="C482" s="5" t="s">
        <v>57</v>
      </c>
      <c r="D482" s="5"/>
      <c r="E482" s="5"/>
      <c r="F482" s="6"/>
    </row>
    <row r="483" spans="1:9" x14ac:dyDescent="0.25">
      <c r="A483" s="4"/>
      <c r="B483" s="5"/>
      <c r="C483" s="5"/>
      <c r="D483" s="5"/>
      <c r="E483" s="5"/>
      <c r="F483" s="6"/>
    </row>
    <row r="484" spans="1:9" x14ac:dyDescent="0.25">
      <c r="A484" s="4" t="s">
        <v>58</v>
      </c>
      <c r="B484" s="5"/>
      <c r="C484" s="5"/>
      <c r="D484" s="5"/>
      <c r="E484" s="5"/>
      <c r="F484" s="64" t="s">
        <v>59</v>
      </c>
      <c r="G484">
        <v>7</v>
      </c>
      <c r="H484">
        <v>2</v>
      </c>
      <c r="I484">
        <f>G484/H484</f>
        <v>3.5</v>
      </c>
    </row>
    <row r="485" spans="1:9" x14ac:dyDescent="0.25">
      <c r="A485" s="4" t="s">
        <v>60</v>
      </c>
      <c r="B485" s="25">
        <f>(B482+1)/2</f>
        <v>5.5</v>
      </c>
      <c r="C485" s="5"/>
      <c r="D485" s="5"/>
      <c r="E485" s="5"/>
      <c r="F485" s="64"/>
      <c r="G485">
        <v>5</v>
      </c>
      <c r="H485">
        <v>2</v>
      </c>
      <c r="I485">
        <f t="shared" ref="I485:I487" si="145">G485/H485</f>
        <v>2.5</v>
      </c>
    </row>
    <row r="486" spans="1:9" x14ac:dyDescent="0.25">
      <c r="A486" s="4" t="s">
        <v>61</v>
      </c>
      <c r="B486" s="32">
        <f>$L$13*$H$10</f>
        <v>52.342777784553519</v>
      </c>
      <c r="C486" s="5"/>
      <c r="D486" s="5"/>
      <c r="E486" s="5"/>
      <c r="F486" s="64"/>
      <c r="G486">
        <v>3</v>
      </c>
      <c r="H486">
        <v>2</v>
      </c>
      <c r="I486">
        <f t="shared" si="145"/>
        <v>1.5</v>
      </c>
    </row>
    <row r="487" spans="1:9" x14ac:dyDescent="0.25">
      <c r="A487" s="4" t="s">
        <v>62</v>
      </c>
      <c r="B487" s="33">
        <f>B482*PI()</f>
        <v>31.415926535897931</v>
      </c>
      <c r="C487" s="5">
        <f>POWER(B487,(1/2))</f>
        <v>5.604991216397929</v>
      </c>
      <c r="D487" s="5"/>
      <c r="E487" s="5"/>
      <c r="F487" s="64"/>
      <c r="G487">
        <v>1</v>
      </c>
      <c r="H487">
        <v>2</v>
      </c>
      <c r="I487">
        <f t="shared" si="145"/>
        <v>0.5</v>
      </c>
    </row>
    <row r="488" spans="1:9" x14ac:dyDescent="0.25">
      <c r="A488" s="4" t="s">
        <v>63</v>
      </c>
      <c r="B488" s="27">
        <f>H480</f>
        <v>24</v>
      </c>
      <c r="C488" s="5"/>
      <c r="D488" s="5" t="s">
        <v>64</v>
      </c>
      <c r="E488" s="5" t="s">
        <v>65</v>
      </c>
      <c r="F488" s="64"/>
      <c r="H488">
        <f>SQRT(PI())</f>
        <v>1.7724538509055159</v>
      </c>
      <c r="I488">
        <f>I484*I485*I486*I487*H488</f>
        <v>11.631728396567448</v>
      </c>
    </row>
    <row r="489" spans="1:9" x14ac:dyDescent="0.25">
      <c r="A489" s="4" t="s">
        <v>66</v>
      </c>
      <c r="B489" s="27">
        <f>C487*B488</f>
        <v>134.51978919355031</v>
      </c>
      <c r="C489" s="5"/>
      <c r="D489" s="5"/>
      <c r="E489" s="5"/>
      <c r="F489" s="64"/>
    </row>
    <row r="490" spans="1:9" x14ac:dyDescent="0.25">
      <c r="A490" s="4" t="s">
        <v>67</v>
      </c>
      <c r="B490" s="5">
        <f>B486</f>
        <v>52.342777784553519</v>
      </c>
      <c r="C490" s="5"/>
      <c r="D490" s="5"/>
      <c r="E490" s="5"/>
      <c r="F490" s="64"/>
    </row>
    <row r="491" spans="1:9" ht="15.75" thickBot="1" x14ac:dyDescent="0.3">
      <c r="A491" s="8" t="s">
        <v>68</v>
      </c>
      <c r="B491" s="34">
        <f>B490/B489</f>
        <v>0.38910838396603098</v>
      </c>
      <c r="C491" s="9"/>
      <c r="D491" s="9"/>
      <c r="E491" s="9"/>
      <c r="F491" s="65"/>
    </row>
    <row r="492" spans="1:9" x14ac:dyDescent="0.25">
      <c r="B492" s="30"/>
    </row>
    <row r="493" spans="1:9" ht="15.75" thickBot="1" x14ac:dyDescent="0.3"/>
    <row r="494" spans="1:9" x14ac:dyDescent="0.25">
      <c r="A494" s="24" t="s">
        <v>69</v>
      </c>
      <c r="B494" s="2"/>
      <c r="C494" s="2"/>
      <c r="D494" s="2"/>
      <c r="E494" s="2"/>
      <c r="F494" s="2"/>
      <c r="G494" s="2"/>
      <c r="H494" s="2"/>
      <c r="I494" s="3"/>
    </row>
    <row r="495" spans="1:9" x14ac:dyDescent="0.25">
      <c r="A495" s="4" t="s">
        <v>70</v>
      </c>
      <c r="B495" s="5"/>
      <c r="C495" s="5"/>
      <c r="D495" s="5"/>
      <c r="E495" s="5"/>
      <c r="F495" s="5"/>
      <c r="G495" s="5"/>
      <c r="H495" s="5"/>
      <c r="I495" s="6"/>
    </row>
    <row r="496" spans="1:9" x14ac:dyDescent="0.25">
      <c r="A496" s="4" t="s">
        <v>71</v>
      </c>
      <c r="B496" s="5">
        <v>10</v>
      </c>
      <c r="C496" s="5" t="s">
        <v>82</v>
      </c>
      <c r="D496" s="5">
        <f>B497/B496</f>
        <v>0.11812</v>
      </c>
      <c r="E496" s="5"/>
      <c r="F496" s="5"/>
      <c r="G496" s="5"/>
      <c r="H496" s="5"/>
      <c r="I496" s="6"/>
    </row>
    <row r="497" spans="1:10" x14ac:dyDescent="0.25">
      <c r="A497" s="4" t="s">
        <v>41</v>
      </c>
      <c r="B497" s="5">
        <v>1.1812</v>
      </c>
      <c r="C497" s="5"/>
      <c r="D497" s="5"/>
      <c r="E497" s="5"/>
      <c r="F497" s="5"/>
      <c r="G497" s="5"/>
      <c r="H497" s="5"/>
      <c r="I497" s="6"/>
    </row>
    <row r="498" spans="1:10" x14ac:dyDescent="0.25">
      <c r="A498" s="4" t="s">
        <v>72</v>
      </c>
      <c r="B498" s="5"/>
      <c r="C498" s="5"/>
      <c r="D498" s="5"/>
      <c r="E498" s="5"/>
      <c r="F498" s="5"/>
      <c r="G498" s="5"/>
      <c r="H498" s="5"/>
      <c r="I498" s="6"/>
    </row>
    <row r="499" spans="1:10" x14ac:dyDescent="0.25">
      <c r="A499" s="4" t="s">
        <v>73</v>
      </c>
      <c r="B499" s="5">
        <f>(B497/B496)/3</f>
        <v>3.9373333333333337E-2</v>
      </c>
      <c r="C499" s="5"/>
      <c r="D499" s="5"/>
      <c r="E499" s="5"/>
      <c r="F499" s="5"/>
      <c r="G499" s="5"/>
      <c r="H499" s="5"/>
      <c r="I499" s="6"/>
    </row>
    <row r="500" spans="1:10" x14ac:dyDescent="0.25">
      <c r="A500" s="4" t="s">
        <v>74</v>
      </c>
      <c r="B500" s="5" t="s">
        <v>75</v>
      </c>
      <c r="C500" s="5" t="s">
        <v>76</v>
      </c>
      <c r="D500" s="5" t="s">
        <v>77</v>
      </c>
      <c r="E500" s="25" t="s">
        <v>78</v>
      </c>
      <c r="F500" s="5"/>
      <c r="G500" s="5" t="s">
        <v>79</v>
      </c>
      <c r="H500" s="31" t="s">
        <v>80</v>
      </c>
      <c r="I500" s="6" t="s">
        <v>81</v>
      </c>
    </row>
    <row r="501" spans="1:10" x14ac:dyDescent="0.25">
      <c r="A501" s="4">
        <v>0</v>
      </c>
      <c r="B501" s="5">
        <f>A501*A501</f>
        <v>0</v>
      </c>
      <c r="C501" s="5">
        <f>B501/B482</f>
        <v>0</v>
      </c>
      <c r="D501" s="5">
        <f>1 +C501</f>
        <v>1</v>
      </c>
      <c r="E501" s="5">
        <f>POWER(D501,-$B$485)</f>
        <v>1</v>
      </c>
      <c r="F501" s="5">
        <f>$B$491</f>
        <v>0.38910838396603098</v>
      </c>
      <c r="G501" s="35">
        <f>E501*F501</f>
        <v>0.38910838396603098</v>
      </c>
      <c r="H501" s="5">
        <v>1</v>
      </c>
      <c r="I501" s="36">
        <f>$B$499*H501*G501</f>
        <v>1.5320494104689194E-2</v>
      </c>
      <c r="J501" s="37">
        <v>1.53204941046891E-2</v>
      </c>
    </row>
    <row r="502" spans="1:10" x14ac:dyDescent="0.25">
      <c r="A502" s="38">
        <f>A501+D496</f>
        <v>0.11812</v>
      </c>
      <c r="B502" s="39">
        <f>A502*A502</f>
        <v>1.39523344E-2</v>
      </c>
      <c r="C502" s="39">
        <f>B502/$B$482</f>
        <v>1.39523344E-3</v>
      </c>
      <c r="D502" s="40">
        <f t="shared" ref="D502:D511" si="146">1 +C502</f>
        <v>1.00139523344</v>
      </c>
      <c r="E502" s="41">
        <f t="shared" ref="E502:E511" si="147">POWER(D502,-$B$485)</f>
        <v>0.99236089190441468</v>
      </c>
      <c r="F502" s="5">
        <f t="shared" ref="F502:F511" si="148">$B$491</f>
        <v>0.38910838396603098</v>
      </c>
      <c r="G502" s="42">
        <f t="shared" ref="G502:G511" si="149">E502*F502</f>
        <v>0.38613594296001597</v>
      </c>
      <c r="H502" s="5">
        <v>4</v>
      </c>
      <c r="I502" s="43">
        <f t="shared" ref="I502:I511" si="150">$B$499*H502*G502</f>
        <v>6.0813836776582787E-2</v>
      </c>
      <c r="J502" s="44">
        <v>6.0856246738132599E-2</v>
      </c>
    </row>
    <row r="503" spans="1:10" x14ac:dyDescent="0.25">
      <c r="A503" s="4">
        <f>A502+$D$496</f>
        <v>0.23624000000000001</v>
      </c>
      <c r="B503" s="5">
        <f>A503*A503</f>
        <v>5.5809337600000002E-2</v>
      </c>
      <c r="C503" s="5">
        <f t="shared" ref="C503:C511" si="151">B503/$B$482</f>
        <v>5.5809337600000002E-3</v>
      </c>
      <c r="D503" s="5">
        <f t="shared" si="146"/>
        <v>1.0055809337599999</v>
      </c>
      <c r="E503" s="5">
        <f t="shared" si="147"/>
        <v>0.96985393695890587</v>
      </c>
      <c r="F503" s="5">
        <f t="shared" si="148"/>
        <v>0.38910838396603098</v>
      </c>
      <c r="G503" s="45">
        <f t="shared" si="149"/>
        <v>0.37737829809317275</v>
      </c>
      <c r="H503" s="5">
        <v>2</v>
      </c>
      <c r="I503" s="46">
        <f t="shared" si="150"/>
        <v>2.9717283047177044E-2</v>
      </c>
      <c r="J503">
        <v>2.98000927631543E-2</v>
      </c>
    </row>
    <row r="504" spans="1:10" x14ac:dyDescent="0.25">
      <c r="A504" s="4">
        <f>A503+$D$496</f>
        <v>0.35436000000000001</v>
      </c>
      <c r="B504" s="5">
        <f t="shared" ref="B504:B511" si="152">A504*A504</f>
        <v>0.12557100960000001</v>
      </c>
      <c r="C504" s="5">
        <f t="shared" si="151"/>
        <v>1.2557100960000001E-2</v>
      </c>
      <c r="D504" s="5">
        <f t="shared" si="146"/>
        <v>1.0125571009600001</v>
      </c>
      <c r="E504" s="5">
        <f t="shared" si="147"/>
        <v>0.93366831280631868</v>
      </c>
      <c r="F504" s="5">
        <f t="shared" si="148"/>
        <v>0.38910838396603098</v>
      </c>
      <c r="G504" s="5">
        <f t="shared" si="149"/>
        <v>0.36329816835635736</v>
      </c>
      <c r="H504" s="5">
        <v>4</v>
      </c>
      <c r="I504" s="6">
        <f t="shared" si="150"/>
        <v>5.7217039528337246E-2</v>
      </c>
      <c r="J504">
        <v>5.7575158871442503E-2</v>
      </c>
    </row>
    <row r="505" spans="1:10" x14ac:dyDescent="0.25">
      <c r="A505" s="4">
        <f t="shared" ref="A505:A511" si="153">A504+$D$496</f>
        <v>0.47248000000000001</v>
      </c>
      <c r="B505" s="5">
        <f t="shared" si="152"/>
        <v>0.22323735040000001</v>
      </c>
      <c r="C505" s="5">
        <f t="shared" si="151"/>
        <v>2.2323735040000001E-2</v>
      </c>
      <c r="D505" s="5">
        <f t="shared" si="146"/>
        <v>1.0223237350400001</v>
      </c>
      <c r="E505" s="5">
        <f t="shared" si="147"/>
        <v>0.88565292030501519</v>
      </c>
      <c r="F505" s="5">
        <f t="shared" si="148"/>
        <v>0.38910838396603098</v>
      </c>
      <c r="G505" s="5">
        <f t="shared" si="149"/>
        <v>0.34461497657468049</v>
      </c>
      <c r="H505" s="5">
        <v>2</v>
      </c>
      <c r="I505" s="6">
        <f t="shared" si="150"/>
        <v>2.7137280688667508E-2</v>
      </c>
      <c r="J505">
        <v>2.7438511550180501E-2</v>
      </c>
    </row>
    <row r="506" spans="1:10" x14ac:dyDescent="0.25">
      <c r="A506" s="4">
        <f t="shared" si="153"/>
        <v>0.59060000000000001</v>
      </c>
      <c r="B506" s="5">
        <f t="shared" si="152"/>
        <v>0.34880836000000004</v>
      </c>
      <c r="C506" s="5">
        <f t="shared" si="151"/>
        <v>3.4880836000000005E-2</v>
      </c>
      <c r="D506" s="5">
        <f t="shared" si="146"/>
        <v>1.0348808359999999</v>
      </c>
      <c r="E506" s="5">
        <f t="shared" si="147"/>
        <v>0.82813874530475451</v>
      </c>
      <c r="F506" s="5">
        <f t="shared" si="148"/>
        <v>0.38910838396603098</v>
      </c>
      <c r="G506" s="5">
        <f t="shared" si="149"/>
        <v>0.32223572888518953</v>
      </c>
      <c r="H506" s="5">
        <v>4</v>
      </c>
      <c r="I506" s="6">
        <f t="shared" si="150"/>
        <v>5.074997906122479E-2</v>
      </c>
      <c r="J506">
        <v>5.1627493390181897E-2</v>
      </c>
    </row>
    <row r="507" spans="1:10" x14ac:dyDescent="0.25">
      <c r="A507" s="4">
        <f t="shared" si="153"/>
        <v>0.70872000000000002</v>
      </c>
      <c r="B507" s="5">
        <f t="shared" si="152"/>
        <v>0.50228403840000002</v>
      </c>
      <c r="C507" s="5">
        <f t="shared" si="151"/>
        <v>5.0228403840000005E-2</v>
      </c>
      <c r="D507" s="5">
        <f t="shared" si="146"/>
        <v>1.05022840384</v>
      </c>
      <c r="E507" s="5">
        <f t="shared" si="147"/>
        <v>0.76372906941558749</v>
      </c>
      <c r="F507" s="5">
        <f t="shared" si="148"/>
        <v>0.38910838396603098</v>
      </c>
      <c r="G507" s="5">
        <f t="shared" si="149"/>
        <v>0.29717338398817994</v>
      </c>
      <c r="H507" s="5">
        <v>2</v>
      </c>
      <c r="I507" s="6">
        <f t="shared" si="150"/>
        <v>2.3401413411122545E-2</v>
      </c>
      <c r="J507">
        <v>2.39819210455634E-2</v>
      </c>
    </row>
    <row r="508" spans="1:10" x14ac:dyDescent="0.25">
      <c r="A508" s="4">
        <f t="shared" si="153"/>
        <v>0.82684000000000002</v>
      </c>
      <c r="B508" s="5">
        <f t="shared" si="152"/>
        <v>0.68366438559999998</v>
      </c>
      <c r="C508" s="5">
        <f t="shared" si="151"/>
        <v>6.8366438559999992E-2</v>
      </c>
      <c r="D508" s="5">
        <f t="shared" si="146"/>
        <v>1.06836643856</v>
      </c>
      <c r="E508" s="5">
        <f t="shared" si="147"/>
        <v>0.6950862507919261</v>
      </c>
      <c r="F508" s="5">
        <f t="shared" si="148"/>
        <v>0.38910838396603098</v>
      </c>
      <c r="G508" s="5">
        <f t="shared" si="149"/>
        <v>0.27046388776265368</v>
      </c>
      <c r="H508" s="5">
        <v>4</v>
      </c>
      <c r="I508" s="6">
        <f t="shared" si="150"/>
        <v>4.2596259230032872E-2</v>
      </c>
      <c r="J508">
        <v>4.4028265808184398E-2</v>
      </c>
    </row>
    <row r="509" spans="1:10" x14ac:dyDescent="0.25">
      <c r="A509" s="4">
        <f t="shared" si="153"/>
        <v>0.94496000000000002</v>
      </c>
      <c r="B509" s="5">
        <f t="shared" si="152"/>
        <v>0.89294940160000003</v>
      </c>
      <c r="C509" s="5">
        <f t="shared" si="151"/>
        <v>8.9294940160000003E-2</v>
      </c>
      <c r="D509" s="5">
        <f t="shared" si="146"/>
        <v>1.0892949401600001</v>
      </c>
      <c r="E509" s="5">
        <f t="shared" si="147"/>
        <v>0.62474073655775397</v>
      </c>
      <c r="F509" s="5">
        <f t="shared" si="148"/>
        <v>0.38910838396603098</v>
      </c>
      <c r="G509" s="5">
        <f t="shared" si="149"/>
        <v>0.24309185839973554</v>
      </c>
      <c r="H509" s="5">
        <v>2</v>
      </c>
      <c r="I509" s="6">
        <f t="shared" si="150"/>
        <v>1.9142673542784511E-2</v>
      </c>
      <c r="J509">
        <v>1.99790731115243E-2</v>
      </c>
    </row>
    <row r="510" spans="1:10" x14ac:dyDescent="0.25">
      <c r="A510" s="4">
        <f t="shared" si="153"/>
        <v>1.06308</v>
      </c>
      <c r="B510" s="5">
        <f t="shared" si="152"/>
        <v>1.1301390864</v>
      </c>
      <c r="C510" s="5">
        <f t="shared" si="151"/>
        <v>0.11301390864000001</v>
      </c>
      <c r="D510" s="5">
        <f t="shared" si="146"/>
        <v>1.1130139086399999</v>
      </c>
      <c r="E510" s="5">
        <f t="shared" si="147"/>
        <v>0.5549409162500869</v>
      </c>
      <c r="F510" s="5">
        <f t="shared" si="148"/>
        <v>0.38910838396603098</v>
      </c>
      <c r="G510" s="5">
        <f t="shared" si="149"/>
        <v>0.21593216311869987</v>
      </c>
      <c r="H510" s="5">
        <v>4</v>
      </c>
      <c r="I510" s="6">
        <f t="shared" si="150"/>
        <v>3.4007876143441106E-2</v>
      </c>
      <c r="J510">
        <v>3.5878130566146998E-2</v>
      </c>
    </row>
    <row r="511" spans="1:10" x14ac:dyDescent="0.25">
      <c r="A511" s="4">
        <f t="shared" si="153"/>
        <v>1.1812</v>
      </c>
      <c r="B511" s="5">
        <f t="shared" si="152"/>
        <v>1.3952334400000002</v>
      </c>
      <c r="C511" s="5">
        <f t="shared" si="151"/>
        <v>0.13952334400000002</v>
      </c>
      <c r="D511" s="5">
        <f t="shared" si="146"/>
        <v>1.1395233440000001</v>
      </c>
      <c r="E511" s="42">
        <f t="shared" si="147"/>
        <v>0.48755347307747493</v>
      </c>
      <c r="F511" s="47">
        <f t="shared" si="148"/>
        <v>0.38910838396603098</v>
      </c>
      <c r="G511" s="48">
        <f t="shared" si="149"/>
        <v>0.18971114400620206</v>
      </c>
      <c r="H511" s="5">
        <v>1</v>
      </c>
      <c r="I511" s="49">
        <f t="shared" si="150"/>
        <v>7.4695601100041968E-3</v>
      </c>
      <c r="J511">
        <v>7.9736402909098506E-3</v>
      </c>
    </row>
    <row r="512" spans="1:10" ht="15.75" thickBot="1" x14ac:dyDescent="0.3">
      <c r="I512" s="50">
        <f>SUM(I501:I511)</f>
        <v>0.36757369564406378</v>
      </c>
      <c r="J512">
        <f>SUM(J501:J511)</f>
        <v>0.3744590282401099</v>
      </c>
    </row>
    <row r="513" spans="1:5" ht="16.5" thickBot="1" x14ac:dyDescent="0.3">
      <c r="A513" s="51" t="s">
        <v>83</v>
      </c>
      <c r="B513" s="52">
        <v>9</v>
      </c>
      <c r="C513" s="52">
        <v>0.35005999999999998</v>
      </c>
      <c r="D513" s="52">
        <v>0.35005863679999999</v>
      </c>
      <c r="E513">
        <f>C513-D513</f>
        <v>1.3631999999930144E-6</v>
      </c>
    </row>
    <row r="514" spans="1:5" x14ac:dyDescent="0.25">
      <c r="A514" s="66">
        <v>11812</v>
      </c>
      <c r="B514" s="68">
        <v>10</v>
      </c>
      <c r="C514" s="68">
        <v>0.36757000000000001</v>
      </c>
      <c r="D514" s="68">
        <v>0.37445874020090297</v>
      </c>
      <c r="E514">
        <f>D514-C514</f>
        <v>6.8887402009029652E-3</v>
      </c>
    </row>
    <row r="515" spans="1:5" ht="15.75" thickBot="1" x14ac:dyDescent="0.3">
      <c r="A515" s="67"/>
      <c r="B515" s="69"/>
      <c r="C515" s="69"/>
      <c r="D515" s="69"/>
    </row>
    <row r="516" spans="1:5" ht="16.5" thickBot="1" x14ac:dyDescent="0.3">
      <c r="A516" s="53" t="s">
        <v>84</v>
      </c>
      <c r="B516" s="54">
        <v>30</v>
      </c>
      <c r="C516" s="54">
        <v>0.495</v>
      </c>
      <c r="D516" s="54">
        <v>0.50292133320999999</v>
      </c>
      <c r="E516">
        <f>D516-C516</f>
        <v>7.9213332099999922E-3</v>
      </c>
    </row>
    <row r="518" spans="1:5" x14ac:dyDescent="0.25">
      <c r="B518" s="30"/>
    </row>
    <row r="519" spans="1:5" x14ac:dyDescent="0.25">
      <c r="B519" s="30">
        <v>5.5</v>
      </c>
    </row>
    <row r="520" spans="1:5" x14ac:dyDescent="0.25">
      <c r="B520" s="30" t="s">
        <v>85</v>
      </c>
    </row>
    <row r="521" spans="1:5" x14ac:dyDescent="0.25">
      <c r="B521" s="30" t="s">
        <v>86</v>
      </c>
    </row>
    <row r="522" spans="1:5" x14ac:dyDescent="0.25">
      <c r="A522" t="s">
        <v>87</v>
      </c>
      <c r="B522" s="30" t="s">
        <v>88</v>
      </c>
    </row>
    <row r="523" spans="1:5" x14ac:dyDescent="0.25">
      <c r="A523" t="s">
        <v>87</v>
      </c>
      <c r="B523" s="30" t="s">
        <v>89</v>
      </c>
    </row>
    <row r="524" spans="1:5" x14ac:dyDescent="0.25">
      <c r="A524" t="s">
        <v>90</v>
      </c>
      <c r="B524" s="30" t="s">
        <v>91</v>
      </c>
    </row>
    <row r="525" spans="1:5" x14ac:dyDescent="0.25">
      <c r="A525" t="s">
        <v>92</v>
      </c>
      <c r="B525" s="30" t="s">
        <v>93</v>
      </c>
      <c r="C525" s="55">
        <v>1.00139523344</v>
      </c>
      <c r="D525">
        <f>POWER(C525,-5.5)</f>
        <v>0.99236089190441468</v>
      </c>
    </row>
    <row r="526" spans="1:5" x14ac:dyDescent="0.25">
      <c r="A526" t="s">
        <v>92</v>
      </c>
      <c r="B526" s="30" t="s">
        <v>94</v>
      </c>
      <c r="C526" s="41">
        <v>0.99236089190441468</v>
      </c>
    </row>
    <row r="527" spans="1:5" x14ac:dyDescent="0.25">
      <c r="B527" s="30"/>
    </row>
    <row r="528" spans="1:5" x14ac:dyDescent="0.25">
      <c r="B528" s="30"/>
    </row>
    <row r="529" spans="2:2" x14ac:dyDescent="0.25">
      <c r="B529" s="30"/>
    </row>
    <row r="530" spans="2:2" x14ac:dyDescent="0.25">
      <c r="B530" s="30"/>
    </row>
  </sheetData>
  <mergeCells count="6">
    <mergeCell ref="F6:F13"/>
    <mergeCell ref="F484:F491"/>
    <mergeCell ref="A514:A515"/>
    <mergeCell ref="B514:B515"/>
    <mergeCell ref="C514:C515"/>
    <mergeCell ref="D514:D5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9"/>
  <sheetViews>
    <sheetView topLeftCell="A25" workbookViewId="0">
      <selection activeCell="E44" sqref="E44"/>
    </sheetView>
  </sheetViews>
  <sheetFormatPr baseColWidth="10" defaultRowHeight="15" x14ac:dyDescent="0.25"/>
  <cols>
    <col min="2" max="2" width="34.42578125" bestFit="1" customWidth="1"/>
  </cols>
  <sheetData>
    <row r="1" spans="1:12" x14ac:dyDescent="0.25">
      <c r="A1" s="24" t="s">
        <v>19</v>
      </c>
      <c r="B1" s="2"/>
      <c r="C1" s="2"/>
      <c r="D1" s="2"/>
      <c r="E1" s="2"/>
      <c r="F1" s="3"/>
    </row>
    <row r="2" spans="1:12" x14ac:dyDescent="0.25">
      <c r="A2" s="4"/>
      <c r="B2" s="5"/>
      <c r="C2" s="5"/>
      <c r="D2" s="5"/>
      <c r="E2" s="5"/>
      <c r="F2" s="6"/>
    </row>
    <row r="3" spans="1:12" x14ac:dyDescent="0.25">
      <c r="A3" s="4" t="s">
        <v>55</v>
      </c>
      <c r="B3" s="5"/>
      <c r="C3" s="5"/>
      <c r="D3" s="5"/>
      <c r="E3" s="5">
        <f>6/2</f>
        <v>3</v>
      </c>
      <c r="F3" s="6">
        <f>E3-1</f>
        <v>2</v>
      </c>
      <c r="G3">
        <f>F3-1</f>
        <v>1</v>
      </c>
    </row>
    <row r="4" spans="1:12" x14ac:dyDescent="0.25">
      <c r="A4" s="4" t="s">
        <v>56</v>
      </c>
      <c r="B4" s="5">
        <v>6</v>
      </c>
      <c r="C4" s="5" t="s">
        <v>57</v>
      </c>
      <c r="D4" s="5"/>
      <c r="E4" s="5">
        <f>B7-1</f>
        <v>2.5</v>
      </c>
      <c r="F4" s="6">
        <f>E4-1</f>
        <v>1.5</v>
      </c>
      <c r="G4">
        <f>F4-1</f>
        <v>0.5</v>
      </c>
      <c r="H4">
        <f>G4*F4*E4</f>
        <v>1.875</v>
      </c>
      <c r="I4">
        <f>H4*H10</f>
        <v>3.3233509704478421</v>
      </c>
    </row>
    <row r="5" spans="1:12" x14ac:dyDescent="0.25">
      <c r="A5" s="4"/>
      <c r="B5" s="5"/>
      <c r="C5" s="5"/>
      <c r="D5" s="5"/>
      <c r="E5" s="5"/>
      <c r="F5" s="6"/>
    </row>
    <row r="6" spans="1:12" x14ac:dyDescent="0.25">
      <c r="A6" s="4" t="s">
        <v>58</v>
      </c>
      <c r="B6" s="5"/>
      <c r="C6" s="5"/>
      <c r="D6" s="5"/>
      <c r="E6" s="5"/>
      <c r="F6" s="64" t="s">
        <v>59</v>
      </c>
      <c r="G6">
        <v>7</v>
      </c>
      <c r="H6">
        <v>2</v>
      </c>
      <c r="I6">
        <f>G6/H6</f>
        <v>3.5</v>
      </c>
      <c r="J6">
        <f>I6*I7*I8*I9</f>
        <v>6.5625</v>
      </c>
    </row>
    <row r="7" spans="1:12" x14ac:dyDescent="0.25">
      <c r="A7" s="4" t="s">
        <v>60</v>
      </c>
      <c r="B7" s="25">
        <f>(B4+1)/2</f>
        <v>3.5</v>
      </c>
      <c r="C7" s="5"/>
      <c r="D7" s="5"/>
      <c r="E7" s="5"/>
      <c r="F7" s="64"/>
      <c r="G7">
        <v>5</v>
      </c>
      <c r="H7">
        <v>2</v>
      </c>
      <c r="I7">
        <f t="shared" ref="I7:I9" si="0">G7/H7</f>
        <v>2.5</v>
      </c>
    </row>
    <row r="8" spans="1:12" x14ac:dyDescent="0.25">
      <c r="A8" s="4" t="s">
        <v>61</v>
      </c>
      <c r="B8" s="26">
        <f>I4</f>
        <v>3.3233509704478421</v>
      </c>
      <c r="C8" s="5"/>
      <c r="D8" s="5"/>
      <c r="E8" s="5"/>
      <c r="F8" s="64"/>
      <c r="G8">
        <v>3</v>
      </c>
      <c r="H8">
        <v>2</v>
      </c>
      <c r="I8">
        <f t="shared" si="0"/>
        <v>1.5</v>
      </c>
    </row>
    <row r="9" spans="1:12" x14ac:dyDescent="0.25">
      <c r="A9" s="4" t="s">
        <v>62</v>
      </c>
      <c r="B9" s="27">
        <f>B4*PI()</f>
        <v>18.849555921538759</v>
      </c>
      <c r="C9" s="5">
        <f>POWER(B9,(1/2))</f>
        <v>4.3416075273496055</v>
      </c>
      <c r="D9" s="5"/>
      <c r="E9" s="5"/>
      <c r="F9" s="64"/>
      <c r="G9">
        <v>1</v>
      </c>
      <c r="H9">
        <v>2</v>
      </c>
      <c r="I9">
        <f t="shared" si="0"/>
        <v>0.5</v>
      </c>
    </row>
    <row r="10" spans="1:12" x14ac:dyDescent="0.25">
      <c r="A10" s="4" t="s">
        <v>63</v>
      </c>
      <c r="B10" s="27">
        <v>2</v>
      </c>
      <c r="C10" s="5"/>
      <c r="D10" s="5" t="s">
        <v>64</v>
      </c>
      <c r="E10" s="5" t="s">
        <v>65</v>
      </c>
      <c r="F10" s="64"/>
      <c r="H10">
        <f>SQRT(PI())</f>
        <v>1.7724538509055159</v>
      </c>
      <c r="I10">
        <f>I6*I7*I8*I9*H10</f>
        <v>11.631728396567448</v>
      </c>
    </row>
    <row r="11" spans="1:12" x14ac:dyDescent="0.25">
      <c r="A11" s="4" t="s">
        <v>66</v>
      </c>
      <c r="B11" s="27">
        <f>C9*B10</f>
        <v>8.6832150546992111</v>
      </c>
      <c r="C11" s="5"/>
      <c r="D11" s="5"/>
      <c r="E11" s="5"/>
      <c r="F11" s="64"/>
      <c r="K11" s="28"/>
    </row>
    <row r="12" spans="1:12" x14ac:dyDescent="0.25">
      <c r="A12" s="4" t="s">
        <v>67</v>
      </c>
      <c r="B12" s="5">
        <f>B8</f>
        <v>3.3233509704478421</v>
      </c>
      <c r="C12" s="5"/>
      <c r="D12" s="5"/>
      <c r="E12" s="5"/>
      <c r="F12" s="64"/>
      <c r="K12" s="28"/>
    </row>
    <row r="13" spans="1:12" ht="15.75" thickBot="1" x14ac:dyDescent="0.3">
      <c r="A13" s="8" t="s">
        <v>68</v>
      </c>
      <c r="B13" s="29">
        <f>B12/B11</f>
        <v>0.38273277230987157</v>
      </c>
      <c r="C13" s="9"/>
      <c r="D13" s="9"/>
      <c r="E13" s="9"/>
      <c r="F13" s="65"/>
      <c r="K13" s="28">
        <f>11/2</f>
        <v>5.5</v>
      </c>
      <c r="L13">
        <f>K14*K15*K16*K17*K18</f>
        <v>29.53125</v>
      </c>
    </row>
    <row r="14" spans="1:12" x14ac:dyDescent="0.25">
      <c r="B14" s="30"/>
      <c r="K14" s="28">
        <f>K13-1</f>
        <v>4.5</v>
      </c>
      <c r="L14">
        <f>$L$13*$H$10</f>
        <v>52.342777784553519</v>
      </c>
    </row>
    <row r="15" spans="1:12" ht="15.75" thickBot="1" x14ac:dyDescent="0.3">
      <c r="A15" t="s">
        <v>97</v>
      </c>
      <c r="B15">
        <v>0.2</v>
      </c>
      <c r="K15" s="28">
        <f>K14-1</f>
        <v>3.5</v>
      </c>
    </row>
    <row r="16" spans="1:12" x14ac:dyDescent="0.25">
      <c r="A16" s="24" t="s">
        <v>69</v>
      </c>
      <c r="B16" s="2"/>
      <c r="C16" s="2"/>
      <c r="D16" s="2"/>
      <c r="E16" s="2"/>
      <c r="F16" s="2"/>
      <c r="G16" s="2"/>
      <c r="H16" s="2"/>
      <c r="I16" s="3"/>
      <c r="K16" s="28">
        <f>K15-1</f>
        <v>2.5</v>
      </c>
    </row>
    <row r="17" spans="1:11" x14ac:dyDescent="0.25">
      <c r="A17" s="4" t="s">
        <v>70</v>
      </c>
      <c r="B17" s="5"/>
      <c r="C17" s="5"/>
      <c r="D17" s="5"/>
      <c r="E17" s="5"/>
      <c r="F17" s="5"/>
      <c r="G17" s="5"/>
      <c r="H17" s="5"/>
      <c r="I17" s="6"/>
      <c r="K17" s="28">
        <f>K16-1</f>
        <v>1.5</v>
      </c>
    </row>
    <row r="18" spans="1:11" x14ac:dyDescent="0.25">
      <c r="A18" s="4" t="s">
        <v>71</v>
      </c>
      <c r="B18" s="5">
        <v>10</v>
      </c>
      <c r="C18" s="5">
        <f>B19/B18</f>
        <v>0.1</v>
      </c>
      <c r="D18" s="5"/>
      <c r="E18" s="5"/>
      <c r="F18" s="5"/>
      <c r="G18" s="5"/>
      <c r="H18" s="5"/>
      <c r="I18" s="6"/>
      <c r="K18" s="28">
        <f>K17-1</f>
        <v>0.5</v>
      </c>
    </row>
    <row r="19" spans="1:11" x14ac:dyDescent="0.25">
      <c r="A19" s="4" t="s">
        <v>41</v>
      </c>
      <c r="B19" s="5">
        <v>1</v>
      </c>
      <c r="C19" s="5"/>
      <c r="D19" s="5"/>
      <c r="E19" s="5"/>
      <c r="F19" s="5"/>
      <c r="G19" s="5"/>
      <c r="H19" s="5"/>
      <c r="I19" s="6"/>
      <c r="K19" s="28"/>
    </row>
    <row r="20" spans="1:11" x14ac:dyDescent="0.25">
      <c r="A20" s="4" t="s">
        <v>72</v>
      </c>
      <c r="B20" s="5"/>
      <c r="C20" s="5"/>
      <c r="D20" s="5"/>
      <c r="E20" s="5"/>
      <c r="F20" s="5"/>
      <c r="G20" s="5"/>
      <c r="H20" s="5"/>
      <c r="I20" s="6"/>
      <c r="K20" s="28"/>
    </row>
    <row r="21" spans="1:11" x14ac:dyDescent="0.25">
      <c r="A21" s="4" t="s">
        <v>73</v>
      </c>
      <c r="B21" s="5">
        <f>(B19/B18)/3</f>
        <v>3.3333333333333333E-2</v>
      </c>
      <c r="C21" s="5"/>
      <c r="D21" s="5"/>
      <c r="E21" s="5"/>
      <c r="F21" s="5"/>
      <c r="G21" s="5"/>
      <c r="H21" s="5"/>
      <c r="I21" s="6"/>
      <c r="K21" s="28"/>
    </row>
    <row r="22" spans="1:11" x14ac:dyDescent="0.25">
      <c r="A22" s="4" t="s">
        <v>74</v>
      </c>
      <c r="B22" s="5" t="s">
        <v>75</v>
      </c>
      <c r="C22" s="5" t="s">
        <v>76</v>
      </c>
      <c r="D22" s="5" t="s">
        <v>77</v>
      </c>
      <c r="E22" s="25" t="s">
        <v>78</v>
      </c>
      <c r="F22" s="5"/>
      <c r="G22" s="5" t="s">
        <v>79</v>
      </c>
      <c r="H22" s="31" t="s">
        <v>80</v>
      </c>
      <c r="I22" s="6" t="s">
        <v>81</v>
      </c>
      <c r="K22" s="28"/>
    </row>
    <row r="23" spans="1:11" x14ac:dyDescent="0.25">
      <c r="A23" s="4">
        <v>0</v>
      </c>
      <c r="B23" s="5">
        <f>A23*A23</f>
        <v>0</v>
      </c>
      <c r="C23" s="5">
        <f>B23/$B$4</f>
        <v>0</v>
      </c>
      <c r="D23" s="5">
        <f>1 +C23</f>
        <v>1</v>
      </c>
      <c r="E23" s="5">
        <f>POWER(D23,-$B$7)</f>
        <v>1</v>
      </c>
      <c r="F23" s="5">
        <f>$B$13</f>
        <v>0.38273277230987157</v>
      </c>
      <c r="G23" s="5">
        <f>E23*F23</f>
        <v>0.38273277230987157</v>
      </c>
      <c r="H23" s="5">
        <v>1</v>
      </c>
      <c r="I23" s="6">
        <f>$B$21*H23*G23</f>
        <v>1.2757759076995719E-2</v>
      </c>
      <c r="K23" s="28"/>
    </row>
    <row r="24" spans="1:11" x14ac:dyDescent="0.25">
      <c r="A24" s="4">
        <f>A23+$C$18</f>
        <v>0.1</v>
      </c>
      <c r="B24" s="5">
        <f>A24*A24</f>
        <v>1.0000000000000002E-2</v>
      </c>
      <c r="C24" s="5">
        <f t="shared" ref="C24:C33" si="1">B24/$B$4</f>
        <v>1.666666666666667E-3</v>
      </c>
      <c r="D24" s="5">
        <f t="shared" ref="D24:D33" si="2">1 +C24</f>
        <v>1.0016666666666667</v>
      </c>
      <c r="E24" s="5">
        <f t="shared" ref="E24:E33" si="3">POWER(D24,-$B$7)</f>
        <v>0.99418847500696295</v>
      </c>
      <c r="F24" s="5">
        <f t="shared" ref="F24:F33" si="4">$B$13</f>
        <v>0.38273277230987157</v>
      </c>
      <c r="G24" s="5">
        <f t="shared" ref="G24:G33" si="5">E24*F24</f>
        <v>0.38050851123793838</v>
      </c>
      <c r="H24" s="5">
        <v>4</v>
      </c>
      <c r="I24" s="6">
        <f t="shared" ref="I24:I33" si="6">$B$21*H24*G24</f>
        <v>5.0734468165058451E-2</v>
      </c>
      <c r="K24" s="28"/>
    </row>
    <row r="25" spans="1:11" x14ac:dyDescent="0.25">
      <c r="A25" s="4">
        <f>A24+$C$18</f>
        <v>0.2</v>
      </c>
      <c r="B25" s="5">
        <f>A25*A25</f>
        <v>4.0000000000000008E-2</v>
      </c>
      <c r="C25" s="5">
        <f t="shared" si="1"/>
        <v>6.666666666666668E-3</v>
      </c>
      <c r="D25" s="5">
        <f t="shared" si="2"/>
        <v>1.0066666666666666</v>
      </c>
      <c r="E25" s="5">
        <f t="shared" si="3"/>
        <v>0.9770124347723933</v>
      </c>
      <c r="F25" s="5">
        <f t="shared" si="4"/>
        <v>0.38273277230987157</v>
      </c>
      <c r="G25" s="5">
        <f t="shared" si="5"/>
        <v>0.37393467774165567</v>
      </c>
      <c r="H25" s="5">
        <v>2</v>
      </c>
      <c r="I25" s="6">
        <f t="shared" si="6"/>
        <v>2.4928978516110378E-2</v>
      </c>
    </row>
    <row r="26" spans="1:11" x14ac:dyDescent="0.25">
      <c r="A26" s="4">
        <f>A25+$C$18</f>
        <v>0.30000000000000004</v>
      </c>
      <c r="B26" s="5">
        <f t="shared" ref="B26:B33" si="7">A26*A26</f>
        <v>9.0000000000000024E-2</v>
      </c>
      <c r="C26" s="5">
        <f t="shared" si="1"/>
        <v>1.5000000000000005E-2</v>
      </c>
      <c r="D26" s="5">
        <f t="shared" si="2"/>
        <v>1.0149999999999999</v>
      </c>
      <c r="E26" s="5">
        <f t="shared" si="3"/>
        <v>0.94922430998052398</v>
      </c>
      <c r="F26" s="5">
        <f t="shared" si="4"/>
        <v>0.38273277230987157</v>
      </c>
      <c r="G26" s="5">
        <f t="shared" si="5"/>
        <v>0.36329925170277083</v>
      </c>
      <c r="H26" s="5">
        <v>4</v>
      </c>
      <c r="I26" s="6">
        <f t="shared" si="6"/>
        <v>4.8439900227036113E-2</v>
      </c>
    </row>
    <row r="27" spans="1:11" x14ac:dyDescent="0.25">
      <c r="A27" s="4">
        <f t="shared" ref="A27:A32" si="8">A26+$C$18</f>
        <v>0.4</v>
      </c>
      <c r="B27" s="5">
        <f t="shared" si="7"/>
        <v>0.16000000000000003</v>
      </c>
      <c r="C27" s="5">
        <f t="shared" si="1"/>
        <v>2.6666666666666672E-2</v>
      </c>
      <c r="D27" s="5">
        <f t="shared" si="2"/>
        <v>1.0266666666666666</v>
      </c>
      <c r="E27" s="5">
        <f t="shared" si="3"/>
        <v>0.91200429534497807</v>
      </c>
      <c r="F27" s="5">
        <f t="shared" si="4"/>
        <v>0.38273277230987157</v>
      </c>
      <c r="G27" s="5">
        <f t="shared" si="5"/>
        <v>0.34905393231589438</v>
      </c>
      <c r="H27" s="5">
        <v>2</v>
      </c>
      <c r="I27" s="6">
        <f t="shared" si="6"/>
        <v>2.3270262154392957E-2</v>
      </c>
    </row>
    <row r="28" spans="1:11" x14ac:dyDescent="0.25">
      <c r="A28" s="4">
        <f t="shared" si="8"/>
        <v>0.5</v>
      </c>
      <c r="B28" s="5">
        <f t="shared" si="7"/>
        <v>0.25</v>
      </c>
      <c r="C28" s="5">
        <f t="shared" si="1"/>
        <v>4.1666666666666664E-2</v>
      </c>
      <c r="D28" s="5">
        <f t="shared" si="2"/>
        <v>1.0416666666666667</v>
      </c>
      <c r="E28" s="5">
        <f t="shared" si="3"/>
        <v>0.86686070282840688</v>
      </c>
      <c r="F28" s="5">
        <f t="shared" si="4"/>
        <v>0.38273277230987157</v>
      </c>
      <c r="G28" s="5">
        <f t="shared" si="5"/>
        <v>0.3317759999999999</v>
      </c>
      <c r="H28" s="5">
        <v>4</v>
      </c>
      <c r="I28" s="6">
        <f t="shared" si="6"/>
        <v>4.4236799999999986E-2</v>
      </c>
    </row>
    <row r="29" spans="1:11" x14ac:dyDescent="0.25">
      <c r="A29" s="4">
        <f t="shared" si="8"/>
        <v>0.6</v>
      </c>
      <c r="B29" s="5">
        <f t="shared" si="7"/>
        <v>0.36</v>
      </c>
      <c r="C29" s="5">
        <f t="shared" si="1"/>
        <v>0.06</v>
      </c>
      <c r="D29" s="5">
        <f t="shared" si="2"/>
        <v>1.06</v>
      </c>
      <c r="E29" s="5">
        <f t="shared" si="3"/>
        <v>0.81551033937181705</v>
      </c>
      <c r="F29" s="5">
        <f t="shared" si="4"/>
        <v>0.38273277230987157</v>
      </c>
      <c r="G29" s="5">
        <f t="shared" si="5"/>
        <v>0.31212253303513976</v>
      </c>
      <c r="H29" s="5">
        <v>2</v>
      </c>
      <c r="I29" s="6">
        <f t="shared" si="6"/>
        <v>2.0808168869009318E-2</v>
      </c>
    </row>
    <row r="30" spans="1:11" x14ac:dyDescent="0.25">
      <c r="A30" s="4">
        <f t="shared" si="8"/>
        <v>0.7</v>
      </c>
      <c r="B30" s="5">
        <f t="shared" si="7"/>
        <v>0.48999999999999994</v>
      </c>
      <c r="C30" s="5">
        <f t="shared" si="1"/>
        <v>8.1666666666666651E-2</v>
      </c>
      <c r="D30" s="5">
        <f t="shared" si="2"/>
        <v>1.0816666666666666</v>
      </c>
      <c r="E30" s="5">
        <f t="shared" si="3"/>
        <v>0.75975389902985901</v>
      </c>
      <c r="F30" s="5">
        <f t="shared" si="4"/>
        <v>0.38273277230987157</v>
      </c>
      <c r="G30" s="5">
        <f t="shared" si="5"/>
        <v>0.29078271604893219</v>
      </c>
      <c r="H30" s="5">
        <v>4</v>
      </c>
      <c r="I30" s="6">
        <f t="shared" si="6"/>
        <v>3.8771028806524291E-2</v>
      </c>
    </row>
    <row r="31" spans="1:11" x14ac:dyDescent="0.25">
      <c r="A31" s="4">
        <f t="shared" si="8"/>
        <v>0.79999999999999993</v>
      </c>
      <c r="B31" s="5">
        <f t="shared" si="7"/>
        <v>0.6399999999999999</v>
      </c>
      <c r="C31" s="5">
        <f t="shared" si="1"/>
        <v>0.10666666666666665</v>
      </c>
      <c r="D31" s="5">
        <f t="shared" si="2"/>
        <v>1.1066666666666667</v>
      </c>
      <c r="E31" s="5">
        <f t="shared" si="3"/>
        <v>0.70136016958241643</v>
      </c>
      <c r="F31" s="5">
        <f t="shared" si="4"/>
        <v>0.38273277230987157</v>
      </c>
      <c r="G31" s="5">
        <f t="shared" si="5"/>
        <v>0.26843352209199989</v>
      </c>
      <c r="H31" s="5">
        <v>2</v>
      </c>
      <c r="I31" s="6">
        <f t="shared" si="6"/>
        <v>1.7895568139466658E-2</v>
      </c>
    </row>
    <row r="32" spans="1:11" x14ac:dyDescent="0.25">
      <c r="A32" s="4">
        <f t="shared" si="8"/>
        <v>0.89999999999999991</v>
      </c>
      <c r="B32" s="5">
        <f t="shared" si="7"/>
        <v>0.80999999999999983</v>
      </c>
      <c r="C32" s="5">
        <f t="shared" si="1"/>
        <v>0.13499999999999998</v>
      </c>
      <c r="D32" s="5">
        <f t="shared" si="2"/>
        <v>1.135</v>
      </c>
      <c r="E32" s="5">
        <f t="shared" si="3"/>
        <v>0.64196963220855263</v>
      </c>
      <c r="F32" s="5">
        <f t="shared" si="4"/>
        <v>0.38273277230987157</v>
      </c>
      <c r="G32" s="5">
        <f t="shared" si="5"/>
        <v>0.24570281707392796</v>
      </c>
      <c r="H32" s="5">
        <v>4</v>
      </c>
      <c r="I32" s="6">
        <f t="shared" si="6"/>
        <v>3.2760375609857062E-2</v>
      </c>
    </row>
    <row r="33" spans="1:11" x14ac:dyDescent="0.25">
      <c r="A33" s="4">
        <f>A32+$C$18</f>
        <v>0.99999999999999989</v>
      </c>
      <c r="B33" s="5">
        <f t="shared" si="7"/>
        <v>0.99999999999999978</v>
      </c>
      <c r="C33" s="5">
        <f t="shared" si="1"/>
        <v>0.16666666666666663</v>
      </c>
      <c r="D33" s="5">
        <f t="shared" si="2"/>
        <v>1.1666666666666665</v>
      </c>
      <c r="E33" s="5">
        <f t="shared" si="3"/>
        <v>0.58302373629991611</v>
      </c>
      <c r="F33" s="5">
        <f t="shared" si="4"/>
        <v>0.38273277230987157</v>
      </c>
      <c r="G33" s="5">
        <f t="shared" si="5"/>
        <v>0.2231422909165264</v>
      </c>
      <c r="H33" s="5">
        <v>1</v>
      </c>
      <c r="I33" s="6">
        <f t="shared" si="6"/>
        <v>7.4380763638842136E-3</v>
      </c>
    </row>
    <row r="34" spans="1:11" x14ac:dyDescent="0.25">
      <c r="I34" s="50">
        <f>SUM(I23:I33)</f>
        <v>0.32204138592833514</v>
      </c>
    </row>
    <row r="35" spans="1:11" x14ac:dyDescent="0.25">
      <c r="A35" t="s">
        <v>54</v>
      </c>
      <c r="B35">
        <f>I34</f>
        <v>0.32204138592833514</v>
      </c>
      <c r="C35" t="s">
        <v>101</v>
      </c>
      <c r="D35" t="s">
        <v>108</v>
      </c>
      <c r="I35" s="26"/>
    </row>
    <row r="36" spans="1:11" x14ac:dyDescent="0.25">
      <c r="A36" t="s">
        <v>96</v>
      </c>
      <c r="B36">
        <v>0.2</v>
      </c>
      <c r="I36" s="26"/>
    </row>
    <row r="37" spans="1:11" x14ac:dyDescent="0.25">
      <c r="A37" t="s">
        <v>95</v>
      </c>
      <c r="I37" s="26"/>
    </row>
    <row r="38" spans="1:11" x14ac:dyDescent="0.25">
      <c r="A38" t="s">
        <v>98</v>
      </c>
      <c r="B38">
        <v>0.5</v>
      </c>
      <c r="I38" s="26"/>
    </row>
    <row r="39" spans="1:11" ht="15.75" thickBot="1" x14ac:dyDescent="0.3">
      <c r="I39" s="26"/>
    </row>
    <row r="40" spans="1:11" x14ac:dyDescent="0.25">
      <c r="A40" s="24" t="s">
        <v>69</v>
      </c>
      <c r="B40" s="2"/>
      <c r="C40" s="2"/>
      <c r="D40" s="2"/>
      <c r="E40" s="2"/>
      <c r="F40" s="2"/>
      <c r="G40" s="2"/>
      <c r="H40" s="2"/>
      <c r="I40" s="3"/>
      <c r="K40" s="28">
        <f>K38-1</f>
        <v>-1</v>
      </c>
    </row>
    <row r="41" spans="1:11" x14ac:dyDescent="0.25">
      <c r="A41" s="4" t="s">
        <v>70</v>
      </c>
      <c r="B41" s="5"/>
      <c r="C41" s="5"/>
      <c r="D41" s="5"/>
      <c r="E41" s="5"/>
      <c r="F41" s="5"/>
      <c r="G41" s="5"/>
      <c r="H41" s="5"/>
      <c r="I41" s="6"/>
      <c r="K41" s="28">
        <f>K40-1</f>
        <v>-2</v>
      </c>
    </row>
    <row r="42" spans="1:11" x14ac:dyDescent="0.25">
      <c r="A42" s="4" t="s">
        <v>71</v>
      </c>
      <c r="B42" s="5">
        <v>10</v>
      </c>
      <c r="C42" s="5">
        <f>B43/B42</f>
        <v>0.05</v>
      </c>
      <c r="D42" s="5"/>
      <c r="E42" s="5"/>
      <c r="F42" s="5"/>
      <c r="G42" s="5"/>
      <c r="H42" s="5"/>
      <c r="I42" s="6"/>
      <c r="K42" s="28">
        <f>K41-1</f>
        <v>-3</v>
      </c>
    </row>
    <row r="43" spans="1:11" x14ac:dyDescent="0.25">
      <c r="A43" s="4" t="s">
        <v>41</v>
      </c>
      <c r="B43" s="5">
        <f>B19-B38</f>
        <v>0.5</v>
      </c>
      <c r="C43" s="5"/>
      <c r="D43" s="5"/>
      <c r="E43" s="5"/>
      <c r="F43" s="5"/>
      <c r="G43" s="5"/>
      <c r="H43" s="5"/>
      <c r="I43" s="6"/>
      <c r="K43" s="28"/>
    </row>
    <row r="44" spans="1:11" x14ac:dyDescent="0.25">
      <c r="A44" s="4" t="s">
        <v>72</v>
      </c>
      <c r="B44" s="5"/>
      <c r="C44" s="5"/>
      <c r="D44" s="5"/>
      <c r="E44" s="5"/>
      <c r="F44" s="5"/>
      <c r="G44" s="5"/>
      <c r="H44" s="5"/>
      <c r="I44" s="6"/>
      <c r="K44" s="28"/>
    </row>
    <row r="45" spans="1:11" x14ac:dyDescent="0.25">
      <c r="A45" s="4" t="s">
        <v>73</v>
      </c>
      <c r="B45" s="5">
        <f>(B43/B42)/3</f>
        <v>1.6666666666666666E-2</v>
      </c>
      <c r="C45" s="5"/>
      <c r="D45" s="5"/>
      <c r="E45" s="5"/>
      <c r="F45" s="5"/>
      <c r="G45" s="5"/>
      <c r="H45" s="5"/>
      <c r="I45" s="6"/>
      <c r="K45" s="28"/>
    </row>
    <row r="46" spans="1:11" x14ac:dyDescent="0.25">
      <c r="A46" s="4" t="s">
        <v>74</v>
      </c>
      <c r="B46" s="5" t="s">
        <v>75</v>
      </c>
      <c r="C46" s="5" t="s">
        <v>76</v>
      </c>
      <c r="D46" s="5" t="s">
        <v>77</v>
      </c>
      <c r="E46" s="25" t="s">
        <v>78</v>
      </c>
      <c r="F46" s="5"/>
      <c r="G46" s="5" t="s">
        <v>79</v>
      </c>
      <c r="H46" s="31" t="s">
        <v>80</v>
      </c>
      <c r="I46" s="6" t="s">
        <v>81</v>
      </c>
      <c r="K46" s="28"/>
    </row>
    <row r="47" spans="1:11" x14ac:dyDescent="0.25">
      <c r="A47" s="4">
        <v>0</v>
      </c>
      <c r="B47" s="5">
        <f>A47*A47</f>
        <v>0</v>
      </c>
      <c r="C47" s="5">
        <f>B47/$B$4</f>
        <v>0</v>
      </c>
      <c r="D47" s="5">
        <f>1 +C47</f>
        <v>1</v>
      </c>
      <c r="E47" s="5">
        <f>POWER(D47,-$B$7)</f>
        <v>1</v>
      </c>
      <c r="F47" s="5">
        <f>$B$13</f>
        <v>0.38273277230987157</v>
      </c>
      <c r="G47" s="5">
        <f>E47*F47</f>
        <v>0.38273277230987157</v>
      </c>
      <c r="H47" s="5">
        <v>1</v>
      </c>
      <c r="I47" s="6">
        <f>$B$45*H47*G47</f>
        <v>6.3788795384978596E-3</v>
      </c>
      <c r="K47" s="28"/>
    </row>
    <row r="48" spans="1:11" x14ac:dyDescent="0.25">
      <c r="A48" s="4">
        <f>A47+$C$42</f>
        <v>0.05</v>
      </c>
      <c r="B48" s="5">
        <f>A48*A48</f>
        <v>2.5000000000000005E-3</v>
      </c>
      <c r="C48" s="5">
        <f t="shared" ref="C48:C57" si="9">B48/$B$4</f>
        <v>4.1666666666666675E-4</v>
      </c>
      <c r="D48" s="5">
        <f t="shared" ref="D48:D57" si="10">1 +C48</f>
        <v>1.0004166666666667</v>
      </c>
      <c r="E48" s="5">
        <f t="shared" ref="E48:E57" si="11">POWER(D48,-$B$7)</f>
        <v>0.99854303281049372</v>
      </c>
      <c r="F48" s="5">
        <f t="shared" ref="F48:F57" si="12">$B$13</f>
        <v>0.38273277230987157</v>
      </c>
      <c r="G48" s="5">
        <f t="shared" ref="G48:G57" si="13">E48*F48</f>
        <v>0.38217514321826729</v>
      </c>
      <c r="H48" s="5">
        <v>4</v>
      </c>
      <c r="I48" s="6">
        <f t="shared" ref="I48:I57" si="14">$B$45*H48*G48</f>
        <v>2.5478342881217819E-2</v>
      </c>
      <c r="K48" s="28"/>
    </row>
    <row r="49" spans="1:11" x14ac:dyDescent="0.25">
      <c r="A49" s="4">
        <f t="shared" ref="A49:A57" si="15">A48+$C$42</f>
        <v>0.1</v>
      </c>
      <c r="B49" s="5">
        <f>A49*A49</f>
        <v>1.0000000000000002E-2</v>
      </c>
      <c r="C49" s="5">
        <f t="shared" si="9"/>
        <v>1.666666666666667E-3</v>
      </c>
      <c r="D49" s="5">
        <f t="shared" si="10"/>
        <v>1.0016666666666667</v>
      </c>
      <c r="E49" s="5">
        <f t="shared" si="11"/>
        <v>0.99418847500696295</v>
      </c>
      <c r="F49" s="5">
        <f t="shared" si="12"/>
        <v>0.38273277230987157</v>
      </c>
      <c r="G49" s="5">
        <f t="shared" si="13"/>
        <v>0.38050851123793838</v>
      </c>
      <c r="H49" s="5">
        <v>2</v>
      </c>
      <c r="I49" s="6">
        <f t="shared" si="14"/>
        <v>1.2683617041264613E-2</v>
      </c>
    </row>
    <row r="50" spans="1:11" x14ac:dyDescent="0.25">
      <c r="A50" s="4">
        <f t="shared" si="15"/>
        <v>0.15000000000000002</v>
      </c>
      <c r="B50" s="5">
        <f t="shared" ref="B50:B57" si="16">A50*A50</f>
        <v>2.2500000000000006E-2</v>
      </c>
      <c r="C50" s="5">
        <f t="shared" si="9"/>
        <v>3.7500000000000012E-3</v>
      </c>
      <c r="D50" s="5">
        <f t="shared" si="10"/>
        <v>1.0037499999999999</v>
      </c>
      <c r="E50" s="5">
        <f t="shared" si="11"/>
        <v>0.986984985448494</v>
      </c>
      <c r="F50" s="5">
        <f t="shared" si="12"/>
        <v>0.38273277230987157</v>
      </c>
      <c r="G50" s="5">
        <f t="shared" si="13"/>
        <v>0.37775149970892036</v>
      </c>
      <c r="H50" s="5">
        <v>4</v>
      </c>
      <c r="I50" s="6">
        <f t="shared" si="14"/>
        <v>2.5183433313928024E-2</v>
      </c>
    </row>
    <row r="51" spans="1:11" x14ac:dyDescent="0.25">
      <c r="A51" s="4">
        <f t="shared" si="15"/>
        <v>0.2</v>
      </c>
      <c r="B51" s="5">
        <f t="shared" si="16"/>
        <v>4.0000000000000008E-2</v>
      </c>
      <c r="C51" s="5">
        <f t="shared" si="9"/>
        <v>6.666666666666668E-3</v>
      </c>
      <c r="D51" s="5">
        <f t="shared" si="10"/>
        <v>1.0066666666666666</v>
      </c>
      <c r="E51" s="5">
        <f t="shared" si="11"/>
        <v>0.9770124347723933</v>
      </c>
      <c r="F51" s="5">
        <f t="shared" si="12"/>
        <v>0.38273277230987157</v>
      </c>
      <c r="G51" s="5">
        <f t="shared" si="13"/>
        <v>0.37393467774165567</v>
      </c>
      <c r="H51" s="5">
        <v>2</v>
      </c>
      <c r="I51" s="6">
        <f t="shared" si="14"/>
        <v>1.2464489258055189E-2</v>
      </c>
    </row>
    <row r="52" spans="1:11" x14ac:dyDescent="0.25">
      <c r="A52" s="4">
        <f t="shared" si="15"/>
        <v>0.25</v>
      </c>
      <c r="B52" s="5">
        <f t="shared" si="16"/>
        <v>6.25E-2</v>
      </c>
      <c r="C52" s="5">
        <f t="shared" si="9"/>
        <v>1.0416666666666666E-2</v>
      </c>
      <c r="D52" s="5">
        <f t="shared" si="10"/>
        <v>1.0104166666666667</v>
      </c>
      <c r="E52" s="5">
        <f t="shared" si="11"/>
        <v>0.9643801123971637</v>
      </c>
      <c r="F52" s="5">
        <f t="shared" si="12"/>
        <v>0.38273277230987157</v>
      </c>
      <c r="G52" s="5">
        <f t="shared" si="13"/>
        <v>0.36909987397827199</v>
      </c>
      <c r="H52" s="5">
        <v>4</v>
      </c>
      <c r="I52" s="6">
        <f t="shared" si="14"/>
        <v>2.4606658265218132E-2</v>
      </c>
    </row>
    <row r="53" spans="1:11" x14ac:dyDescent="0.25">
      <c r="A53" s="4">
        <f t="shared" si="15"/>
        <v>0.3</v>
      </c>
      <c r="B53" s="5">
        <f t="shared" si="16"/>
        <v>0.09</v>
      </c>
      <c r="C53" s="5">
        <f t="shared" si="9"/>
        <v>1.4999999999999999E-2</v>
      </c>
      <c r="D53" s="5">
        <f t="shared" si="10"/>
        <v>1.0149999999999999</v>
      </c>
      <c r="E53" s="5">
        <f t="shared" si="11"/>
        <v>0.94922430998052398</v>
      </c>
      <c r="F53" s="5">
        <f t="shared" si="12"/>
        <v>0.38273277230987157</v>
      </c>
      <c r="G53" s="5">
        <f t="shared" si="13"/>
        <v>0.36329925170277083</v>
      </c>
      <c r="H53" s="5">
        <v>2</v>
      </c>
      <c r="I53" s="6">
        <f t="shared" si="14"/>
        <v>1.2109975056759028E-2</v>
      </c>
    </row>
    <row r="54" spans="1:11" x14ac:dyDescent="0.25">
      <c r="A54" s="4">
        <f t="shared" si="15"/>
        <v>0.35</v>
      </c>
      <c r="B54" s="5">
        <f t="shared" si="16"/>
        <v>0.12249999999999998</v>
      </c>
      <c r="C54" s="5">
        <f t="shared" si="9"/>
        <v>2.0416666666666663E-2</v>
      </c>
      <c r="D54" s="5">
        <f t="shared" si="10"/>
        <v>1.0204166666666667</v>
      </c>
      <c r="E54" s="5">
        <f t="shared" si="11"/>
        <v>0.93170536881494526</v>
      </c>
      <c r="F54" s="5">
        <f t="shared" si="12"/>
        <v>0.38273277230987157</v>
      </c>
      <c r="G54" s="5">
        <f t="shared" si="13"/>
        <v>0.35659417878253535</v>
      </c>
      <c r="H54" s="5">
        <v>4</v>
      </c>
      <c r="I54" s="6">
        <f t="shared" si="14"/>
        <v>2.3772945252169022E-2</v>
      </c>
    </row>
    <row r="55" spans="1:11" x14ac:dyDescent="0.25">
      <c r="A55" s="4">
        <f t="shared" si="15"/>
        <v>0.39999999999999997</v>
      </c>
      <c r="B55" s="5">
        <f t="shared" si="16"/>
        <v>0.15999999999999998</v>
      </c>
      <c r="C55" s="5">
        <f t="shared" si="9"/>
        <v>2.6666666666666661E-2</v>
      </c>
      <c r="D55" s="5">
        <f t="shared" si="10"/>
        <v>1.0266666666666666</v>
      </c>
      <c r="E55" s="5">
        <f t="shared" si="11"/>
        <v>0.91200429534497807</v>
      </c>
      <c r="F55" s="5">
        <f t="shared" si="12"/>
        <v>0.38273277230987157</v>
      </c>
      <c r="G55" s="5">
        <f t="shared" si="13"/>
        <v>0.34905393231589438</v>
      </c>
      <c r="H55" s="5">
        <v>2</v>
      </c>
      <c r="I55" s="6">
        <f t="shared" si="14"/>
        <v>1.1635131077196478E-2</v>
      </c>
    </row>
    <row r="56" spans="1:11" x14ac:dyDescent="0.25">
      <c r="A56" s="4">
        <f t="shared" si="15"/>
        <v>0.44999999999999996</v>
      </c>
      <c r="B56" s="5">
        <f t="shared" si="16"/>
        <v>0.20249999999999996</v>
      </c>
      <c r="C56" s="5">
        <f t="shared" si="9"/>
        <v>3.3749999999999995E-2</v>
      </c>
      <c r="D56" s="5">
        <f t="shared" si="10"/>
        <v>1.0337499999999999</v>
      </c>
      <c r="E56" s="5">
        <f t="shared" si="11"/>
        <v>0.89031906033165509</v>
      </c>
      <c r="F56" s="5">
        <f t="shared" si="12"/>
        <v>0.38273277230987157</v>
      </c>
      <c r="G56" s="5">
        <f t="shared" si="13"/>
        <v>0.34075428220105414</v>
      </c>
      <c r="H56" s="5">
        <v>4</v>
      </c>
      <c r="I56" s="6">
        <f t="shared" si="14"/>
        <v>2.2716952146736941E-2</v>
      </c>
    </row>
    <row r="57" spans="1:11" x14ac:dyDescent="0.25">
      <c r="A57" s="4">
        <f t="shared" si="15"/>
        <v>0.49999999999999994</v>
      </c>
      <c r="B57" s="5">
        <f t="shared" si="16"/>
        <v>0.24999999999999994</v>
      </c>
      <c r="C57" s="5">
        <f t="shared" si="9"/>
        <v>4.1666666666666657E-2</v>
      </c>
      <c r="D57" s="5">
        <f t="shared" si="10"/>
        <v>1.0416666666666667</v>
      </c>
      <c r="E57" s="5">
        <f t="shared" si="11"/>
        <v>0.86686070282840688</v>
      </c>
      <c r="F57" s="5">
        <f t="shared" si="12"/>
        <v>0.38273277230987157</v>
      </c>
      <c r="G57" s="5">
        <f t="shared" si="13"/>
        <v>0.3317759999999999</v>
      </c>
      <c r="H57" s="5">
        <v>1</v>
      </c>
      <c r="I57" s="6">
        <f t="shared" si="14"/>
        <v>5.5295999999999982E-3</v>
      </c>
    </row>
    <row r="58" spans="1:11" x14ac:dyDescent="0.25">
      <c r="I58" s="50">
        <f>SUM(I47:I57)</f>
        <v>0.18256002383104308</v>
      </c>
    </row>
    <row r="59" spans="1:11" x14ac:dyDescent="0.25">
      <c r="A59" t="s">
        <v>98</v>
      </c>
      <c r="B59">
        <f>B38/2</f>
        <v>0.25</v>
      </c>
      <c r="D59" t="s">
        <v>116</v>
      </c>
      <c r="E59">
        <f>I58-I34</f>
        <v>-0.13948136209729206</v>
      </c>
      <c r="I59" s="26"/>
    </row>
    <row r="60" spans="1:11" x14ac:dyDescent="0.25">
      <c r="A60" t="s">
        <v>54</v>
      </c>
      <c r="B60">
        <f>I58</f>
        <v>0.18256002383104308</v>
      </c>
      <c r="C60" t="s">
        <v>100</v>
      </c>
      <c r="D60" t="s">
        <v>109</v>
      </c>
      <c r="I60" s="26"/>
    </row>
    <row r="61" spans="1:11" ht="15.75" thickBot="1" x14ac:dyDescent="0.3">
      <c r="A61" t="s">
        <v>99</v>
      </c>
      <c r="B61">
        <f>B36</f>
        <v>0.2</v>
      </c>
      <c r="I61" s="26"/>
    </row>
    <row r="62" spans="1:11" x14ac:dyDescent="0.25">
      <c r="A62" s="24" t="s">
        <v>69</v>
      </c>
      <c r="B62" s="2"/>
      <c r="C62" s="2"/>
      <c r="D62" s="2"/>
      <c r="E62" s="2"/>
      <c r="F62" s="2"/>
      <c r="G62" s="2"/>
      <c r="H62" s="2"/>
      <c r="I62" s="3"/>
      <c r="K62" s="28">
        <f>K59-1</f>
        <v>-1</v>
      </c>
    </row>
    <row r="63" spans="1:11" x14ac:dyDescent="0.25">
      <c r="A63" s="4" t="s">
        <v>70</v>
      </c>
      <c r="B63" s="5"/>
      <c r="C63" s="5"/>
      <c r="D63" s="5"/>
      <c r="E63" s="5"/>
      <c r="F63" s="5"/>
      <c r="G63" s="5"/>
      <c r="H63" s="5"/>
      <c r="I63" s="6"/>
      <c r="K63" s="28">
        <f>K62-1</f>
        <v>-2</v>
      </c>
    </row>
    <row r="64" spans="1:11" x14ac:dyDescent="0.25">
      <c r="A64" s="4" t="s">
        <v>71</v>
      </c>
      <c r="B64" s="5">
        <v>10</v>
      </c>
      <c r="C64" s="5">
        <f>B65/B64</f>
        <v>7.4999999999999997E-2</v>
      </c>
      <c r="D64" s="5"/>
      <c r="E64" s="5"/>
      <c r="F64" s="5"/>
      <c r="G64" s="5"/>
      <c r="H64" s="5"/>
      <c r="I64" s="6"/>
      <c r="K64" s="28">
        <f>K63-1</f>
        <v>-3</v>
      </c>
    </row>
    <row r="65" spans="1:11" x14ac:dyDescent="0.25">
      <c r="A65" s="4" t="s">
        <v>41</v>
      </c>
      <c r="B65" s="5">
        <f>B43+B59</f>
        <v>0.75</v>
      </c>
      <c r="C65" s="5"/>
      <c r="D65" s="5"/>
      <c r="E65" s="5"/>
      <c r="F65" s="5"/>
      <c r="G65" s="5"/>
      <c r="H65" s="5"/>
      <c r="I65" s="6"/>
      <c r="K65" s="28"/>
    </row>
    <row r="66" spans="1:11" x14ac:dyDescent="0.25">
      <c r="A66" s="4" t="s">
        <v>72</v>
      </c>
      <c r="B66" s="5"/>
      <c r="C66" s="5"/>
      <c r="D66" s="5"/>
      <c r="E66" s="5"/>
      <c r="F66" s="5"/>
      <c r="G66" s="5"/>
      <c r="H66" s="5"/>
      <c r="I66" s="6"/>
      <c r="K66" s="28"/>
    </row>
    <row r="67" spans="1:11" x14ac:dyDescent="0.25">
      <c r="A67" s="4" t="s">
        <v>73</v>
      </c>
      <c r="B67" s="5">
        <f>(B65/B64)/3</f>
        <v>2.4999999999999998E-2</v>
      </c>
      <c r="C67" s="5"/>
      <c r="D67" s="5"/>
      <c r="E67" s="5"/>
      <c r="F67" s="5"/>
      <c r="G67" s="5"/>
      <c r="H67" s="5"/>
      <c r="I67" s="6"/>
      <c r="K67" s="28"/>
    </row>
    <row r="68" spans="1:11" x14ac:dyDescent="0.25">
      <c r="A68" s="4" t="s">
        <v>74</v>
      </c>
      <c r="B68" s="5" t="s">
        <v>75</v>
      </c>
      <c r="C68" s="5" t="s">
        <v>76</v>
      </c>
      <c r="D68" s="5" t="s">
        <v>77</v>
      </c>
      <c r="E68" s="25" t="s">
        <v>78</v>
      </c>
      <c r="F68" s="5"/>
      <c r="G68" s="5" t="s">
        <v>79</v>
      </c>
      <c r="H68" s="31" t="s">
        <v>80</v>
      </c>
      <c r="I68" s="6" t="s">
        <v>81</v>
      </c>
      <c r="K68" s="28"/>
    </row>
    <row r="69" spans="1:11" x14ac:dyDescent="0.25">
      <c r="A69" s="4">
        <v>0</v>
      </c>
      <c r="B69" s="5">
        <f>A69*A69</f>
        <v>0</v>
      </c>
      <c r="C69" s="5">
        <f>B69/$B$4</f>
        <v>0</v>
      </c>
      <c r="D69" s="5">
        <f>1 +C69</f>
        <v>1</v>
      </c>
      <c r="E69" s="5">
        <f>POWER(D69,-$B$7)</f>
        <v>1</v>
      </c>
      <c r="F69" s="5">
        <f>$B$13</f>
        <v>0.38273277230987157</v>
      </c>
      <c r="G69" s="5">
        <f>E69*F69</f>
        <v>0.38273277230987157</v>
      </c>
      <c r="H69" s="5">
        <v>1</v>
      </c>
      <c r="I69" s="6">
        <f>$B$67*H69*G69</f>
        <v>9.5683193077467886E-3</v>
      </c>
      <c r="K69" s="28"/>
    </row>
    <row r="70" spans="1:11" x14ac:dyDescent="0.25">
      <c r="A70" s="4">
        <f>A69+$C$64</f>
        <v>7.4999999999999997E-2</v>
      </c>
      <c r="B70" s="5">
        <f>A70*A70</f>
        <v>5.6249999999999998E-3</v>
      </c>
      <c r="C70" s="5">
        <f t="shared" ref="C70:C79" si="17">B70/$B$4</f>
        <v>9.3749999999999997E-4</v>
      </c>
      <c r="D70" s="5">
        <f t="shared" ref="D70:D79" si="18">1 +C70</f>
        <v>1.0009375</v>
      </c>
      <c r="E70" s="5">
        <f t="shared" ref="E70:E79" si="19">POWER(D70,-$B$7)</f>
        <v>0.99672565950868275</v>
      </c>
      <c r="F70" s="5">
        <f t="shared" ref="F70:F79" si="20">$B$13</f>
        <v>0.38273277230987157</v>
      </c>
      <c r="G70" s="5">
        <f t="shared" ref="G70:G79" si="21">E70*F70</f>
        <v>0.38147957489614326</v>
      </c>
      <c r="H70" s="5">
        <v>4</v>
      </c>
      <c r="I70" s="6">
        <f t="shared" ref="I70:I79" si="22">$B$67*H70*G70</f>
        <v>3.8147957489614324E-2</v>
      </c>
      <c r="K70" s="28"/>
    </row>
    <row r="71" spans="1:11" x14ac:dyDescent="0.25">
      <c r="A71" s="4">
        <f t="shared" ref="A71:A79" si="23">A70+$C$64</f>
        <v>0.15</v>
      </c>
      <c r="B71" s="5">
        <f>A71*A71</f>
        <v>2.2499999999999999E-2</v>
      </c>
      <c r="C71" s="5">
        <f t="shared" si="17"/>
        <v>3.7499999999999999E-3</v>
      </c>
      <c r="D71" s="5">
        <f t="shared" si="18"/>
        <v>1.0037499999999999</v>
      </c>
      <c r="E71" s="5">
        <f t="shared" si="19"/>
        <v>0.986984985448494</v>
      </c>
      <c r="F71" s="5">
        <f t="shared" si="20"/>
        <v>0.38273277230987157</v>
      </c>
      <c r="G71" s="5">
        <f t="shared" si="21"/>
        <v>0.37775149970892036</v>
      </c>
      <c r="H71" s="5">
        <v>2</v>
      </c>
      <c r="I71" s="6">
        <f t="shared" si="22"/>
        <v>1.8887574985446017E-2</v>
      </c>
    </row>
    <row r="72" spans="1:11" x14ac:dyDescent="0.25">
      <c r="A72" s="4">
        <f t="shared" si="23"/>
        <v>0.22499999999999998</v>
      </c>
      <c r="B72" s="5">
        <f t="shared" ref="B72:B79" si="24">A72*A72</f>
        <v>5.0624999999999989E-2</v>
      </c>
      <c r="C72" s="5">
        <f t="shared" si="17"/>
        <v>8.4374999999999988E-3</v>
      </c>
      <c r="D72" s="5">
        <f t="shared" si="18"/>
        <v>1.0084375000000001</v>
      </c>
      <c r="E72" s="5">
        <f t="shared" si="19"/>
        <v>0.97102082746095131</v>
      </c>
      <c r="F72" s="5">
        <f t="shared" si="20"/>
        <v>0.38273277230987157</v>
      </c>
      <c r="G72" s="5">
        <f t="shared" si="21"/>
        <v>0.37164149326475537</v>
      </c>
      <c r="H72" s="5">
        <v>4</v>
      </c>
      <c r="I72" s="6">
        <f t="shared" si="22"/>
        <v>3.7164149326475535E-2</v>
      </c>
    </row>
    <row r="73" spans="1:11" x14ac:dyDescent="0.25">
      <c r="A73" s="4">
        <f t="shared" si="23"/>
        <v>0.3</v>
      </c>
      <c r="B73" s="5">
        <f t="shared" si="24"/>
        <v>0.09</v>
      </c>
      <c r="C73" s="5">
        <f t="shared" si="17"/>
        <v>1.4999999999999999E-2</v>
      </c>
      <c r="D73" s="5">
        <f t="shared" si="18"/>
        <v>1.0149999999999999</v>
      </c>
      <c r="E73" s="5">
        <f t="shared" si="19"/>
        <v>0.94922430998052398</v>
      </c>
      <c r="F73" s="5">
        <f t="shared" si="20"/>
        <v>0.38273277230987157</v>
      </c>
      <c r="G73" s="5">
        <f t="shared" si="21"/>
        <v>0.36329925170277083</v>
      </c>
      <c r="H73" s="5">
        <v>2</v>
      </c>
      <c r="I73" s="6">
        <f t="shared" si="22"/>
        <v>1.8164962585138542E-2</v>
      </c>
    </row>
    <row r="74" spans="1:11" x14ac:dyDescent="0.25">
      <c r="A74" s="4">
        <f t="shared" si="23"/>
        <v>0.375</v>
      </c>
      <c r="B74" s="5">
        <f t="shared" si="24"/>
        <v>0.140625</v>
      </c>
      <c r="C74" s="5">
        <f t="shared" si="17"/>
        <v>2.34375E-2</v>
      </c>
      <c r="D74" s="5">
        <f t="shared" si="18"/>
        <v>1.0234375</v>
      </c>
      <c r="E74" s="5">
        <f t="shared" si="19"/>
        <v>0.9221155780444229</v>
      </c>
      <c r="F74" s="5">
        <f t="shared" si="20"/>
        <v>0.38273277230987157</v>
      </c>
      <c r="G74" s="5">
        <f t="shared" si="21"/>
        <v>0.35292385157506173</v>
      </c>
      <c r="H74" s="5">
        <v>4</v>
      </c>
      <c r="I74" s="6">
        <f t="shared" si="22"/>
        <v>3.529238515750617E-2</v>
      </c>
    </row>
    <row r="75" spans="1:11" x14ac:dyDescent="0.25">
      <c r="A75" s="4">
        <f t="shared" si="23"/>
        <v>0.45</v>
      </c>
      <c r="B75" s="5">
        <f t="shared" si="24"/>
        <v>0.20250000000000001</v>
      </c>
      <c r="C75" s="5">
        <f t="shared" si="17"/>
        <v>3.3750000000000002E-2</v>
      </c>
      <c r="D75" s="5">
        <f t="shared" si="18"/>
        <v>1.0337499999999999</v>
      </c>
      <c r="E75" s="5">
        <f t="shared" si="19"/>
        <v>0.89031906033165509</v>
      </c>
      <c r="F75" s="5">
        <f t="shared" si="20"/>
        <v>0.38273277230987157</v>
      </c>
      <c r="G75" s="5">
        <f t="shared" si="21"/>
        <v>0.34075428220105414</v>
      </c>
      <c r="H75" s="5">
        <v>2</v>
      </c>
      <c r="I75" s="6">
        <f t="shared" si="22"/>
        <v>1.7037714110052705E-2</v>
      </c>
    </row>
    <row r="76" spans="1:11" x14ac:dyDescent="0.25">
      <c r="A76" s="4">
        <f t="shared" si="23"/>
        <v>0.52500000000000002</v>
      </c>
      <c r="B76" s="5">
        <f t="shared" si="24"/>
        <v>0.27562500000000001</v>
      </c>
      <c r="C76" s="5">
        <f t="shared" si="17"/>
        <v>4.5937499999999999E-2</v>
      </c>
      <c r="D76" s="5">
        <f t="shared" si="18"/>
        <v>1.0459375</v>
      </c>
      <c r="E76" s="5">
        <f t="shared" si="19"/>
        <v>0.85453514882371073</v>
      </c>
      <c r="F76" s="5">
        <f t="shared" si="20"/>
        <v>0.38273277230987157</v>
      </c>
      <c r="G76" s="5">
        <f t="shared" si="21"/>
        <v>0.32705860654552749</v>
      </c>
      <c r="H76" s="5">
        <v>4</v>
      </c>
      <c r="I76" s="6">
        <f t="shared" si="22"/>
        <v>3.2705860654552749E-2</v>
      </c>
    </row>
    <row r="77" spans="1:11" x14ac:dyDescent="0.25">
      <c r="A77" s="4">
        <f t="shared" si="23"/>
        <v>0.6</v>
      </c>
      <c r="B77" s="5">
        <f t="shared" si="24"/>
        <v>0.36</v>
      </c>
      <c r="C77" s="5">
        <f t="shared" si="17"/>
        <v>0.06</v>
      </c>
      <c r="D77" s="5">
        <f t="shared" si="18"/>
        <v>1.06</v>
      </c>
      <c r="E77" s="5">
        <f t="shared" si="19"/>
        <v>0.81551033937181705</v>
      </c>
      <c r="F77" s="5">
        <f t="shared" si="20"/>
        <v>0.38273277230987157</v>
      </c>
      <c r="G77" s="5">
        <f t="shared" si="21"/>
        <v>0.31212253303513976</v>
      </c>
      <c r="H77" s="5">
        <v>2</v>
      </c>
      <c r="I77" s="6">
        <f t="shared" si="22"/>
        <v>1.5606126651756987E-2</v>
      </c>
    </row>
    <row r="78" spans="1:11" x14ac:dyDescent="0.25">
      <c r="A78" s="4">
        <f t="shared" si="23"/>
        <v>0.67499999999999993</v>
      </c>
      <c r="B78" s="5">
        <f t="shared" si="24"/>
        <v>0.45562499999999989</v>
      </c>
      <c r="C78" s="5">
        <f t="shared" si="17"/>
        <v>7.5937499999999977E-2</v>
      </c>
      <c r="D78" s="5">
        <f t="shared" si="18"/>
        <v>1.0759375</v>
      </c>
      <c r="E78" s="5">
        <f t="shared" si="19"/>
        <v>0.77400781315529799</v>
      </c>
      <c r="F78" s="5">
        <f t="shared" si="20"/>
        <v>0.38273277230987157</v>
      </c>
      <c r="G78" s="5">
        <f t="shared" si="21"/>
        <v>0.2962381561184283</v>
      </c>
      <c r="H78" s="5">
        <v>4</v>
      </c>
      <c r="I78" s="6">
        <f t="shared" si="22"/>
        <v>2.9623815611842828E-2</v>
      </c>
    </row>
    <row r="79" spans="1:11" x14ac:dyDescent="0.25">
      <c r="A79" s="4">
        <f t="shared" si="23"/>
        <v>0.74999999999999989</v>
      </c>
      <c r="B79" s="5">
        <f t="shared" si="24"/>
        <v>0.56249999999999978</v>
      </c>
      <c r="C79" s="5">
        <f t="shared" si="17"/>
        <v>9.3749999999999958E-2</v>
      </c>
      <c r="D79" s="5">
        <f t="shared" si="18"/>
        <v>1.09375</v>
      </c>
      <c r="E79" s="5">
        <f t="shared" si="19"/>
        <v>0.73078019490461865</v>
      </c>
      <c r="F79" s="5">
        <f t="shared" si="20"/>
        <v>0.38273277230987157</v>
      </c>
      <c r="G79" s="5">
        <f t="shared" si="21"/>
        <v>0.27969352994499297</v>
      </c>
      <c r="H79" s="5">
        <v>1</v>
      </c>
      <c r="I79" s="6">
        <f t="shared" si="22"/>
        <v>6.9923382486248237E-3</v>
      </c>
    </row>
    <row r="80" spans="1:11" x14ac:dyDescent="0.25">
      <c r="I80" s="50">
        <f>SUM(I69:I79)</f>
        <v>0.25919120412875746</v>
      </c>
    </row>
    <row r="81" spans="1:11" x14ac:dyDescent="0.25">
      <c r="A81" t="s">
        <v>54</v>
      </c>
      <c r="B81">
        <f>I80</f>
        <v>0.25919120412875746</v>
      </c>
      <c r="C81" t="s">
        <v>103</v>
      </c>
      <c r="D81" t="s">
        <v>104</v>
      </c>
      <c r="I81" s="26"/>
    </row>
    <row r="82" spans="1:11" x14ac:dyDescent="0.25">
      <c r="A82" t="s">
        <v>102</v>
      </c>
      <c r="B82">
        <v>0.2</v>
      </c>
      <c r="D82" t="s">
        <v>116</v>
      </c>
      <c r="E82">
        <f>I80-I58</f>
        <v>7.6631180297714374E-2</v>
      </c>
      <c r="I82" s="26"/>
    </row>
    <row r="83" spans="1:11" x14ac:dyDescent="0.25">
      <c r="A83" t="s">
        <v>98</v>
      </c>
      <c r="B83">
        <f>B59/2</f>
        <v>0.125</v>
      </c>
      <c r="I83" s="26"/>
    </row>
    <row r="84" spans="1:11" ht="15.75" thickBot="1" x14ac:dyDescent="0.3">
      <c r="I84" s="26"/>
    </row>
    <row r="85" spans="1:11" x14ac:dyDescent="0.25">
      <c r="A85" s="24" t="s">
        <v>69</v>
      </c>
      <c r="B85" s="2"/>
      <c r="C85" s="2"/>
      <c r="D85" s="2"/>
      <c r="E85" s="2"/>
      <c r="F85" s="2"/>
      <c r="G85" s="2"/>
      <c r="H85" s="2"/>
      <c r="I85" s="3"/>
      <c r="K85" s="28">
        <f>K82-1</f>
        <v>-1</v>
      </c>
    </row>
    <row r="86" spans="1:11" x14ac:dyDescent="0.25">
      <c r="A86" s="4" t="s">
        <v>70</v>
      </c>
      <c r="B86" s="5"/>
      <c r="C86" s="5"/>
      <c r="D86" s="5"/>
      <c r="E86" s="5"/>
      <c r="F86" s="5"/>
      <c r="G86" s="5"/>
      <c r="H86" s="5"/>
      <c r="I86" s="6"/>
      <c r="K86" s="28">
        <f>K85-1</f>
        <v>-2</v>
      </c>
    </row>
    <row r="87" spans="1:11" x14ac:dyDescent="0.25">
      <c r="A87" s="4" t="s">
        <v>71</v>
      </c>
      <c r="B87" s="5">
        <v>10</v>
      </c>
      <c r="C87" s="5">
        <f>B88/B87</f>
        <v>6.25E-2</v>
      </c>
      <c r="D87" s="5"/>
      <c r="E87" s="5"/>
      <c r="F87" s="5"/>
      <c r="G87" s="5"/>
      <c r="H87" s="5"/>
      <c r="I87" s="6"/>
      <c r="K87" s="28">
        <f>K86-1</f>
        <v>-3</v>
      </c>
    </row>
    <row r="88" spans="1:11" x14ac:dyDescent="0.25">
      <c r="A88" s="4" t="s">
        <v>41</v>
      </c>
      <c r="B88" s="5">
        <f>B65-B83</f>
        <v>0.625</v>
      </c>
      <c r="C88" s="5"/>
      <c r="D88" s="5"/>
      <c r="E88" s="5"/>
      <c r="F88" s="5"/>
      <c r="G88" s="5"/>
      <c r="H88" s="5"/>
      <c r="I88" s="6"/>
      <c r="K88" s="28"/>
    </row>
    <row r="89" spans="1:11" x14ac:dyDescent="0.25">
      <c r="A89" s="4" t="s">
        <v>72</v>
      </c>
      <c r="B89" s="5"/>
      <c r="C89" s="5"/>
      <c r="D89" s="5"/>
      <c r="E89" s="5"/>
      <c r="F89" s="5"/>
      <c r="G89" s="5"/>
      <c r="H89" s="5"/>
      <c r="I89" s="6"/>
      <c r="K89" s="28"/>
    </row>
    <row r="90" spans="1:11" x14ac:dyDescent="0.25">
      <c r="A90" s="4" t="s">
        <v>73</v>
      </c>
      <c r="B90" s="5">
        <f>(B88/B87)/3</f>
        <v>2.0833333333333332E-2</v>
      </c>
      <c r="C90" s="5"/>
      <c r="D90" s="5"/>
      <c r="E90" s="5"/>
      <c r="F90" s="5"/>
      <c r="G90" s="5"/>
      <c r="H90" s="5"/>
      <c r="I90" s="6"/>
      <c r="K90" s="28"/>
    </row>
    <row r="91" spans="1:11" x14ac:dyDescent="0.25">
      <c r="A91" s="4" t="s">
        <v>74</v>
      </c>
      <c r="B91" s="5" t="s">
        <v>75</v>
      </c>
      <c r="C91" s="5" t="s">
        <v>76</v>
      </c>
      <c r="D91" s="5" t="s">
        <v>77</v>
      </c>
      <c r="E91" s="25" t="s">
        <v>78</v>
      </c>
      <c r="F91" s="5"/>
      <c r="G91" s="5" t="s">
        <v>79</v>
      </c>
      <c r="H91" s="31" t="s">
        <v>80</v>
      </c>
      <c r="I91" s="6" t="s">
        <v>81</v>
      </c>
      <c r="K91" s="28"/>
    </row>
    <row r="92" spans="1:11" x14ac:dyDescent="0.25">
      <c r="A92" s="4">
        <v>0</v>
      </c>
      <c r="B92" s="5">
        <f>A92*A92</f>
        <v>0</v>
      </c>
      <c r="C92" s="5">
        <f>B92/$B$4</f>
        <v>0</v>
      </c>
      <c r="D92" s="5">
        <f>1 +C92</f>
        <v>1</v>
      </c>
      <c r="E92" s="5">
        <f>POWER(D92,-$B$7)</f>
        <v>1</v>
      </c>
      <c r="F92" s="5">
        <f>$B$13</f>
        <v>0.38273277230987157</v>
      </c>
      <c r="G92" s="5">
        <f>E92*F92</f>
        <v>0.38273277230987157</v>
      </c>
      <c r="H92" s="5">
        <v>1</v>
      </c>
      <c r="I92" s="6">
        <f>$B$90*H92*G92</f>
        <v>7.9735994231223233E-3</v>
      </c>
      <c r="K92" s="28"/>
    </row>
    <row r="93" spans="1:11" x14ac:dyDescent="0.25">
      <c r="A93" s="4">
        <f>A92+$C$87</f>
        <v>6.25E-2</v>
      </c>
      <c r="B93" s="5">
        <f>A93*A93</f>
        <v>3.90625E-3</v>
      </c>
      <c r="C93" s="5">
        <f t="shared" ref="C93:C102" si="25">B93/$B$4</f>
        <v>6.5104166666666663E-4</v>
      </c>
      <c r="D93" s="5">
        <f t="shared" ref="D93:D102" si="26">1 +C93</f>
        <v>1.0006510416666667</v>
      </c>
      <c r="E93" s="5">
        <f t="shared" ref="E93:E102" si="27">POWER(D93,-$B$7)</f>
        <v>0.99772468804699355</v>
      </c>
      <c r="F93" s="5">
        <f t="shared" ref="F93:F102" si="28">$B$13</f>
        <v>0.38273277230987157</v>
      </c>
      <c r="G93" s="5">
        <f t="shared" ref="G93:G102" si="29">E93*F93</f>
        <v>0.38186193585822764</v>
      </c>
      <c r="H93" s="5">
        <v>4</v>
      </c>
      <c r="I93" s="6">
        <f t="shared" ref="I93:I102" si="30">$B$90*H93*G93</f>
        <v>3.1821827988185634E-2</v>
      </c>
      <c r="K93" s="28"/>
    </row>
    <row r="94" spans="1:11" x14ac:dyDescent="0.25">
      <c r="A94" s="4">
        <f t="shared" ref="A94:A102" si="31">A93+$C$87</f>
        <v>0.125</v>
      </c>
      <c r="B94" s="5">
        <f>A94*A94</f>
        <v>1.5625E-2</v>
      </c>
      <c r="C94" s="5">
        <f t="shared" si="25"/>
        <v>2.6041666666666665E-3</v>
      </c>
      <c r="D94" s="5">
        <f t="shared" si="26"/>
        <v>1.0026041666666667</v>
      </c>
      <c r="E94" s="5">
        <f t="shared" si="27"/>
        <v>0.99093856852775852</v>
      </c>
      <c r="F94" s="5">
        <f t="shared" si="28"/>
        <v>0.38273277230987157</v>
      </c>
      <c r="G94" s="5">
        <f t="shared" si="29"/>
        <v>0.37926466552140464</v>
      </c>
      <c r="H94" s="5">
        <v>2</v>
      </c>
      <c r="I94" s="6">
        <f t="shared" si="30"/>
        <v>1.5802694396725193E-2</v>
      </c>
    </row>
    <row r="95" spans="1:11" x14ac:dyDescent="0.25">
      <c r="A95" s="4">
        <f t="shared" si="31"/>
        <v>0.1875</v>
      </c>
      <c r="B95" s="5">
        <f t="shared" ref="B95:B102" si="32">A95*A95</f>
        <v>3.515625E-2</v>
      </c>
      <c r="C95" s="5">
        <f t="shared" si="25"/>
        <v>5.859375E-3</v>
      </c>
      <c r="D95" s="5">
        <f t="shared" si="26"/>
        <v>1.005859375</v>
      </c>
      <c r="E95" s="5">
        <f t="shared" si="27"/>
        <v>0.97975967725173263</v>
      </c>
      <c r="F95" s="5">
        <f t="shared" si="28"/>
        <v>0.38273277230987157</v>
      </c>
      <c r="G95" s="5">
        <f t="shared" si="29"/>
        <v>0.37498613747198062</v>
      </c>
      <c r="H95" s="5">
        <v>4</v>
      </c>
      <c r="I95" s="6">
        <f t="shared" si="30"/>
        <v>3.1248844789331716E-2</v>
      </c>
    </row>
    <row r="96" spans="1:11" x14ac:dyDescent="0.25">
      <c r="A96" s="4">
        <f t="shared" si="31"/>
        <v>0.25</v>
      </c>
      <c r="B96" s="5">
        <f t="shared" si="32"/>
        <v>6.25E-2</v>
      </c>
      <c r="C96" s="5">
        <f t="shared" si="25"/>
        <v>1.0416666666666666E-2</v>
      </c>
      <c r="D96" s="5">
        <f t="shared" si="26"/>
        <v>1.0104166666666667</v>
      </c>
      <c r="E96" s="5">
        <f t="shared" si="27"/>
        <v>0.9643801123971637</v>
      </c>
      <c r="F96" s="5">
        <f t="shared" si="28"/>
        <v>0.38273277230987157</v>
      </c>
      <c r="G96" s="5">
        <f t="shared" si="29"/>
        <v>0.36909987397827199</v>
      </c>
      <c r="H96" s="5">
        <v>2</v>
      </c>
      <c r="I96" s="6">
        <f t="shared" si="30"/>
        <v>1.5379161415761332E-2</v>
      </c>
    </row>
    <row r="97" spans="1:11" x14ac:dyDescent="0.25">
      <c r="A97" s="4">
        <f t="shared" si="31"/>
        <v>0.3125</v>
      </c>
      <c r="B97" s="5">
        <f t="shared" si="32"/>
        <v>9.765625E-2</v>
      </c>
      <c r="C97" s="5">
        <f t="shared" si="25"/>
        <v>1.6276041666666668E-2</v>
      </c>
      <c r="D97" s="5">
        <f t="shared" si="26"/>
        <v>1.0162760416666667</v>
      </c>
      <c r="E97" s="5">
        <f t="shared" si="27"/>
        <v>0.94505937400483098</v>
      </c>
      <c r="F97" s="5">
        <f t="shared" si="28"/>
        <v>0.38273277230987157</v>
      </c>
      <c r="G97" s="5">
        <f t="shared" si="29"/>
        <v>0.36170519421030073</v>
      </c>
      <c r="H97" s="5">
        <v>4</v>
      </c>
      <c r="I97" s="6">
        <f t="shared" si="30"/>
        <v>3.014209951752506E-2</v>
      </c>
    </row>
    <row r="98" spans="1:11" x14ac:dyDescent="0.25">
      <c r="A98" s="4">
        <f t="shared" si="31"/>
        <v>0.375</v>
      </c>
      <c r="B98" s="5">
        <f t="shared" si="32"/>
        <v>0.140625</v>
      </c>
      <c r="C98" s="5">
        <f t="shared" si="25"/>
        <v>2.34375E-2</v>
      </c>
      <c r="D98" s="5">
        <f t="shared" si="26"/>
        <v>1.0234375</v>
      </c>
      <c r="E98" s="5">
        <f t="shared" si="27"/>
        <v>0.9221155780444229</v>
      </c>
      <c r="F98" s="5">
        <f t="shared" si="28"/>
        <v>0.38273277230987157</v>
      </c>
      <c r="G98" s="5">
        <f t="shared" si="29"/>
        <v>0.35292385157506173</v>
      </c>
      <c r="H98" s="5">
        <v>2</v>
      </c>
      <c r="I98" s="6">
        <f t="shared" si="30"/>
        <v>1.4705160482294238E-2</v>
      </c>
    </row>
    <row r="99" spans="1:11" x14ac:dyDescent="0.25">
      <c r="A99" s="4">
        <f t="shared" si="31"/>
        <v>0.4375</v>
      </c>
      <c r="B99" s="5">
        <f t="shared" si="32"/>
        <v>0.19140625</v>
      </c>
      <c r="C99" s="5">
        <f t="shared" si="25"/>
        <v>3.1901041666666664E-2</v>
      </c>
      <c r="D99" s="5">
        <f t="shared" si="26"/>
        <v>1.0319010416666667</v>
      </c>
      <c r="E99" s="5">
        <f t="shared" si="27"/>
        <v>0.89591502908635845</v>
      </c>
      <c r="F99" s="5">
        <f t="shared" si="28"/>
        <v>0.38273277230987157</v>
      </c>
      <c r="G99" s="5">
        <f t="shared" si="29"/>
        <v>0.34289604283630121</v>
      </c>
      <c r="H99" s="5">
        <v>4</v>
      </c>
      <c r="I99" s="6">
        <f t="shared" si="30"/>
        <v>2.8574670236358433E-2</v>
      </c>
    </row>
    <row r="100" spans="1:11" x14ac:dyDescent="0.25">
      <c r="A100" s="4">
        <f t="shared" si="31"/>
        <v>0.5</v>
      </c>
      <c r="B100" s="5">
        <f t="shared" si="32"/>
        <v>0.25</v>
      </c>
      <c r="C100" s="5">
        <f t="shared" si="25"/>
        <v>4.1666666666666664E-2</v>
      </c>
      <c r="D100" s="5">
        <f t="shared" si="26"/>
        <v>1.0416666666666667</v>
      </c>
      <c r="E100" s="5">
        <f t="shared" si="27"/>
        <v>0.86686070282840688</v>
      </c>
      <c r="F100" s="5">
        <f t="shared" si="28"/>
        <v>0.38273277230987157</v>
      </c>
      <c r="G100" s="5">
        <f t="shared" si="29"/>
        <v>0.3317759999999999</v>
      </c>
      <c r="H100" s="5">
        <v>2</v>
      </c>
      <c r="I100" s="6">
        <f t="shared" si="30"/>
        <v>1.3823999999999996E-2</v>
      </c>
    </row>
    <row r="101" spans="1:11" x14ac:dyDescent="0.25">
      <c r="A101" s="4">
        <f t="shared" si="31"/>
        <v>0.5625</v>
      </c>
      <c r="B101" s="5">
        <f t="shared" si="32"/>
        <v>0.31640625</v>
      </c>
      <c r="C101" s="5">
        <f t="shared" si="25"/>
        <v>5.2734375E-2</v>
      </c>
      <c r="D101" s="5">
        <f t="shared" si="26"/>
        <v>1.052734375</v>
      </c>
      <c r="E101" s="5">
        <f t="shared" si="27"/>
        <v>0.8353802149346764</v>
      </c>
      <c r="F101" s="5">
        <f t="shared" si="28"/>
        <v>0.38273277230987157</v>
      </c>
      <c r="G101" s="5">
        <f t="shared" si="29"/>
        <v>0.3197273855947651</v>
      </c>
      <c r="H101" s="5">
        <v>4</v>
      </c>
      <c r="I101" s="6">
        <f t="shared" si="30"/>
        <v>2.6643948799563756E-2</v>
      </c>
    </row>
    <row r="102" spans="1:11" x14ac:dyDescent="0.25">
      <c r="A102" s="4">
        <f t="shared" si="31"/>
        <v>0.625</v>
      </c>
      <c r="B102" s="5">
        <f t="shared" si="32"/>
        <v>0.390625</v>
      </c>
      <c r="C102" s="5">
        <f t="shared" si="25"/>
        <v>6.5104166666666671E-2</v>
      </c>
      <c r="D102" s="5">
        <f t="shared" si="26"/>
        <v>1.0651041666666667</v>
      </c>
      <c r="E102" s="5">
        <f t="shared" si="27"/>
        <v>0.80191383696513707</v>
      </c>
      <c r="F102" s="5">
        <f t="shared" si="28"/>
        <v>0.38273277230987157</v>
      </c>
      <c r="G102" s="5">
        <f t="shared" si="29"/>
        <v>0.30691870597531329</v>
      </c>
      <c r="H102" s="5">
        <v>1</v>
      </c>
      <c r="I102" s="6">
        <f t="shared" si="30"/>
        <v>6.3941397078190266E-3</v>
      </c>
    </row>
    <row r="103" spans="1:11" x14ac:dyDescent="0.25">
      <c r="I103" s="50">
        <f>SUM(I92:I102)</f>
        <v>0.22251014675668668</v>
      </c>
    </row>
    <row r="104" spans="1:11" x14ac:dyDescent="0.25">
      <c r="A104" t="s">
        <v>105</v>
      </c>
      <c r="B104">
        <f>I103-I80</f>
        <v>-3.668105737207078E-2</v>
      </c>
      <c r="D104" t="s">
        <v>116</v>
      </c>
      <c r="E104">
        <f>I103-I80</f>
        <v>-3.668105737207078E-2</v>
      </c>
      <c r="I104" s="26"/>
    </row>
    <row r="105" spans="1:11" x14ac:dyDescent="0.25">
      <c r="A105" t="s">
        <v>106</v>
      </c>
      <c r="B105">
        <v>1.0000000000000001E-5</v>
      </c>
      <c r="I105" s="26"/>
    </row>
    <row r="106" spans="1:11" x14ac:dyDescent="0.25">
      <c r="I106" s="26"/>
    </row>
    <row r="107" spans="1:11" x14ac:dyDescent="0.25">
      <c r="A107" t="s">
        <v>54</v>
      </c>
      <c r="B107">
        <f>I103</f>
        <v>0.22251014675668668</v>
      </c>
      <c r="C107" t="s">
        <v>103</v>
      </c>
      <c r="D107" t="s">
        <v>104</v>
      </c>
      <c r="I107" s="26"/>
    </row>
    <row r="108" spans="1:11" x14ac:dyDescent="0.25">
      <c r="A108" t="s">
        <v>102</v>
      </c>
      <c r="B108">
        <v>0.2</v>
      </c>
      <c r="I108" s="26"/>
    </row>
    <row r="109" spans="1:11" x14ac:dyDescent="0.25">
      <c r="A109" t="s">
        <v>98</v>
      </c>
      <c r="B109">
        <f>B83/2</f>
        <v>6.25E-2</v>
      </c>
      <c r="I109" s="26"/>
    </row>
    <row r="110" spans="1:11" ht="15.75" thickBot="1" x14ac:dyDescent="0.3">
      <c r="I110" s="26"/>
    </row>
    <row r="111" spans="1:11" x14ac:dyDescent="0.25">
      <c r="A111" s="24" t="s">
        <v>69</v>
      </c>
      <c r="B111" s="2"/>
      <c r="C111" s="2"/>
      <c r="D111" s="2"/>
      <c r="E111" s="2"/>
      <c r="F111" s="2"/>
      <c r="G111" s="2"/>
      <c r="H111" s="2"/>
      <c r="I111" s="3"/>
      <c r="K111" s="28">
        <f>K108-1</f>
        <v>-1</v>
      </c>
    </row>
    <row r="112" spans="1:11" x14ac:dyDescent="0.25">
      <c r="A112" s="4" t="s">
        <v>70</v>
      </c>
      <c r="B112" s="5"/>
      <c r="C112" s="5"/>
      <c r="D112" s="5"/>
      <c r="E112" s="5"/>
      <c r="F112" s="5"/>
      <c r="G112" s="5"/>
      <c r="H112" s="5"/>
      <c r="I112" s="6"/>
      <c r="K112" s="28">
        <f>K111-1</f>
        <v>-2</v>
      </c>
    </row>
    <row r="113" spans="1:11" x14ac:dyDescent="0.25">
      <c r="A113" s="4" t="s">
        <v>71</v>
      </c>
      <c r="B113" s="5">
        <v>10</v>
      </c>
      <c r="C113" s="5">
        <f>B114/B113</f>
        <v>5.6250000000000001E-2</v>
      </c>
      <c r="D113" s="5"/>
      <c r="E113" s="5"/>
      <c r="F113" s="5"/>
      <c r="G113" s="5"/>
      <c r="H113" s="5"/>
      <c r="I113" s="6"/>
      <c r="K113" s="28">
        <f>K112-1</f>
        <v>-3</v>
      </c>
    </row>
    <row r="114" spans="1:11" x14ac:dyDescent="0.25">
      <c r="A114" s="4" t="s">
        <v>41</v>
      </c>
      <c r="B114" s="5">
        <f>B88-B109</f>
        <v>0.5625</v>
      </c>
      <c r="C114" s="5"/>
      <c r="D114" s="5"/>
      <c r="E114" s="5"/>
      <c r="F114" s="5"/>
      <c r="G114" s="5"/>
      <c r="H114" s="5"/>
      <c r="I114" s="6"/>
      <c r="K114" s="28"/>
    </row>
    <row r="115" spans="1:11" x14ac:dyDescent="0.25">
      <c r="A115" s="4" t="s">
        <v>72</v>
      </c>
      <c r="B115" s="5"/>
      <c r="C115" s="5"/>
      <c r="D115" s="5"/>
      <c r="E115" s="5"/>
      <c r="F115" s="5"/>
      <c r="G115" s="5"/>
      <c r="H115" s="5"/>
      <c r="I115" s="6"/>
      <c r="K115" s="28"/>
    </row>
    <row r="116" spans="1:11" x14ac:dyDescent="0.25">
      <c r="A116" s="4" t="s">
        <v>73</v>
      </c>
      <c r="B116" s="5">
        <f>(B114/B113)/3</f>
        <v>1.8749999999999999E-2</v>
      </c>
      <c r="C116" s="5"/>
      <c r="D116" s="5"/>
      <c r="E116" s="5"/>
      <c r="F116" s="5"/>
      <c r="G116" s="5"/>
      <c r="H116" s="5"/>
      <c r="I116" s="6"/>
      <c r="K116" s="28"/>
    </row>
    <row r="117" spans="1:11" x14ac:dyDescent="0.25">
      <c r="A117" s="4" t="s">
        <v>74</v>
      </c>
      <c r="B117" s="5" t="s">
        <v>75</v>
      </c>
      <c r="C117" s="5" t="s">
        <v>76</v>
      </c>
      <c r="D117" s="5" t="s">
        <v>77</v>
      </c>
      <c r="E117" s="25" t="s">
        <v>78</v>
      </c>
      <c r="F117" s="5"/>
      <c r="G117" s="5" t="s">
        <v>79</v>
      </c>
      <c r="H117" s="31" t="s">
        <v>80</v>
      </c>
      <c r="I117" s="6" t="s">
        <v>81</v>
      </c>
      <c r="K117" s="28"/>
    </row>
    <row r="118" spans="1:11" x14ac:dyDescent="0.25">
      <c r="A118" s="4">
        <v>0</v>
      </c>
      <c r="B118" s="5">
        <f>A118*A118</f>
        <v>0</v>
      </c>
      <c r="C118" s="5">
        <f>B118/$B$4</f>
        <v>0</v>
      </c>
      <c r="D118" s="5">
        <f>1 +C118</f>
        <v>1</v>
      </c>
      <c r="E118" s="5">
        <f>POWER(D118,-$B$7)</f>
        <v>1</v>
      </c>
      <c r="F118" s="5">
        <f>$B$13</f>
        <v>0.38273277230987157</v>
      </c>
      <c r="G118" s="5">
        <f>E118*F118</f>
        <v>0.38273277230987157</v>
      </c>
      <c r="H118" s="5">
        <v>1</v>
      </c>
      <c r="I118" s="6">
        <f>$B$116*H118*G118</f>
        <v>7.1762394808100914E-3</v>
      </c>
      <c r="K118" s="28"/>
    </row>
    <row r="119" spans="1:11" x14ac:dyDescent="0.25">
      <c r="A119" s="4">
        <f>A118+$C$113</f>
        <v>5.6250000000000001E-2</v>
      </c>
      <c r="B119" s="5">
        <f>A119*A119</f>
        <v>3.1640625000000002E-3</v>
      </c>
      <c r="C119" s="5">
        <f t="shared" ref="C119:C128" si="33">B119/$B$4</f>
        <v>5.2734375000000003E-4</v>
      </c>
      <c r="D119" s="5">
        <f t="shared" ref="D119:D128" si="34">1 +C119</f>
        <v>1.00052734375</v>
      </c>
      <c r="E119" s="5">
        <f t="shared" ref="E119:E128" si="35">POWER(D119,-$B$7)</f>
        <v>0.9981564847295733</v>
      </c>
      <c r="F119" s="5">
        <f t="shared" ref="F119:F128" si="36">$B$13</f>
        <v>0.38273277230987157</v>
      </c>
      <c r="G119" s="5">
        <f t="shared" ref="G119:G128" si="37">E119*F119</f>
        <v>0.38202719859962558</v>
      </c>
      <c r="H119" s="5">
        <v>4</v>
      </c>
      <c r="I119" s="6">
        <f t="shared" ref="I119:I128" si="38">$B$116*H119*G119</f>
        <v>2.8652039894971917E-2</v>
      </c>
      <c r="K119" s="28"/>
    </row>
    <row r="120" spans="1:11" x14ac:dyDescent="0.25">
      <c r="A120" s="4">
        <f t="shared" ref="A120:A128" si="39">A119+$C$113</f>
        <v>0.1125</v>
      </c>
      <c r="B120" s="5">
        <f>A120*A120</f>
        <v>1.2656250000000001E-2</v>
      </c>
      <c r="C120" s="5">
        <f t="shared" si="33"/>
        <v>2.1093750000000001E-3</v>
      </c>
      <c r="D120" s="5">
        <f t="shared" si="34"/>
        <v>1.0021093750000001</v>
      </c>
      <c r="E120" s="5">
        <f t="shared" si="35"/>
        <v>0.99265209197887649</v>
      </c>
      <c r="F120" s="5">
        <f t="shared" si="36"/>
        <v>0.38273277230987157</v>
      </c>
      <c r="G120" s="5">
        <f t="shared" si="37"/>
        <v>0.37992048710226906</v>
      </c>
      <c r="H120" s="5">
        <v>2</v>
      </c>
      <c r="I120" s="6">
        <f t="shared" si="38"/>
        <v>1.424701826633509E-2</v>
      </c>
    </row>
    <row r="121" spans="1:11" x14ac:dyDescent="0.25">
      <c r="A121" s="4">
        <f t="shared" si="39"/>
        <v>0.16875000000000001</v>
      </c>
      <c r="B121" s="5">
        <f t="shared" ref="B121:B128" si="40">A121*A121</f>
        <v>2.8476562500000004E-2</v>
      </c>
      <c r="C121" s="5">
        <f t="shared" si="33"/>
        <v>4.7460937500000003E-3</v>
      </c>
      <c r="D121" s="5">
        <f t="shared" si="34"/>
        <v>1.0047460937499999</v>
      </c>
      <c r="E121" s="5">
        <f t="shared" si="35"/>
        <v>0.98356452778634573</v>
      </c>
      <c r="F121" s="5">
        <f t="shared" si="36"/>
        <v>0.38273277230987157</v>
      </c>
      <c r="G121" s="5">
        <f t="shared" si="37"/>
        <v>0.37644237846531781</v>
      </c>
      <c r="H121" s="5">
        <v>4</v>
      </c>
      <c r="I121" s="6">
        <f t="shared" si="38"/>
        <v>2.8233178384898833E-2</v>
      </c>
    </row>
    <row r="122" spans="1:11" x14ac:dyDescent="0.25">
      <c r="A122" s="4">
        <f t="shared" si="39"/>
        <v>0.22500000000000001</v>
      </c>
      <c r="B122" s="5">
        <f t="shared" si="40"/>
        <v>5.0625000000000003E-2</v>
      </c>
      <c r="C122" s="5">
        <f t="shared" si="33"/>
        <v>8.4375000000000006E-3</v>
      </c>
      <c r="D122" s="5">
        <f t="shared" si="34"/>
        <v>1.0084375000000001</v>
      </c>
      <c r="E122" s="5">
        <f t="shared" si="35"/>
        <v>0.97102082746095131</v>
      </c>
      <c r="F122" s="5">
        <f t="shared" si="36"/>
        <v>0.38273277230987157</v>
      </c>
      <c r="G122" s="5">
        <f t="shared" si="37"/>
        <v>0.37164149326475537</v>
      </c>
      <c r="H122" s="5">
        <v>2</v>
      </c>
      <c r="I122" s="6">
        <f t="shared" si="38"/>
        <v>1.3936555997428325E-2</v>
      </c>
    </row>
    <row r="123" spans="1:11" x14ac:dyDescent="0.25">
      <c r="A123" s="4">
        <f t="shared" si="39"/>
        <v>0.28125</v>
      </c>
      <c r="B123" s="5">
        <f t="shared" si="40"/>
        <v>7.91015625E-2</v>
      </c>
      <c r="C123" s="5">
        <f t="shared" si="33"/>
        <v>1.318359375E-2</v>
      </c>
      <c r="D123" s="5">
        <f t="shared" si="34"/>
        <v>1.01318359375</v>
      </c>
      <c r="E123" s="5">
        <f t="shared" si="35"/>
        <v>0.9551937659790859</v>
      </c>
      <c r="F123" s="5">
        <f t="shared" si="36"/>
        <v>0.38273277230987157</v>
      </c>
      <c r="G123" s="5">
        <f t="shared" si="37"/>
        <v>0.36558395814628225</v>
      </c>
      <c r="H123" s="5">
        <v>4</v>
      </c>
      <c r="I123" s="6">
        <f t="shared" si="38"/>
        <v>2.7418796860971168E-2</v>
      </c>
    </row>
    <row r="124" spans="1:11" x14ac:dyDescent="0.25">
      <c r="A124" s="4">
        <f t="shared" si="39"/>
        <v>0.33750000000000002</v>
      </c>
      <c r="B124" s="5">
        <f t="shared" si="40"/>
        <v>0.11390625000000001</v>
      </c>
      <c r="C124" s="5">
        <f t="shared" si="33"/>
        <v>1.8984375000000001E-2</v>
      </c>
      <c r="D124" s="5">
        <f t="shared" si="34"/>
        <v>1.0189843750000001</v>
      </c>
      <c r="E124" s="5">
        <f t="shared" si="35"/>
        <v>0.93629706884092601</v>
      </c>
      <c r="F124" s="5">
        <f t="shared" si="36"/>
        <v>0.38273277230987157</v>
      </c>
      <c r="G124" s="5">
        <f t="shared" si="37"/>
        <v>0.35835157286309427</v>
      </c>
      <c r="H124" s="5">
        <v>2</v>
      </c>
      <c r="I124" s="6">
        <f t="shared" si="38"/>
        <v>1.3438183982366035E-2</v>
      </c>
    </row>
    <row r="125" spans="1:11" x14ac:dyDescent="0.25">
      <c r="A125" s="4">
        <f t="shared" si="39"/>
        <v>0.39375000000000004</v>
      </c>
      <c r="B125" s="5">
        <f t="shared" si="40"/>
        <v>0.15503906250000005</v>
      </c>
      <c r="C125" s="5">
        <f t="shared" si="33"/>
        <v>2.5839843750000008E-2</v>
      </c>
      <c r="D125" s="5">
        <f t="shared" si="34"/>
        <v>1.02583984375</v>
      </c>
      <c r="E125" s="5">
        <f t="shared" si="35"/>
        <v>0.9145796401032783</v>
      </c>
      <c r="F125" s="5">
        <f t="shared" si="36"/>
        <v>0.38273277230987157</v>
      </c>
      <c r="G125" s="5">
        <f t="shared" si="37"/>
        <v>0.3500396011548923</v>
      </c>
      <c r="H125" s="5">
        <v>4</v>
      </c>
      <c r="I125" s="6">
        <f t="shared" si="38"/>
        <v>2.6252970086616922E-2</v>
      </c>
    </row>
    <row r="126" spans="1:11" x14ac:dyDescent="0.25">
      <c r="A126" s="4">
        <f t="shared" si="39"/>
        <v>0.45000000000000007</v>
      </c>
      <c r="B126" s="5">
        <f t="shared" si="40"/>
        <v>0.20250000000000007</v>
      </c>
      <c r="C126" s="5">
        <f t="shared" si="33"/>
        <v>3.3750000000000009E-2</v>
      </c>
      <c r="D126" s="5">
        <f t="shared" si="34"/>
        <v>1.0337499999999999</v>
      </c>
      <c r="E126" s="5">
        <f t="shared" si="35"/>
        <v>0.89031906033165509</v>
      </c>
      <c r="F126" s="5">
        <f t="shared" si="36"/>
        <v>0.38273277230987157</v>
      </c>
      <c r="G126" s="5">
        <f t="shared" si="37"/>
        <v>0.34075428220105414</v>
      </c>
      <c r="H126" s="5">
        <v>2</v>
      </c>
      <c r="I126" s="6">
        <f t="shared" si="38"/>
        <v>1.2778285582539529E-2</v>
      </c>
    </row>
    <row r="127" spans="1:11" x14ac:dyDescent="0.25">
      <c r="A127" s="4">
        <f t="shared" si="39"/>
        <v>0.50625000000000009</v>
      </c>
      <c r="B127" s="5">
        <f t="shared" si="40"/>
        <v>0.25628906250000011</v>
      </c>
      <c r="C127" s="5">
        <f t="shared" si="33"/>
        <v>4.2714843750000016E-2</v>
      </c>
      <c r="D127" s="5">
        <f t="shared" si="34"/>
        <v>1.04271484375</v>
      </c>
      <c r="E127" s="5">
        <f t="shared" si="35"/>
        <v>0.86381462718631596</v>
      </c>
      <c r="F127" s="5">
        <f t="shared" si="36"/>
        <v>0.38273277230987157</v>
      </c>
      <c r="G127" s="5">
        <f t="shared" si="37"/>
        <v>0.33061016702483687</v>
      </c>
      <c r="H127" s="5">
        <v>4</v>
      </c>
      <c r="I127" s="6">
        <f t="shared" si="38"/>
        <v>2.4795762526862764E-2</v>
      </c>
    </row>
    <row r="128" spans="1:11" x14ac:dyDescent="0.25">
      <c r="A128" s="4">
        <f t="shared" si="39"/>
        <v>0.56250000000000011</v>
      </c>
      <c r="B128" s="5">
        <f t="shared" si="40"/>
        <v>0.31640625000000011</v>
      </c>
      <c r="C128" s="5">
        <f t="shared" si="33"/>
        <v>5.2734375000000021E-2</v>
      </c>
      <c r="D128" s="5">
        <f t="shared" si="34"/>
        <v>1.052734375</v>
      </c>
      <c r="E128" s="5">
        <f t="shared" si="35"/>
        <v>0.8353802149346764</v>
      </c>
      <c r="F128" s="5">
        <f t="shared" si="36"/>
        <v>0.38273277230987157</v>
      </c>
      <c r="G128" s="5">
        <f t="shared" si="37"/>
        <v>0.3197273855947651</v>
      </c>
      <c r="H128" s="5">
        <v>1</v>
      </c>
      <c r="I128" s="6">
        <f t="shared" si="38"/>
        <v>5.9948884799018451E-3</v>
      </c>
    </row>
    <row r="129" spans="1:11" x14ac:dyDescent="0.25">
      <c r="I129" s="50">
        <f>SUM(I118:I128)</f>
        <v>0.20292391954370251</v>
      </c>
    </row>
    <row r="130" spans="1:11" x14ac:dyDescent="0.25">
      <c r="A130" t="s">
        <v>54</v>
      </c>
      <c r="B130">
        <f>I129</f>
        <v>0.20292391954370251</v>
      </c>
      <c r="C130" t="s">
        <v>110</v>
      </c>
      <c r="E130">
        <f>I129-I103</f>
        <v>-1.958622721298417E-2</v>
      </c>
      <c r="I130" s="26"/>
    </row>
    <row r="131" spans="1:11" x14ac:dyDescent="0.25">
      <c r="A131" t="s">
        <v>99</v>
      </c>
      <c r="B131">
        <v>0.2</v>
      </c>
      <c r="I131" s="26"/>
    </row>
    <row r="132" spans="1:11" x14ac:dyDescent="0.25">
      <c r="A132" t="s">
        <v>98</v>
      </c>
      <c r="B132">
        <f>B109</f>
        <v>6.25E-2</v>
      </c>
      <c r="I132" s="26"/>
    </row>
    <row r="133" spans="1:11" ht="15.75" thickBot="1" x14ac:dyDescent="0.3">
      <c r="I133" s="26"/>
    </row>
    <row r="134" spans="1:11" x14ac:dyDescent="0.25">
      <c r="A134" s="24" t="s">
        <v>69</v>
      </c>
      <c r="B134" s="2"/>
      <c r="C134" s="2"/>
      <c r="D134" s="2"/>
      <c r="E134" s="2"/>
      <c r="F134" s="2"/>
      <c r="G134" s="2"/>
      <c r="H134" s="2"/>
      <c r="I134" s="3"/>
      <c r="K134" s="28">
        <f>K131-1</f>
        <v>-1</v>
      </c>
    </row>
    <row r="135" spans="1:11" x14ac:dyDescent="0.25">
      <c r="A135" s="4" t="s">
        <v>70</v>
      </c>
      <c r="B135" s="5"/>
      <c r="C135" s="5"/>
      <c r="D135" s="5"/>
      <c r="E135" s="5"/>
      <c r="F135" s="5"/>
      <c r="G135" s="5"/>
      <c r="H135" s="5"/>
      <c r="I135" s="6"/>
      <c r="K135" s="28">
        <f>K134-1</f>
        <v>-2</v>
      </c>
    </row>
    <row r="136" spans="1:11" x14ac:dyDescent="0.25">
      <c r="A136" s="4" t="s">
        <v>71</v>
      </c>
      <c r="B136" s="5">
        <v>10</v>
      </c>
      <c r="C136" s="5">
        <f>B137/B136</f>
        <v>0.05</v>
      </c>
      <c r="D136" s="5"/>
      <c r="E136" s="5"/>
      <c r="F136" s="5"/>
      <c r="G136" s="5"/>
      <c r="H136" s="5"/>
      <c r="I136" s="6"/>
      <c r="K136" s="28">
        <f>K135-1</f>
        <v>-3</v>
      </c>
    </row>
    <row r="137" spans="1:11" x14ac:dyDescent="0.25">
      <c r="A137" s="4" t="s">
        <v>41</v>
      </c>
      <c r="B137" s="5">
        <f>B114-B132</f>
        <v>0.5</v>
      </c>
      <c r="C137" s="5"/>
      <c r="D137" s="5"/>
      <c r="E137" s="5"/>
      <c r="F137" s="5"/>
      <c r="G137" s="5"/>
      <c r="H137" s="5"/>
      <c r="I137" s="6"/>
      <c r="K137" s="28"/>
    </row>
    <row r="138" spans="1:11" x14ac:dyDescent="0.25">
      <c r="A138" s="4" t="s">
        <v>72</v>
      </c>
      <c r="B138" s="5"/>
      <c r="C138" s="5"/>
      <c r="D138" s="5"/>
      <c r="E138" s="5"/>
      <c r="F138" s="5"/>
      <c r="G138" s="5"/>
      <c r="H138" s="5"/>
      <c r="I138" s="6"/>
      <c r="K138" s="28"/>
    </row>
    <row r="139" spans="1:11" x14ac:dyDescent="0.25">
      <c r="A139" s="4" t="s">
        <v>73</v>
      </c>
      <c r="B139" s="5">
        <f>(B137/B136)/3</f>
        <v>1.6666666666666666E-2</v>
      </c>
      <c r="C139" s="5"/>
      <c r="D139" s="5"/>
      <c r="E139" s="5"/>
      <c r="F139" s="5"/>
      <c r="G139" s="5"/>
      <c r="H139" s="5"/>
      <c r="I139" s="6"/>
      <c r="K139" s="28"/>
    </row>
    <row r="140" spans="1:11" x14ac:dyDescent="0.25">
      <c r="A140" s="4" t="s">
        <v>74</v>
      </c>
      <c r="B140" s="5" t="s">
        <v>75</v>
      </c>
      <c r="C140" s="5" t="s">
        <v>76</v>
      </c>
      <c r="D140" s="5" t="s">
        <v>77</v>
      </c>
      <c r="E140" s="25" t="s">
        <v>78</v>
      </c>
      <c r="F140" s="5"/>
      <c r="G140" s="5" t="s">
        <v>79</v>
      </c>
      <c r="H140" s="31" t="s">
        <v>80</v>
      </c>
      <c r="I140" s="6" t="s">
        <v>81</v>
      </c>
      <c r="K140" s="28"/>
    </row>
    <row r="141" spans="1:11" x14ac:dyDescent="0.25">
      <c r="A141" s="4">
        <v>0</v>
      </c>
      <c r="B141" s="5">
        <f>A141*A141</f>
        <v>0</v>
      </c>
      <c r="C141" s="5">
        <f>B141/$B$4</f>
        <v>0</v>
      </c>
      <c r="D141" s="5">
        <f>1 +C141</f>
        <v>1</v>
      </c>
      <c r="E141" s="5">
        <f>POWER(D141,-$B$7)</f>
        <v>1</v>
      </c>
      <c r="F141" s="5">
        <f>$B$13</f>
        <v>0.38273277230987157</v>
      </c>
      <c r="G141" s="5">
        <f>E141*F141</f>
        <v>0.38273277230987157</v>
      </c>
      <c r="H141" s="5">
        <v>1</v>
      </c>
      <c r="I141" s="6">
        <f>$B$139*H141*G141</f>
        <v>6.3788795384978596E-3</v>
      </c>
      <c r="K141" s="28"/>
    </row>
    <row r="142" spans="1:11" x14ac:dyDescent="0.25">
      <c r="A142" s="4">
        <f>A141+$C$136</f>
        <v>0.05</v>
      </c>
      <c r="B142" s="5">
        <f>A142*A142</f>
        <v>2.5000000000000005E-3</v>
      </c>
      <c r="C142" s="5">
        <f t="shared" ref="C142:C151" si="41">B142/$B$4</f>
        <v>4.1666666666666675E-4</v>
      </c>
      <c r="D142" s="5">
        <f t="shared" ref="D142:D151" si="42">1 +C142</f>
        <v>1.0004166666666667</v>
      </c>
      <c r="E142" s="5">
        <f t="shared" ref="E142:E151" si="43">POWER(D142,-$B$7)</f>
        <v>0.99854303281049372</v>
      </c>
      <c r="F142" s="5">
        <f t="shared" ref="F142:F151" si="44">$B$13</f>
        <v>0.38273277230987157</v>
      </c>
      <c r="G142" s="5">
        <f t="shared" ref="G142:G151" si="45">E142*F142</f>
        <v>0.38217514321826729</v>
      </c>
      <c r="H142" s="5">
        <v>4</v>
      </c>
      <c r="I142" s="6">
        <f t="shared" ref="I142:I151" si="46">$B$139*H142*G142</f>
        <v>2.5478342881217819E-2</v>
      </c>
      <c r="K142" s="28"/>
    </row>
    <row r="143" spans="1:11" x14ac:dyDescent="0.25">
      <c r="A143" s="4">
        <f t="shared" ref="A143:A151" si="47">A142+$C$136</f>
        <v>0.1</v>
      </c>
      <c r="B143" s="5">
        <f>A143*A143</f>
        <v>1.0000000000000002E-2</v>
      </c>
      <c r="C143" s="5">
        <f t="shared" si="41"/>
        <v>1.666666666666667E-3</v>
      </c>
      <c r="D143" s="5">
        <f t="shared" si="42"/>
        <v>1.0016666666666667</v>
      </c>
      <c r="E143" s="5">
        <f t="shared" si="43"/>
        <v>0.99418847500696295</v>
      </c>
      <c r="F143" s="5">
        <f t="shared" si="44"/>
        <v>0.38273277230987157</v>
      </c>
      <c r="G143" s="5">
        <f t="shared" si="45"/>
        <v>0.38050851123793838</v>
      </c>
      <c r="H143" s="5">
        <v>2</v>
      </c>
      <c r="I143" s="6">
        <f t="shared" si="46"/>
        <v>1.2683617041264613E-2</v>
      </c>
    </row>
    <row r="144" spans="1:11" x14ac:dyDescent="0.25">
      <c r="A144" s="4">
        <f t="shared" si="47"/>
        <v>0.15000000000000002</v>
      </c>
      <c r="B144" s="5">
        <f t="shared" ref="B144:B151" si="48">A144*A144</f>
        <v>2.2500000000000006E-2</v>
      </c>
      <c r="C144" s="5">
        <f t="shared" si="41"/>
        <v>3.7500000000000012E-3</v>
      </c>
      <c r="D144" s="5">
        <f t="shared" si="42"/>
        <v>1.0037499999999999</v>
      </c>
      <c r="E144" s="5">
        <f t="shared" si="43"/>
        <v>0.986984985448494</v>
      </c>
      <c r="F144" s="5">
        <f t="shared" si="44"/>
        <v>0.38273277230987157</v>
      </c>
      <c r="G144" s="5">
        <f t="shared" si="45"/>
        <v>0.37775149970892036</v>
      </c>
      <c r="H144" s="5">
        <v>4</v>
      </c>
      <c r="I144" s="6">
        <f t="shared" si="46"/>
        <v>2.5183433313928024E-2</v>
      </c>
    </row>
    <row r="145" spans="1:11" x14ac:dyDescent="0.25">
      <c r="A145" s="4">
        <f t="shared" si="47"/>
        <v>0.2</v>
      </c>
      <c r="B145" s="5">
        <f t="shared" si="48"/>
        <v>4.0000000000000008E-2</v>
      </c>
      <c r="C145" s="5">
        <f t="shared" si="41"/>
        <v>6.666666666666668E-3</v>
      </c>
      <c r="D145" s="5">
        <f t="shared" si="42"/>
        <v>1.0066666666666666</v>
      </c>
      <c r="E145" s="5">
        <f t="shared" si="43"/>
        <v>0.9770124347723933</v>
      </c>
      <c r="F145" s="5">
        <f t="shared" si="44"/>
        <v>0.38273277230987157</v>
      </c>
      <c r="G145" s="5">
        <f t="shared" si="45"/>
        <v>0.37393467774165567</v>
      </c>
      <c r="H145" s="5">
        <v>2</v>
      </c>
      <c r="I145" s="6">
        <f t="shared" si="46"/>
        <v>1.2464489258055189E-2</v>
      </c>
    </row>
    <row r="146" spans="1:11" x14ac:dyDescent="0.25">
      <c r="A146" s="4">
        <f t="shared" si="47"/>
        <v>0.25</v>
      </c>
      <c r="B146" s="5">
        <f t="shared" si="48"/>
        <v>6.25E-2</v>
      </c>
      <c r="C146" s="5">
        <f t="shared" si="41"/>
        <v>1.0416666666666666E-2</v>
      </c>
      <c r="D146" s="5">
        <f t="shared" si="42"/>
        <v>1.0104166666666667</v>
      </c>
      <c r="E146" s="5">
        <f t="shared" si="43"/>
        <v>0.9643801123971637</v>
      </c>
      <c r="F146" s="5">
        <f t="shared" si="44"/>
        <v>0.38273277230987157</v>
      </c>
      <c r="G146" s="5">
        <f t="shared" si="45"/>
        <v>0.36909987397827199</v>
      </c>
      <c r="H146" s="5">
        <v>4</v>
      </c>
      <c r="I146" s="6">
        <f t="shared" si="46"/>
        <v>2.4606658265218132E-2</v>
      </c>
    </row>
    <row r="147" spans="1:11" x14ac:dyDescent="0.25">
      <c r="A147" s="4">
        <f t="shared" si="47"/>
        <v>0.3</v>
      </c>
      <c r="B147" s="5">
        <f t="shared" si="48"/>
        <v>0.09</v>
      </c>
      <c r="C147" s="5">
        <f t="shared" si="41"/>
        <v>1.4999999999999999E-2</v>
      </c>
      <c r="D147" s="5">
        <f t="shared" si="42"/>
        <v>1.0149999999999999</v>
      </c>
      <c r="E147" s="5">
        <f t="shared" si="43"/>
        <v>0.94922430998052398</v>
      </c>
      <c r="F147" s="5">
        <f t="shared" si="44"/>
        <v>0.38273277230987157</v>
      </c>
      <c r="G147" s="5">
        <f t="shared" si="45"/>
        <v>0.36329925170277083</v>
      </c>
      <c r="H147" s="5">
        <v>2</v>
      </c>
      <c r="I147" s="6">
        <f t="shared" si="46"/>
        <v>1.2109975056759028E-2</v>
      </c>
    </row>
    <row r="148" spans="1:11" x14ac:dyDescent="0.25">
      <c r="A148" s="4">
        <f t="shared" si="47"/>
        <v>0.35</v>
      </c>
      <c r="B148" s="5">
        <f t="shared" si="48"/>
        <v>0.12249999999999998</v>
      </c>
      <c r="C148" s="5">
        <f t="shared" si="41"/>
        <v>2.0416666666666663E-2</v>
      </c>
      <c r="D148" s="5">
        <f t="shared" si="42"/>
        <v>1.0204166666666667</v>
      </c>
      <c r="E148" s="5">
        <f t="shared" si="43"/>
        <v>0.93170536881494526</v>
      </c>
      <c r="F148" s="5">
        <f t="shared" si="44"/>
        <v>0.38273277230987157</v>
      </c>
      <c r="G148" s="5">
        <f t="shared" si="45"/>
        <v>0.35659417878253535</v>
      </c>
      <c r="H148" s="5">
        <v>4</v>
      </c>
      <c r="I148" s="6">
        <f t="shared" si="46"/>
        <v>2.3772945252169022E-2</v>
      </c>
    </row>
    <row r="149" spans="1:11" x14ac:dyDescent="0.25">
      <c r="A149" s="4">
        <f t="shared" si="47"/>
        <v>0.39999999999999997</v>
      </c>
      <c r="B149" s="5">
        <f t="shared" si="48"/>
        <v>0.15999999999999998</v>
      </c>
      <c r="C149" s="5">
        <f t="shared" si="41"/>
        <v>2.6666666666666661E-2</v>
      </c>
      <c r="D149" s="5">
        <f t="shared" si="42"/>
        <v>1.0266666666666666</v>
      </c>
      <c r="E149" s="5">
        <f t="shared" si="43"/>
        <v>0.91200429534497807</v>
      </c>
      <c r="F149" s="5">
        <f t="shared" si="44"/>
        <v>0.38273277230987157</v>
      </c>
      <c r="G149" s="5">
        <f t="shared" si="45"/>
        <v>0.34905393231589438</v>
      </c>
      <c r="H149" s="5">
        <v>2</v>
      </c>
      <c r="I149" s="6">
        <f t="shared" si="46"/>
        <v>1.1635131077196478E-2</v>
      </c>
    </row>
    <row r="150" spans="1:11" x14ac:dyDescent="0.25">
      <c r="A150" s="4">
        <f t="shared" si="47"/>
        <v>0.44999999999999996</v>
      </c>
      <c r="B150" s="5">
        <f t="shared" si="48"/>
        <v>0.20249999999999996</v>
      </c>
      <c r="C150" s="5">
        <f t="shared" si="41"/>
        <v>3.3749999999999995E-2</v>
      </c>
      <c r="D150" s="5">
        <f t="shared" si="42"/>
        <v>1.0337499999999999</v>
      </c>
      <c r="E150" s="5">
        <f t="shared" si="43"/>
        <v>0.89031906033165509</v>
      </c>
      <c r="F150" s="5">
        <f t="shared" si="44"/>
        <v>0.38273277230987157</v>
      </c>
      <c r="G150" s="5">
        <f t="shared" si="45"/>
        <v>0.34075428220105414</v>
      </c>
      <c r="H150" s="5">
        <v>4</v>
      </c>
      <c r="I150" s="6">
        <f t="shared" si="46"/>
        <v>2.2716952146736941E-2</v>
      </c>
    </row>
    <row r="151" spans="1:11" x14ac:dyDescent="0.25">
      <c r="A151" s="4">
        <f t="shared" si="47"/>
        <v>0.49999999999999994</v>
      </c>
      <c r="B151" s="5">
        <f t="shared" si="48"/>
        <v>0.24999999999999994</v>
      </c>
      <c r="C151" s="5">
        <f t="shared" si="41"/>
        <v>4.1666666666666657E-2</v>
      </c>
      <c r="D151" s="5">
        <f t="shared" si="42"/>
        <v>1.0416666666666667</v>
      </c>
      <c r="E151" s="5">
        <f t="shared" si="43"/>
        <v>0.86686070282840688</v>
      </c>
      <c r="F151" s="5">
        <f t="shared" si="44"/>
        <v>0.38273277230987157</v>
      </c>
      <c r="G151" s="5">
        <f t="shared" si="45"/>
        <v>0.3317759999999999</v>
      </c>
      <c r="H151" s="5">
        <v>1</v>
      </c>
      <c r="I151" s="6">
        <f t="shared" si="46"/>
        <v>5.5295999999999982E-3</v>
      </c>
    </row>
    <row r="152" spans="1:11" x14ac:dyDescent="0.25">
      <c r="I152" s="50">
        <f>SUM(I141:I151)</f>
        <v>0.18256002383104308</v>
      </c>
    </row>
    <row r="153" spans="1:11" x14ac:dyDescent="0.25">
      <c r="A153" t="s">
        <v>54</v>
      </c>
      <c r="B153">
        <f>I152</f>
        <v>0.18256002383104308</v>
      </c>
      <c r="C153" t="s">
        <v>107</v>
      </c>
      <c r="D153" t="s">
        <v>116</v>
      </c>
      <c r="E153">
        <f>I152-I129</f>
        <v>-2.0363895712659424E-2</v>
      </c>
      <c r="I153" s="26"/>
    </row>
    <row r="154" spans="1:11" x14ac:dyDescent="0.25">
      <c r="A154" t="s">
        <v>111</v>
      </c>
      <c r="B154">
        <v>0.2</v>
      </c>
      <c r="I154" s="26"/>
    </row>
    <row r="155" spans="1:11" x14ac:dyDescent="0.25">
      <c r="A155" t="s">
        <v>98</v>
      </c>
      <c r="B155">
        <f>B132</f>
        <v>6.25E-2</v>
      </c>
      <c r="I155" s="26"/>
    </row>
    <row r="156" spans="1:11" ht="15.75" thickBot="1" x14ac:dyDescent="0.3">
      <c r="I156" s="26"/>
    </row>
    <row r="157" spans="1:11" x14ac:dyDescent="0.25">
      <c r="A157" s="24" t="s">
        <v>69</v>
      </c>
      <c r="B157" s="2"/>
      <c r="C157" s="2"/>
      <c r="D157" s="2"/>
      <c r="E157" s="2"/>
      <c r="F157" s="2"/>
      <c r="G157" s="2"/>
      <c r="H157" s="2"/>
      <c r="I157" s="3"/>
      <c r="K157" s="28">
        <f>K154-1</f>
        <v>-1</v>
      </c>
    </row>
    <row r="158" spans="1:11" x14ac:dyDescent="0.25">
      <c r="A158" s="4" t="s">
        <v>70</v>
      </c>
      <c r="B158" s="5"/>
      <c r="C158" s="5"/>
      <c r="D158" s="5"/>
      <c r="E158" s="5"/>
      <c r="F158" s="5"/>
      <c r="G158" s="5"/>
      <c r="H158" s="5"/>
      <c r="I158" s="6"/>
      <c r="K158" s="28">
        <f>K157-1</f>
        <v>-2</v>
      </c>
    </row>
    <row r="159" spans="1:11" x14ac:dyDescent="0.25">
      <c r="A159" s="4" t="s">
        <v>71</v>
      </c>
      <c r="B159" s="5">
        <v>10</v>
      </c>
      <c r="C159" s="5">
        <f>B160/B159</f>
        <v>5.6250000000000001E-2</v>
      </c>
      <c r="D159" s="5"/>
      <c r="E159" s="5"/>
      <c r="F159" s="5"/>
      <c r="G159" s="5"/>
      <c r="H159" s="5"/>
      <c r="I159" s="6"/>
      <c r="K159" s="28">
        <f>K158-1</f>
        <v>-3</v>
      </c>
    </row>
    <row r="160" spans="1:11" x14ac:dyDescent="0.25">
      <c r="A160" s="4" t="s">
        <v>41</v>
      </c>
      <c r="B160" s="5">
        <f>B137+B155</f>
        <v>0.5625</v>
      </c>
      <c r="C160" s="5"/>
      <c r="D160" s="5"/>
      <c r="E160" s="5"/>
      <c r="F160" s="5"/>
      <c r="G160" s="5"/>
      <c r="H160" s="5"/>
      <c r="I160" s="6"/>
      <c r="K160" s="28"/>
    </row>
    <row r="161" spans="1:11" x14ac:dyDescent="0.25">
      <c r="A161" s="4" t="s">
        <v>72</v>
      </c>
      <c r="B161" s="5"/>
      <c r="C161" s="5"/>
      <c r="D161" s="5"/>
      <c r="E161" s="5"/>
      <c r="F161" s="5"/>
      <c r="G161" s="5"/>
      <c r="H161" s="5"/>
      <c r="I161" s="6"/>
      <c r="K161" s="28"/>
    </row>
    <row r="162" spans="1:11" x14ac:dyDescent="0.25">
      <c r="A162" s="4" t="s">
        <v>73</v>
      </c>
      <c r="B162" s="5">
        <f>(B160/B159)/3</f>
        <v>1.8749999999999999E-2</v>
      </c>
      <c r="C162" s="5"/>
      <c r="D162" s="5"/>
      <c r="E162" s="5"/>
      <c r="F162" s="5"/>
      <c r="G162" s="5"/>
      <c r="H162" s="5"/>
      <c r="I162" s="6"/>
      <c r="K162" s="28"/>
    </row>
    <row r="163" spans="1:11" x14ac:dyDescent="0.25">
      <c r="A163" s="4" t="s">
        <v>74</v>
      </c>
      <c r="B163" s="5" t="s">
        <v>75</v>
      </c>
      <c r="C163" s="5" t="s">
        <v>76</v>
      </c>
      <c r="D163" s="5" t="s">
        <v>77</v>
      </c>
      <c r="E163" s="25" t="s">
        <v>78</v>
      </c>
      <c r="F163" s="5"/>
      <c r="G163" s="5" t="s">
        <v>79</v>
      </c>
      <c r="H163" s="31" t="s">
        <v>80</v>
      </c>
      <c r="I163" s="6" t="s">
        <v>81</v>
      </c>
      <c r="K163" s="28"/>
    </row>
    <row r="164" spans="1:11" x14ac:dyDescent="0.25">
      <c r="A164" s="4">
        <v>0</v>
      </c>
      <c r="B164" s="5">
        <f>A164*A164</f>
        <v>0</v>
      </c>
      <c r="C164" s="5">
        <f>B164/$B$4</f>
        <v>0</v>
      </c>
      <c r="D164" s="5">
        <f>1 +C164</f>
        <v>1</v>
      </c>
      <c r="E164" s="5">
        <f>POWER(D164,-$B$7)</f>
        <v>1</v>
      </c>
      <c r="F164" s="5">
        <f>$B$13</f>
        <v>0.38273277230987157</v>
      </c>
      <c r="G164" s="5">
        <f>E164*F164</f>
        <v>0.38273277230987157</v>
      </c>
      <c r="H164" s="5">
        <v>1</v>
      </c>
      <c r="I164" s="6">
        <f>$B$162*H164*G164</f>
        <v>7.1762394808100914E-3</v>
      </c>
      <c r="K164" s="28"/>
    </row>
    <row r="165" spans="1:11" x14ac:dyDescent="0.25">
      <c r="A165" s="4">
        <f>A164+$C$159</f>
        <v>5.6250000000000001E-2</v>
      </c>
      <c r="B165" s="5">
        <f>A165*A165</f>
        <v>3.1640625000000002E-3</v>
      </c>
      <c r="C165" s="5">
        <f t="shared" ref="C165:C174" si="49">B165/$B$4</f>
        <v>5.2734375000000003E-4</v>
      </c>
      <c r="D165" s="5">
        <f t="shared" ref="D165:D174" si="50">1 +C165</f>
        <v>1.00052734375</v>
      </c>
      <c r="E165" s="5">
        <f t="shared" ref="E165:E174" si="51">POWER(D165,-$B$7)</f>
        <v>0.9981564847295733</v>
      </c>
      <c r="F165" s="5">
        <f t="shared" ref="F165:F174" si="52">$B$13</f>
        <v>0.38273277230987157</v>
      </c>
      <c r="G165" s="5">
        <f t="shared" ref="G165:G174" si="53">E165*F165</f>
        <v>0.38202719859962558</v>
      </c>
      <c r="H165" s="5">
        <v>4</v>
      </c>
      <c r="I165" s="6">
        <f t="shared" ref="I165:I174" si="54">$B$162*H165*G165</f>
        <v>2.8652039894971917E-2</v>
      </c>
      <c r="K165" s="28"/>
    </row>
    <row r="166" spans="1:11" x14ac:dyDescent="0.25">
      <c r="A166" s="4">
        <f t="shared" ref="A166:A174" si="55">A165+$C$159</f>
        <v>0.1125</v>
      </c>
      <c r="B166" s="5">
        <f>A166*A166</f>
        <v>1.2656250000000001E-2</v>
      </c>
      <c r="C166" s="5">
        <f t="shared" si="49"/>
        <v>2.1093750000000001E-3</v>
      </c>
      <c r="D166" s="5">
        <f t="shared" si="50"/>
        <v>1.0021093750000001</v>
      </c>
      <c r="E166" s="5">
        <f t="shared" si="51"/>
        <v>0.99265209197887649</v>
      </c>
      <c r="F166" s="5">
        <f t="shared" si="52"/>
        <v>0.38273277230987157</v>
      </c>
      <c r="G166" s="5">
        <f t="shared" si="53"/>
        <v>0.37992048710226906</v>
      </c>
      <c r="H166" s="5">
        <v>2</v>
      </c>
      <c r="I166" s="6">
        <f t="shared" si="54"/>
        <v>1.424701826633509E-2</v>
      </c>
    </row>
    <row r="167" spans="1:11" x14ac:dyDescent="0.25">
      <c r="A167" s="4">
        <f t="shared" si="55"/>
        <v>0.16875000000000001</v>
      </c>
      <c r="B167" s="5">
        <f t="shared" ref="B167:B174" si="56">A167*A167</f>
        <v>2.8476562500000004E-2</v>
      </c>
      <c r="C167" s="5">
        <f t="shared" si="49"/>
        <v>4.7460937500000003E-3</v>
      </c>
      <c r="D167" s="5">
        <f t="shared" si="50"/>
        <v>1.0047460937499999</v>
      </c>
      <c r="E167" s="5">
        <f t="shared" si="51"/>
        <v>0.98356452778634573</v>
      </c>
      <c r="F167" s="5">
        <f t="shared" si="52"/>
        <v>0.38273277230987157</v>
      </c>
      <c r="G167" s="5">
        <f t="shared" si="53"/>
        <v>0.37644237846531781</v>
      </c>
      <c r="H167" s="5">
        <v>4</v>
      </c>
      <c r="I167" s="6">
        <f t="shared" si="54"/>
        <v>2.8233178384898833E-2</v>
      </c>
    </row>
    <row r="168" spans="1:11" x14ac:dyDescent="0.25">
      <c r="A168" s="4">
        <f t="shared" si="55"/>
        <v>0.22500000000000001</v>
      </c>
      <c r="B168" s="5">
        <f t="shared" si="56"/>
        <v>5.0625000000000003E-2</v>
      </c>
      <c r="C168" s="5">
        <f t="shared" si="49"/>
        <v>8.4375000000000006E-3</v>
      </c>
      <c r="D168" s="5">
        <f t="shared" si="50"/>
        <v>1.0084375000000001</v>
      </c>
      <c r="E168" s="5">
        <f t="shared" si="51"/>
        <v>0.97102082746095131</v>
      </c>
      <c r="F168" s="5">
        <f t="shared" si="52"/>
        <v>0.38273277230987157</v>
      </c>
      <c r="G168" s="5">
        <f t="shared" si="53"/>
        <v>0.37164149326475537</v>
      </c>
      <c r="H168" s="5">
        <v>2</v>
      </c>
      <c r="I168" s="6">
        <f t="shared" si="54"/>
        <v>1.3936555997428325E-2</v>
      </c>
    </row>
    <row r="169" spans="1:11" x14ac:dyDescent="0.25">
      <c r="A169" s="4">
        <f t="shared" si="55"/>
        <v>0.28125</v>
      </c>
      <c r="B169" s="5">
        <f t="shared" si="56"/>
        <v>7.91015625E-2</v>
      </c>
      <c r="C169" s="5">
        <f t="shared" si="49"/>
        <v>1.318359375E-2</v>
      </c>
      <c r="D169" s="5">
        <f t="shared" si="50"/>
        <v>1.01318359375</v>
      </c>
      <c r="E169" s="5">
        <f t="shared" si="51"/>
        <v>0.9551937659790859</v>
      </c>
      <c r="F169" s="5">
        <f t="shared" si="52"/>
        <v>0.38273277230987157</v>
      </c>
      <c r="G169" s="5">
        <f t="shared" si="53"/>
        <v>0.36558395814628225</v>
      </c>
      <c r="H169" s="5">
        <v>4</v>
      </c>
      <c r="I169" s="6">
        <f t="shared" si="54"/>
        <v>2.7418796860971168E-2</v>
      </c>
    </row>
    <row r="170" spans="1:11" x14ac:dyDescent="0.25">
      <c r="A170" s="4">
        <f t="shared" si="55"/>
        <v>0.33750000000000002</v>
      </c>
      <c r="B170" s="5">
        <f t="shared" si="56"/>
        <v>0.11390625000000001</v>
      </c>
      <c r="C170" s="5">
        <f t="shared" si="49"/>
        <v>1.8984375000000001E-2</v>
      </c>
      <c r="D170" s="5">
        <f t="shared" si="50"/>
        <v>1.0189843750000001</v>
      </c>
      <c r="E170" s="5">
        <f t="shared" si="51"/>
        <v>0.93629706884092601</v>
      </c>
      <c r="F170" s="5">
        <f t="shared" si="52"/>
        <v>0.38273277230987157</v>
      </c>
      <c r="G170" s="5">
        <f t="shared" si="53"/>
        <v>0.35835157286309427</v>
      </c>
      <c r="H170" s="5">
        <v>2</v>
      </c>
      <c r="I170" s="6">
        <f t="shared" si="54"/>
        <v>1.3438183982366035E-2</v>
      </c>
    </row>
    <row r="171" spans="1:11" x14ac:dyDescent="0.25">
      <c r="A171" s="4">
        <f t="shared" si="55"/>
        <v>0.39375000000000004</v>
      </c>
      <c r="B171" s="5">
        <f t="shared" si="56"/>
        <v>0.15503906250000005</v>
      </c>
      <c r="C171" s="5">
        <f t="shared" si="49"/>
        <v>2.5839843750000008E-2</v>
      </c>
      <c r="D171" s="5">
        <f t="shared" si="50"/>
        <v>1.02583984375</v>
      </c>
      <c r="E171" s="5">
        <f t="shared" si="51"/>
        <v>0.9145796401032783</v>
      </c>
      <c r="F171" s="5">
        <f t="shared" si="52"/>
        <v>0.38273277230987157</v>
      </c>
      <c r="G171" s="5">
        <f t="shared" si="53"/>
        <v>0.3500396011548923</v>
      </c>
      <c r="H171" s="5">
        <v>4</v>
      </c>
      <c r="I171" s="6">
        <f t="shared" si="54"/>
        <v>2.6252970086616922E-2</v>
      </c>
    </row>
    <row r="172" spans="1:11" x14ac:dyDescent="0.25">
      <c r="A172" s="4">
        <f t="shared" si="55"/>
        <v>0.45000000000000007</v>
      </c>
      <c r="B172" s="5">
        <f t="shared" si="56"/>
        <v>0.20250000000000007</v>
      </c>
      <c r="C172" s="5">
        <f t="shared" si="49"/>
        <v>3.3750000000000009E-2</v>
      </c>
      <c r="D172" s="5">
        <f t="shared" si="50"/>
        <v>1.0337499999999999</v>
      </c>
      <c r="E172" s="5">
        <f t="shared" si="51"/>
        <v>0.89031906033165509</v>
      </c>
      <c r="F172" s="5">
        <f t="shared" si="52"/>
        <v>0.38273277230987157</v>
      </c>
      <c r="G172" s="5">
        <f t="shared" si="53"/>
        <v>0.34075428220105414</v>
      </c>
      <c r="H172" s="5">
        <v>2</v>
      </c>
      <c r="I172" s="6">
        <f t="shared" si="54"/>
        <v>1.2778285582539529E-2</v>
      </c>
    </row>
    <row r="173" spans="1:11" x14ac:dyDescent="0.25">
      <c r="A173" s="4">
        <f t="shared" si="55"/>
        <v>0.50625000000000009</v>
      </c>
      <c r="B173" s="5">
        <f t="shared" si="56"/>
        <v>0.25628906250000011</v>
      </c>
      <c r="C173" s="5">
        <f t="shared" si="49"/>
        <v>4.2714843750000016E-2</v>
      </c>
      <c r="D173" s="5">
        <f t="shared" si="50"/>
        <v>1.04271484375</v>
      </c>
      <c r="E173" s="5">
        <f t="shared" si="51"/>
        <v>0.86381462718631596</v>
      </c>
      <c r="F173" s="5">
        <f t="shared" si="52"/>
        <v>0.38273277230987157</v>
      </c>
      <c r="G173" s="5">
        <f t="shared" si="53"/>
        <v>0.33061016702483687</v>
      </c>
      <c r="H173" s="5">
        <v>4</v>
      </c>
      <c r="I173" s="6">
        <f t="shared" si="54"/>
        <v>2.4795762526862764E-2</v>
      </c>
    </row>
    <row r="174" spans="1:11" x14ac:dyDescent="0.25">
      <c r="A174" s="4">
        <f t="shared" si="55"/>
        <v>0.56250000000000011</v>
      </c>
      <c r="B174" s="5">
        <f t="shared" si="56"/>
        <v>0.31640625000000011</v>
      </c>
      <c r="C174" s="5">
        <f t="shared" si="49"/>
        <v>5.2734375000000021E-2</v>
      </c>
      <c r="D174" s="5">
        <f t="shared" si="50"/>
        <v>1.052734375</v>
      </c>
      <c r="E174" s="5">
        <f t="shared" si="51"/>
        <v>0.8353802149346764</v>
      </c>
      <c r="F174" s="5">
        <f t="shared" si="52"/>
        <v>0.38273277230987157</v>
      </c>
      <c r="G174" s="5">
        <f t="shared" si="53"/>
        <v>0.3197273855947651</v>
      </c>
      <c r="H174" s="5">
        <v>1</v>
      </c>
      <c r="I174" s="6">
        <f t="shared" si="54"/>
        <v>5.9948884799018451E-3</v>
      </c>
    </row>
    <row r="175" spans="1:11" x14ac:dyDescent="0.25">
      <c r="I175" s="50">
        <f>SUM(I164:I174)</f>
        <v>0.20292391954370251</v>
      </c>
    </row>
    <row r="176" spans="1:11" x14ac:dyDescent="0.25">
      <c r="A176" t="s">
        <v>54</v>
      </c>
      <c r="B176">
        <f>I175</f>
        <v>0.20292391954370251</v>
      </c>
      <c r="C176" t="s">
        <v>103</v>
      </c>
      <c r="D176">
        <f>I175-I152</f>
        <v>2.0363895712659424E-2</v>
      </c>
      <c r="I176" s="26"/>
    </row>
    <row r="177" spans="1:11" x14ac:dyDescent="0.25">
      <c r="A177" t="s">
        <v>111</v>
      </c>
      <c r="B177">
        <v>0.2</v>
      </c>
      <c r="I177" s="26"/>
    </row>
    <row r="178" spans="1:11" x14ac:dyDescent="0.25">
      <c r="A178" t="s">
        <v>98</v>
      </c>
      <c r="B178">
        <f>B155/2</f>
        <v>3.125E-2</v>
      </c>
      <c r="I178" s="26"/>
    </row>
    <row r="179" spans="1:11" ht="15.75" thickBot="1" x14ac:dyDescent="0.3">
      <c r="I179" s="26"/>
    </row>
    <row r="180" spans="1:11" x14ac:dyDescent="0.25">
      <c r="A180" s="24" t="s">
        <v>69</v>
      </c>
      <c r="B180" s="2"/>
      <c r="C180" s="2"/>
      <c r="D180" s="2"/>
      <c r="E180" s="2"/>
      <c r="F180" s="2"/>
      <c r="G180" s="2"/>
      <c r="H180" s="2"/>
      <c r="I180" s="3"/>
      <c r="K180" s="28">
        <f>K177-1</f>
        <v>-1</v>
      </c>
    </row>
    <row r="181" spans="1:11" x14ac:dyDescent="0.25">
      <c r="A181" s="4" t="s">
        <v>70</v>
      </c>
      <c r="B181" s="5"/>
      <c r="C181" s="5"/>
      <c r="D181" s="5"/>
      <c r="E181" s="5"/>
      <c r="F181" s="5"/>
      <c r="G181" s="5"/>
      <c r="H181" s="5"/>
      <c r="I181" s="6"/>
      <c r="K181" s="28">
        <f>K180-1</f>
        <v>-2</v>
      </c>
    </row>
    <row r="182" spans="1:11" x14ac:dyDescent="0.25">
      <c r="A182" s="4" t="s">
        <v>71</v>
      </c>
      <c r="B182" s="5">
        <v>10</v>
      </c>
      <c r="C182" s="5">
        <f>B183/B182</f>
        <v>5.3124999999999999E-2</v>
      </c>
      <c r="D182" s="5"/>
      <c r="E182" s="5"/>
      <c r="F182" s="5"/>
      <c r="G182" s="5"/>
      <c r="H182" s="5"/>
      <c r="I182" s="6"/>
      <c r="K182" s="28">
        <f>K181-1</f>
        <v>-3</v>
      </c>
    </row>
    <row r="183" spans="1:11" x14ac:dyDescent="0.25">
      <c r="A183" s="4" t="s">
        <v>41</v>
      </c>
      <c r="B183" s="5">
        <f>B160-B178</f>
        <v>0.53125</v>
      </c>
      <c r="C183" s="5"/>
      <c r="D183" s="5"/>
      <c r="E183" s="5"/>
      <c r="F183" s="5"/>
      <c r="G183" s="5"/>
      <c r="H183" s="5"/>
      <c r="I183" s="6"/>
      <c r="K183" s="28"/>
    </row>
    <row r="184" spans="1:11" x14ac:dyDescent="0.25">
      <c r="A184" s="4" t="s">
        <v>72</v>
      </c>
      <c r="B184" s="5"/>
      <c r="C184" s="5"/>
      <c r="D184" s="5"/>
      <c r="E184" s="5"/>
      <c r="F184" s="5"/>
      <c r="G184" s="5"/>
      <c r="H184" s="5"/>
      <c r="I184" s="6"/>
      <c r="K184" s="28"/>
    </row>
    <row r="185" spans="1:11" x14ac:dyDescent="0.25">
      <c r="A185" s="4" t="s">
        <v>73</v>
      </c>
      <c r="B185" s="5">
        <f>(B183/B182)/3</f>
        <v>1.7708333333333333E-2</v>
      </c>
      <c r="C185" s="5"/>
      <c r="D185" s="5"/>
      <c r="E185" s="5"/>
      <c r="F185" s="5"/>
      <c r="G185" s="5"/>
      <c r="H185" s="5"/>
      <c r="I185" s="6"/>
      <c r="K185" s="28"/>
    </row>
    <row r="186" spans="1:11" x14ac:dyDescent="0.25">
      <c r="A186" s="4" t="s">
        <v>74</v>
      </c>
      <c r="B186" s="5" t="s">
        <v>75</v>
      </c>
      <c r="C186" s="5" t="s">
        <v>76</v>
      </c>
      <c r="D186" s="5" t="s">
        <v>77</v>
      </c>
      <c r="E186" s="25" t="s">
        <v>78</v>
      </c>
      <c r="F186" s="5"/>
      <c r="G186" s="5" t="s">
        <v>79</v>
      </c>
      <c r="H186" s="31" t="s">
        <v>80</v>
      </c>
      <c r="I186" s="6" t="s">
        <v>81</v>
      </c>
      <c r="K186" s="28"/>
    </row>
    <row r="187" spans="1:11" x14ac:dyDescent="0.25">
      <c r="A187" s="4">
        <v>0</v>
      </c>
      <c r="B187" s="5">
        <f>A187*A187</f>
        <v>0</v>
      </c>
      <c r="C187" s="5">
        <f>B187/$B$4</f>
        <v>0</v>
      </c>
      <c r="D187" s="5">
        <f>1 +C187</f>
        <v>1</v>
      </c>
      <c r="E187" s="5">
        <f>POWER(D187,-$B$7)</f>
        <v>1</v>
      </c>
      <c r="F187" s="5">
        <f>$B$13</f>
        <v>0.38273277230987157</v>
      </c>
      <c r="G187" s="5">
        <f>E187*F187</f>
        <v>0.38273277230987157</v>
      </c>
      <c r="H187" s="5">
        <v>1</v>
      </c>
      <c r="I187" s="6">
        <f>$B$185*H187*G187</f>
        <v>6.777559509653976E-3</v>
      </c>
      <c r="K187" s="28"/>
    </row>
    <row r="188" spans="1:11" x14ac:dyDescent="0.25">
      <c r="A188" s="4">
        <f>A187+$C$182</f>
        <v>5.3124999999999999E-2</v>
      </c>
      <c r="B188" s="5">
        <f>A188*A188</f>
        <v>2.8222656249999997E-3</v>
      </c>
      <c r="C188" s="5">
        <f t="shared" ref="C188:C197" si="57">B188/$B$4</f>
        <v>4.7037760416666663E-4</v>
      </c>
      <c r="D188" s="5">
        <f t="shared" ref="D188:D197" si="58">1 +C188</f>
        <v>1.0004703776041666</v>
      </c>
      <c r="E188" s="5">
        <f t="shared" ref="E188:E197" si="59">POWER(D188,-$B$7)</f>
        <v>0.9983554192678421</v>
      </c>
      <c r="F188" s="5">
        <f t="shared" ref="F188:F197" si="60">$B$13</f>
        <v>0.38273277230987157</v>
      </c>
      <c r="G188" s="5">
        <f t="shared" ref="G188:G197" si="61">E188*F188</f>
        <v>0.38210333736696539</v>
      </c>
      <c r="H188" s="5">
        <v>4</v>
      </c>
      <c r="I188" s="6">
        <f t="shared" ref="I188:I197" si="62">$B$185*H188*G188</f>
        <v>2.7065653063493383E-2</v>
      </c>
      <c r="K188" s="28"/>
    </row>
    <row r="189" spans="1:11" x14ac:dyDescent="0.25">
      <c r="A189" s="4">
        <f t="shared" ref="A189:A197" si="63">A188+$C$182</f>
        <v>0.10625</v>
      </c>
      <c r="B189" s="5">
        <f>A189*A189</f>
        <v>1.1289062499999999E-2</v>
      </c>
      <c r="C189" s="5">
        <f t="shared" si="57"/>
        <v>1.8815104166666665E-3</v>
      </c>
      <c r="D189" s="5">
        <f t="shared" si="58"/>
        <v>1.0018815104166667</v>
      </c>
      <c r="E189" s="5">
        <f t="shared" si="59"/>
        <v>0.99344249581240063</v>
      </c>
      <c r="F189" s="5">
        <f t="shared" si="60"/>
        <v>0.38273277230987157</v>
      </c>
      <c r="G189" s="5">
        <f t="shared" si="61"/>
        <v>0.38022300055271807</v>
      </c>
      <c r="H189" s="5">
        <v>2</v>
      </c>
      <c r="I189" s="6">
        <f t="shared" si="62"/>
        <v>1.3466231269575432E-2</v>
      </c>
    </row>
    <row r="190" spans="1:11" x14ac:dyDescent="0.25">
      <c r="A190" s="4">
        <f t="shared" si="63"/>
        <v>0.15937499999999999</v>
      </c>
      <c r="B190" s="5">
        <f t="shared" ref="B190:B197" si="64">A190*A190</f>
        <v>2.5400390624999998E-2</v>
      </c>
      <c r="C190" s="5">
        <f t="shared" si="57"/>
        <v>4.2333984375E-3</v>
      </c>
      <c r="D190" s="5">
        <f t="shared" si="58"/>
        <v>1.0042333984375</v>
      </c>
      <c r="E190" s="5">
        <f t="shared" si="59"/>
        <v>0.98532315068091814</v>
      </c>
      <c r="F190" s="5">
        <f t="shared" si="60"/>
        <v>0.38273277230987157</v>
      </c>
      <c r="G190" s="5">
        <f t="shared" si="61"/>
        <v>0.37711546108120514</v>
      </c>
      <c r="H190" s="5">
        <v>4</v>
      </c>
      <c r="I190" s="6">
        <f t="shared" si="62"/>
        <v>2.6712345159918698E-2</v>
      </c>
    </row>
    <row r="191" spans="1:11" x14ac:dyDescent="0.25">
      <c r="A191" s="4">
        <f t="shared" si="63"/>
        <v>0.21249999999999999</v>
      </c>
      <c r="B191" s="5">
        <f t="shared" si="64"/>
        <v>4.5156249999999995E-2</v>
      </c>
      <c r="C191" s="5">
        <f t="shared" si="57"/>
        <v>7.5260416666666661E-3</v>
      </c>
      <c r="D191" s="5">
        <f t="shared" si="58"/>
        <v>1.0075260416666667</v>
      </c>
      <c r="E191" s="5">
        <f t="shared" si="59"/>
        <v>0.97409882436971951</v>
      </c>
      <c r="F191" s="5">
        <f t="shared" si="60"/>
        <v>0.38273277230987157</v>
      </c>
      <c r="G191" s="5">
        <f t="shared" si="61"/>
        <v>0.37281954355480945</v>
      </c>
      <c r="H191" s="5">
        <v>2</v>
      </c>
      <c r="I191" s="6">
        <f t="shared" si="62"/>
        <v>1.3204025500899502E-2</v>
      </c>
    </row>
    <row r="192" spans="1:11" x14ac:dyDescent="0.25">
      <c r="A192" s="4">
        <f t="shared" si="63"/>
        <v>0.265625</v>
      </c>
      <c r="B192" s="5">
        <f t="shared" si="64"/>
        <v>7.0556640625E-2</v>
      </c>
      <c r="C192" s="5">
        <f t="shared" si="57"/>
        <v>1.1759440104166666E-2</v>
      </c>
      <c r="D192" s="5">
        <f t="shared" si="58"/>
        <v>1.0117594401041667</v>
      </c>
      <c r="E192" s="5">
        <f t="shared" si="59"/>
        <v>0.95990791287957433</v>
      </c>
      <c r="F192" s="5">
        <f t="shared" si="60"/>
        <v>0.38273277230987157</v>
      </c>
      <c r="G192" s="5">
        <f t="shared" si="61"/>
        <v>0.36738821665858218</v>
      </c>
      <c r="H192" s="5">
        <v>4</v>
      </c>
      <c r="I192" s="6">
        <f t="shared" si="62"/>
        <v>2.6023332013316237E-2</v>
      </c>
    </row>
    <row r="193" spans="1:11" x14ac:dyDescent="0.25">
      <c r="A193" s="4">
        <f t="shared" si="63"/>
        <v>0.31874999999999998</v>
      </c>
      <c r="B193" s="5">
        <f t="shared" si="64"/>
        <v>0.10160156249999999</v>
      </c>
      <c r="C193" s="5">
        <f t="shared" si="57"/>
        <v>1.693359375E-2</v>
      </c>
      <c r="D193" s="5">
        <f t="shared" si="58"/>
        <v>1.0169335937499999</v>
      </c>
      <c r="E193" s="5">
        <f t="shared" si="59"/>
        <v>0.94292232906975204</v>
      </c>
      <c r="F193" s="5">
        <f t="shared" si="60"/>
        <v>0.38273277230987157</v>
      </c>
      <c r="G193" s="5">
        <f t="shared" si="61"/>
        <v>0.3608872770777472</v>
      </c>
      <c r="H193" s="5">
        <v>2</v>
      </c>
      <c r="I193" s="6">
        <f t="shared" si="62"/>
        <v>1.2781424396503547E-2</v>
      </c>
    </row>
    <row r="194" spans="1:11" x14ac:dyDescent="0.25">
      <c r="A194" s="4">
        <f t="shared" si="63"/>
        <v>0.37187499999999996</v>
      </c>
      <c r="B194" s="5">
        <f t="shared" si="64"/>
        <v>0.13829101562499996</v>
      </c>
      <c r="C194" s="5">
        <f t="shared" si="57"/>
        <v>2.304850260416666E-2</v>
      </c>
      <c r="D194" s="5">
        <f t="shared" si="58"/>
        <v>1.0230485026041667</v>
      </c>
      <c r="E194" s="5">
        <f t="shared" si="59"/>
        <v>0.92334332899787341</v>
      </c>
      <c r="F194" s="5">
        <f t="shared" si="60"/>
        <v>0.38273277230987157</v>
      </c>
      <c r="G194" s="5">
        <f t="shared" si="61"/>
        <v>0.3533937521011819</v>
      </c>
      <c r="H194" s="5">
        <v>4</v>
      </c>
      <c r="I194" s="6">
        <f t="shared" si="62"/>
        <v>2.5032057440500383E-2</v>
      </c>
    </row>
    <row r="195" spans="1:11" x14ac:dyDescent="0.25">
      <c r="A195" s="4">
        <f t="shared" si="63"/>
        <v>0.42499999999999993</v>
      </c>
      <c r="B195" s="5">
        <f t="shared" si="64"/>
        <v>0.18062499999999995</v>
      </c>
      <c r="C195" s="5">
        <f t="shared" si="57"/>
        <v>3.0104166666666658E-2</v>
      </c>
      <c r="D195" s="5">
        <f t="shared" si="58"/>
        <v>1.0301041666666666</v>
      </c>
      <c r="E195" s="5">
        <f t="shared" si="59"/>
        <v>0.90139676792465284</v>
      </c>
      <c r="F195" s="5">
        <f t="shared" si="60"/>
        <v>0.38273277230987157</v>
      </c>
      <c r="G195" s="5">
        <f t="shared" si="61"/>
        <v>0.34499408393896031</v>
      </c>
      <c r="H195" s="5">
        <v>2</v>
      </c>
      <c r="I195" s="6">
        <f t="shared" si="62"/>
        <v>1.2218540472838177E-2</v>
      </c>
    </row>
    <row r="196" spans="1:11" x14ac:dyDescent="0.25">
      <c r="A196" s="4">
        <f t="shared" si="63"/>
        <v>0.47812499999999991</v>
      </c>
      <c r="B196" s="5">
        <f t="shared" si="64"/>
        <v>0.22860351562499992</v>
      </c>
      <c r="C196" s="5">
        <f t="shared" si="57"/>
        <v>3.8100585937499987E-2</v>
      </c>
      <c r="D196" s="5">
        <f t="shared" si="58"/>
        <v>1.0381005859374999</v>
      </c>
      <c r="E196" s="5">
        <f t="shared" si="59"/>
        <v>0.87732796620317666</v>
      </c>
      <c r="F196" s="5">
        <f t="shared" si="60"/>
        <v>0.38273277230987157</v>
      </c>
      <c r="G196" s="5">
        <f t="shared" si="61"/>
        <v>0.33578216472992312</v>
      </c>
      <c r="H196" s="5">
        <v>4</v>
      </c>
      <c r="I196" s="6">
        <f t="shared" si="62"/>
        <v>2.3784570001702886E-2</v>
      </c>
    </row>
    <row r="197" spans="1:11" x14ac:dyDescent="0.25">
      <c r="A197" s="4">
        <f t="shared" si="63"/>
        <v>0.53124999999999989</v>
      </c>
      <c r="B197" s="5">
        <f t="shared" si="64"/>
        <v>0.28222656249999989</v>
      </c>
      <c r="C197" s="5">
        <f t="shared" si="57"/>
        <v>4.703776041666665E-2</v>
      </c>
      <c r="D197" s="5">
        <f t="shared" si="58"/>
        <v>1.0470377604166667</v>
      </c>
      <c r="E197" s="5">
        <f t="shared" si="59"/>
        <v>0.85139637095428111</v>
      </c>
      <c r="F197" s="5">
        <f t="shared" si="60"/>
        <v>0.38273277230987157</v>
      </c>
      <c r="G197" s="5">
        <f t="shared" si="61"/>
        <v>0.32585729338989583</v>
      </c>
      <c r="H197" s="5">
        <v>1</v>
      </c>
      <c r="I197" s="6">
        <f t="shared" si="62"/>
        <v>5.7703895704460722E-3</v>
      </c>
    </row>
    <row r="198" spans="1:11" x14ac:dyDescent="0.25">
      <c r="I198" s="50">
        <f>SUM(I187:I197)</f>
        <v>0.19283612839884828</v>
      </c>
    </row>
    <row r="199" spans="1:11" x14ac:dyDescent="0.25">
      <c r="A199" t="s">
        <v>105</v>
      </c>
      <c r="B199">
        <f>I198-I175</f>
        <v>-1.0087791144854225E-2</v>
      </c>
      <c r="I199" s="26"/>
    </row>
    <row r="200" spans="1:11" x14ac:dyDescent="0.25">
      <c r="A200" t="s">
        <v>113</v>
      </c>
      <c r="B200">
        <f>B105</f>
        <v>1.0000000000000001E-5</v>
      </c>
      <c r="I200" s="26"/>
    </row>
    <row r="201" spans="1:11" x14ac:dyDescent="0.25">
      <c r="A201" t="s">
        <v>54</v>
      </c>
      <c r="B201">
        <f>I198</f>
        <v>0.19283612839884828</v>
      </c>
      <c r="C201" t="s">
        <v>112</v>
      </c>
      <c r="D201" t="s">
        <v>127</v>
      </c>
      <c r="I201" s="26"/>
    </row>
    <row r="202" spans="1:11" x14ac:dyDescent="0.25">
      <c r="A202" t="s">
        <v>114</v>
      </c>
      <c r="B202">
        <v>0.2</v>
      </c>
      <c r="I202" s="26"/>
    </row>
    <row r="203" spans="1:11" x14ac:dyDescent="0.25">
      <c r="A203" t="s">
        <v>98</v>
      </c>
      <c r="B203">
        <f>B178/2</f>
        <v>1.5625E-2</v>
      </c>
      <c r="I203" s="26"/>
    </row>
    <row r="204" spans="1:11" ht="15.75" thickBot="1" x14ac:dyDescent="0.3">
      <c r="I204" s="26"/>
    </row>
    <row r="205" spans="1:11" x14ac:dyDescent="0.25">
      <c r="A205" s="24" t="s">
        <v>69</v>
      </c>
      <c r="B205" s="2"/>
      <c r="C205" s="2"/>
      <c r="D205" s="2"/>
      <c r="E205" s="2"/>
      <c r="F205" s="2"/>
      <c r="G205" s="2"/>
      <c r="H205" s="2"/>
      <c r="I205" s="3"/>
      <c r="K205" s="28">
        <f>K202-1</f>
        <v>-1</v>
      </c>
    </row>
    <row r="206" spans="1:11" x14ac:dyDescent="0.25">
      <c r="A206" s="4" t="s">
        <v>70</v>
      </c>
      <c r="B206" s="5"/>
      <c r="C206" s="5"/>
      <c r="D206" s="5"/>
      <c r="E206" s="5"/>
      <c r="F206" s="5"/>
      <c r="G206" s="5"/>
      <c r="H206" s="5"/>
      <c r="I206" s="6"/>
      <c r="K206" s="28">
        <f>K205-1</f>
        <v>-2</v>
      </c>
    </row>
    <row r="207" spans="1:11" x14ac:dyDescent="0.25">
      <c r="A207" s="4" t="s">
        <v>71</v>
      </c>
      <c r="B207" s="5">
        <v>10</v>
      </c>
      <c r="C207" s="5">
        <f>B208/B207</f>
        <v>5.1562499999999997E-2</v>
      </c>
      <c r="D207" s="5"/>
      <c r="E207" s="5"/>
      <c r="F207" s="5"/>
      <c r="G207" s="5"/>
      <c r="H207" s="5"/>
      <c r="I207" s="6"/>
      <c r="K207" s="28">
        <f>K206-1</f>
        <v>-3</v>
      </c>
    </row>
    <row r="208" spans="1:11" x14ac:dyDescent="0.25">
      <c r="A208" s="4" t="s">
        <v>41</v>
      </c>
      <c r="B208" s="5">
        <f>B183-B203</f>
        <v>0.515625</v>
      </c>
      <c r="C208" s="5"/>
      <c r="D208" s="5"/>
      <c r="E208" s="5"/>
      <c r="F208" s="5"/>
      <c r="G208" s="5"/>
      <c r="H208" s="5"/>
      <c r="I208" s="6"/>
      <c r="K208" s="28"/>
    </row>
    <row r="209" spans="1:11" x14ac:dyDescent="0.25">
      <c r="A209" s="4" t="s">
        <v>72</v>
      </c>
      <c r="B209" s="5"/>
      <c r="C209" s="5"/>
      <c r="D209" s="5"/>
      <c r="E209" s="5"/>
      <c r="F209" s="5"/>
      <c r="G209" s="5"/>
      <c r="H209" s="5"/>
      <c r="I209" s="6"/>
      <c r="K209" s="28"/>
    </row>
    <row r="210" spans="1:11" x14ac:dyDescent="0.25">
      <c r="A210" s="4" t="s">
        <v>73</v>
      </c>
      <c r="B210" s="5">
        <f>(B208/B207)/3</f>
        <v>1.7187499999999998E-2</v>
      </c>
      <c r="C210" s="5"/>
      <c r="D210" s="5"/>
      <c r="E210" s="5"/>
      <c r="F210" s="5"/>
      <c r="G210" s="5"/>
      <c r="H210" s="5"/>
      <c r="I210" s="6"/>
      <c r="K210" s="28"/>
    </row>
    <row r="211" spans="1:11" x14ac:dyDescent="0.25">
      <c r="A211" s="4" t="s">
        <v>74</v>
      </c>
      <c r="B211" s="5" t="s">
        <v>75</v>
      </c>
      <c r="C211" s="5" t="s">
        <v>76</v>
      </c>
      <c r="D211" s="5" t="s">
        <v>77</v>
      </c>
      <c r="E211" s="25" t="s">
        <v>78</v>
      </c>
      <c r="F211" s="5"/>
      <c r="G211" s="5" t="s">
        <v>79</v>
      </c>
      <c r="H211" s="31" t="s">
        <v>80</v>
      </c>
      <c r="I211" s="6" t="s">
        <v>81</v>
      </c>
      <c r="K211" s="28"/>
    </row>
    <row r="212" spans="1:11" x14ac:dyDescent="0.25">
      <c r="A212" s="4">
        <v>0</v>
      </c>
      <c r="B212" s="5">
        <f>A212*A212</f>
        <v>0</v>
      </c>
      <c r="C212" s="5">
        <f>B212/$B$4</f>
        <v>0</v>
      </c>
      <c r="D212" s="5">
        <f>1 +C212</f>
        <v>1</v>
      </c>
      <c r="E212" s="5">
        <f>POWER(D212,-$B$7)</f>
        <v>1</v>
      </c>
      <c r="F212" s="5">
        <f>$B$13</f>
        <v>0.38273277230987157</v>
      </c>
      <c r="G212" s="5">
        <f>E212*F212</f>
        <v>0.38273277230987157</v>
      </c>
      <c r="H212" s="5">
        <v>1</v>
      </c>
      <c r="I212" s="6">
        <f>$B$210*H212*G212</f>
        <v>6.5782195240759169E-3</v>
      </c>
      <c r="K212" s="28"/>
    </row>
    <row r="213" spans="1:11" x14ac:dyDescent="0.25">
      <c r="A213" s="4">
        <f>A212+$C$207</f>
        <v>5.1562499999999997E-2</v>
      </c>
      <c r="B213" s="5">
        <f>A213*A213</f>
        <v>2.6586914062499997E-3</v>
      </c>
      <c r="C213" s="5">
        <f t="shared" ref="C213:C222" si="65">B213/$B$4</f>
        <v>4.4311523437499993E-4</v>
      </c>
      <c r="D213" s="5">
        <f t="shared" ref="D213:D222" si="66">1 +C213</f>
        <v>1.0004431152343749</v>
      </c>
      <c r="E213" s="5">
        <f t="shared" ref="E213:E222" si="67">POWER(D213,-$B$7)</f>
        <v>0.99845064168943887</v>
      </c>
      <c r="F213" s="5">
        <f t="shared" ref="F213:F222" si="68">$B$13</f>
        <v>0.38273277230987157</v>
      </c>
      <c r="G213" s="5">
        <f t="shared" ref="G213:G222" si="69">E213*F213</f>
        <v>0.38213978210836919</v>
      </c>
      <c r="H213" s="5">
        <v>4</v>
      </c>
      <c r="I213" s="6">
        <f t="shared" ref="I213:I222" si="70">$B$210*H213*G213</f>
        <v>2.6272110019950379E-2</v>
      </c>
      <c r="K213" s="28"/>
    </row>
    <row r="214" spans="1:11" x14ac:dyDescent="0.25">
      <c r="A214" s="4">
        <f t="shared" ref="A214:A222" si="71">A213+$C$207</f>
        <v>0.10312499999999999</v>
      </c>
      <c r="B214" s="5">
        <f>A214*A214</f>
        <v>1.0634765624999999E-2</v>
      </c>
      <c r="C214" s="5">
        <f t="shared" si="65"/>
        <v>1.7724609374999997E-3</v>
      </c>
      <c r="D214" s="5">
        <f t="shared" si="66"/>
        <v>1.0017724609375001</v>
      </c>
      <c r="E214" s="5">
        <f t="shared" si="67"/>
        <v>0.99382104679596761</v>
      </c>
      <c r="F214" s="5">
        <f t="shared" si="68"/>
        <v>0.38273277230987157</v>
      </c>
      <c r="G214" s="5">
        <f t="shared" si="69"/>
        <v>0.38036788442011932</v>
      </c>
      <c r="H214" s="5">
        <v>2</v>
      </c>
      <c r="I214" s="6">
        <f t="shared" si="70"/>
        <v>1.3075146026941599E-2</v>
      </c>
    </row>
    <row r="215" spans="1:11" x14ac:dyDescent="0.25">
      <c r="A215" s="4">
        <f t="shared" si="71"/>
        <v>0.15468749999999998</v>
      </c>
      <c r="B215" s="5">
        <f t="shared" ref="B215:B222" si="72">A215*A215</f>
        <v>2.3928222656249994E-2</v>
      </c>
      <c r="C215" s="5">
        <f t="shared" si="65"/>
        <v>3.9880371093749993E-3</v>
      </c>
      <c r="D215" s="5">
        <f t="shared" si="66"/>
        <v>1.003988037109375</v>
      </c>
      <c r="E215" s="5">
        <f t="shared" si="67"/>
        <v>0.986166207746761</v>
      </c>
      <c r="F215" s="5">
        <f t="shared" si="68"/>
        <v>0.38273277230987157</v>
      </c>
      <c r="G215" s="5">
        <f t="shared" si="69"/>
        <v>0.3774381266492306</v>
      </c>
      <c r="H215" s="5">
        <v>4</v>
      </c>
      <c r="I215" s="6">
        <f t="shared" si="70"/>
        <v>2.5948871207134599E-2</v>
      </c>
    </row>
    <row r="216" spans="1:11" x14ac:dyDescent="0.25">
      <c r="A216" s="4">
        <f t="shared" si="71"/>
        <v>0.20624999999999999</v>
      </c>
      <c r="B216" s="5">
        <f t="shared" si="72"/>
        <v>4.2539062499999995E-2</v>
      </c>
      <c r="C216" s="5">
        <f t="shared" si="65"/>
        <v>7.0898437499999989E-3</v>
      </c>
      <c r="D216" s="5">
        <f t="shared" si="66"/>
        <v>1.00708984375</v>
      </c>
      <c r="E216" s="5">
        <f t="shared" si="67"/>
        <v>0.97557630417152053</v>
      </c>
      <c r="F216" s="5">
        <f t="shared" si="68"/>
        <v>0.38273277230987157</v>
      </c>
      <c r="G216" s="5">
        <f t="shared" si="69"/>
        <v>0.37338502349538455</v>
      </c>
      <c r="H216" s="5">
        <v>2</v>
      </c>
      <c r="I216" s="6">
        <f t="shared" si="70"/>
        <v>1.2835110182653842E-2</v>
      </c>
    </row>
    <row r="217" spans="1:11" x14ac:dyDescent="0.25">
      <c r="A217" s="4">
        <f t="shared" si="71"/>
        <v>0.2578125</v>
      </c>
      <c r="B217" s="5">
        <f t="shared" si="72"/>
        <v>6.646728515625E-2</v>
      </c>
      <c r="C217" s="5">
        <f t="shared" si="65"/>
        <v>1.1077880859375E-2</v>
      </c>
      <c r="D217" s="5">
        <f t="shared" si="66"/>
        <v>1.011077880859375</v>
      </c>
      <c r="E217" s="5">
        <f t="shared" si="67"/>
        <v>0.96217455279106245</v>
      </c>
      <c r="F217" s="5">
        <f t="shared" si="68"/>
        <v>0.38273277230987157</v>
      </c>
      <c r="G217" s="5">
        <f t="shared" si="69"/>
        <v>0.36825573403573419</v>
      </c>
      <c r="H217" s="5">
        <v>4</v>
      </c>
      <c r="I217" s="6">
        <f t="shared" si="70"/>
        <v>2.5317581714956724E-2</v>
      </c>
    </row>
    <row r="218" spans="1:11" x14ac:dyDescent="0.25">
      <c r="A218" s="4">
        <f t="shared" si="71"/>
        <v>0.30937500000000001</v>
      </c>
      <c r="B218" s="5">
        <f t="shared" si="72"/>
        <v>9.5712890625000005E-2</v>
      </c>
      <c r="C218" s="5">
        <f t="shared" si="65"/>
        <v>1.5952148437500001E-2</v>
      </c>
      <c r="D218" s="5">
        <f t="shared" si="66"/>
        <v>1.0159521484375</v>
      </c>
      <c r="E218" s="5">
        <f t="shared" si="67"/>
        <v>0.94611431657657274</v>
      </c>
      <c r="F218" s="5">
        <f t="shared" si="68"/>
        <v>0.38273277230987157</v>
      </c>
      <c r="G218" s="5">
        <f t="shared" si="69"/>
        <v>0.36210895530541115</v>
      </c>
      <c r="H218" s="5">
        <v>2</v>
      </c>
      <c r="I218" s="6">
        <f t="shared" si="70"/>
        <v>1.2447495338623507E-2</v>
      </c>
    </row>
    <row r="219" spans="1:11" x14ac:dyDescent="0.25">
      <c r="A219" s="4">
        <f t="shared" si="71"/>
        <v>0.36093750000000002</v>
      </c>
      <c r="B219" s="5">
        <f t="shared" si="72"/>
        <v>0.13027587890625</v>
      </c>
      <c r="C219" s="5">
        <f t="shared" si="65"/>
        <v>2.1712646484375001E-2</v>
      </c>
      <c r="D219" s="5">
        <f t="shared" si="66"/>
        <v>1.0217126464843751</v>
      </c>
      <c r="E219" s="5">
        <f t="shared" si="67"/>
        <v>0.9275755841459451</v>
      </c>
      <c r="F219" s="5">
        <f t="shared" si="68"/>
        <v>0.38273277230987157</v>
      </c>
      <c r="G219" s="5">
        <f t="shared" si="69"/>
        <v>0.35501357484712615</v>
      </c>
      <c r="H219" s="5">
        <v>4</v>
      </c>
      <c r="I219" s="6">
        <f t="shared" si="70"/>
        <v>2.4407183270739919E-2</v>
      </c>
    </row>
    <row r="220" spans="1:11" x14ac:dyDescent="0.25">
      <c r="A220" s="4">
        <f t="shared" si="71"/>
        <v>0.41250000000000003</v>
      </c>
      <c r="B220" s="5">
        <f t="shared" si="72"/>
        <v>0.17015625000000004</v>
      </c>
      <c r="C220" s="5">
        <f t="shared" si="65"/>
        <v>2.8359375000000006E-2</v>
      </c>
      <c r="D220" s="5">
        <f t="shared" si="66"/>
        <v>1.028359375</v>
      </c>
      <c r="E220" s="5">
        <f t="shared" si="67"/>
        <v>0.90676095089238584</v>
      </c>
      <c r="F220" s="5">
        <f t="shared" si="68"/>
        <v>0.38273277230987157</v>
      </c>
      <c r="G220" s="5">
        <f t="shared" si="69"/>
        <v>0.34704713255737812</v>
      </c>
      <c r="H220" s="5">
        <v>2</v>
      </c>
      <c r="I220" s="6">
        <f t="shared" si="70"/>
        <v>1.1929745181659871E-2</v>
      </c>
    </row>
    <row r="221" spans="1:11" x14ac:dyDescent="0.25">
      <c r="A221" s="4">
        <f t="shared" si="71"/>
        <v>0.46406250000000004</v>
      </c>
      <c r="B221" s="5">
        <f t="shared" si="72"/>
        <v>0.21535400390625004</v>
      </c>
      <c r="C221" s="5">
        <f t="shared" si="65"/>
        <v>3.5892333984375004E-2</v>
      </c>
      <c r="D221" s="5">
        <f t="shared" si="66"/>
        <v>1.0358923339843751</v>
      </c>
      <c r="E221" s="5">
        <f t="shared" si="67"/>
        <v>0.88389124671615249</v>
      </c>
      <c r="F221" s="5">
        <f t="shared" si="68"/>
        <v>0.38273277230987157</v>
      </c>
      <c r="G221" s="5">
        <f t="shared" si="69"/>
        <v>0.33829414727610169</v>
      </c>
      <c r="H221" s="5">
        <v>4</v>
      </c>
      <c r="I221" s="6">
        <f t="shared" si="70"/>
        <v>2.3257722625231989E-2</v>
      </c>
    </row>
    <row r="222" spans="1:11" x14ac:dyDescent="0.25">
      <c r="A222" s="4">
        <f t="shared" si="71"/>
        <v>0.515625</v>
      </c>
      <c r="B222" s="5">
        <f t="shared" si="72"/>
        <v>0.265869140625</v>
      </c>
      <c r="C222" s="5">
        <f t="shared" si="65"/>
        <v>4.43115234375E-2</v>
      </c>
      <c r="D222" s="5">
        <f t="shared" si="66"/>
        <v>1.0443115234375</v>
      </c>
      <c r="E222" s="5">
        <f t="shared" si="67"/>
        <v>0.85920096106988419</v>
      </c>
      <c r="F222" s="5">
        <f t="shared" si="68"/>
        <v>0.38273277230987157</v>
      </c>
      <c r="G222" s="5">
        <f t="shared" si="69"/>
        <v>0.32884436580158283</v>
      </c>
      <c r="H222" s="5">
        <v>1</v>
      </c>
      <c r="I222" s="6">
        <f t="shared" si="70"/>
        <v>5.6520125372147038E-3</v>
      </c>
    </row>
    <row r="223" spans="1:11" x14ac:dyDescent="0.25">
      <c r="I223" s="50">
        <f>SUM(I212:I222)</f>
        <v>0.18772119762918305</v>
      </c>
    </row>
    <row r="224" spans="1:11" x14ac:dyDescent="0.25">
      <c r="A224" t="s">
        <v>54</v>
      </c>
      <c r="B224">
        <f>I223</f>
        <v>0.18772119762918305</v>
      </c>
      <c r="C224" t="s">
        <v>107</v>
      </c>
      <c r="D224" t="s">
        <v>116</v>
      </c>
      <c r="E224">
        <f>I223-I198</f>
        <v>-5.114930769665238E-3</v>
      </c>
      <c r="I224" s="26"/>
    </row>
    <row r="225" spans="1:11" x14ac:dyDescent="0.25">
      <c r="A225" t="s">
        <v>111</v>
      </c>
      <c r="B225">
        <v>0.2</v>
      </c>
      <c r="I225" s="26"/>
    </row>
    <row r="226" spans="1:11" x14ac:dyDescent="0.25">
      <c r="A226" t="s">
        <v>98</v>
      </c>
      <c r="B226">
        <f>B203</f>
        <v>1.5625E-2</v>
      </c>
      <c r="I226" s="26"/>
    </row>
    <row r="227" spans="1:11" ht="15.75" thickBot="1" x14ac:dyDescent="0.3">
      <c r="I227" s="26"/>
    </row>
    <row r="228" spans="1:11" x14ac:dyDescent="0.25">
      <c r="A228" s="24" t="s">
        <v>69</v>
      </c>
      <c r="B228" s="2"/>
      <c r="C228" s="2"/>
      <c r="D228" s="2"/>
      <c r="E228" s="2"/>
      <c r="F228" s="2"/>
      <c r="G228" s="2"/>
      <c r="H228" s="2"/>
      <c r="I228" s="3"/>
      <c r="K228" s="28">
        <f>K225-1</f>
        <v>-1</v>
      </c>
    </row>
    <row r="229" spans="1:11" x14ac:dyDescent="0.25">
      <c r="A229" s="4" t="s">
        <v>70</v>
      </c>
      <c r="B229" s="5"/>
      <c r="C229" s="5"/>
      <c r="D229" s="5"/>
      <c r="E229" s="5"/>
      <c r="F229" s="5"/>
      <c r="G229" s="5"/>
      <c r="H229" s="5"/>
      <c r="I229" s="6"/>
      <c r="K229" s="28">
        <f>K228-1</f>
        <v>-2</v>
      </c>
    </row>
    <row r="230" spans="1:11" x14ac:dyDescent="0.25">
      <c r="A230" s="4" t="s">
        <v>71</v>
      </c>
      <c r="B230" s="5">
        <v>10</v>
      </c>
      <c r="C230" s="5">
        <f>B231/B230</f>
        <v>5.3124999999999999E-2</v>
      </c>
      <c r="D230" s="5"/>
      <c r="E230" s="5"/>
      <c r="F230" s="5"/>
      <c r="G230" s="5"/>
      <c r="H230" s="5"/>
      <c r="I230" s="6"/>
      <c r="K230" s="28">
        <f>K229-1</f>
        <v>-3</v>
      </c>
    </row>
    <row r="231" spans="1:11" x14ac:dyDescent="0.25">
      <c r="A231" s="4" t="s">
        <v>41</v>
      </c>
      <c r="B231" s="5">
        <f>B208+B226</f>
        <v>0.53125</v>
      </c>
      <c r="C231" s="5"/>
      <c r="D231" s="5"/>
      <c r="E231" s="5"/>
      <c r="F231" s="5"/>
      <c r="G231" s="5"/>
      <c r="H231" s="5"/>
      <c r="I231" s="6"/>
      <c r="K231" s="28"/>
    </row>
    <row r="232" spans="1:11" x14ac:dyDescent="0.25">
      <c r="A232" s="4" t="s">
        <v>72</v>
      </c>
      <c r="B232" s="5"/>
      <c r="C232" s="5"/>
      <c r="D232" s="5"/>
      <c r="E232" s="5"/>
      <c r="F232" s="5"/>
      <c r="G232" s="5"/>
      <c r="H232" s="5"/>
      <c r="I232" s="6"/>
      <c r="K232" s="28"/>
    </row>
    <row r="233" spans="1:11" x14ac:dyDescent="0.25">
      <c r="A233" s="4" t="s">
        <v>73</v>
      </c>
      <c r="B233" s="5">
        <f>(B231/B230)/3</f>
        <v>1.7708333333333333E-2</v>
      </c>
      <c r="C233" s="5"/>
      <c r="D233" s="5"/>
      <c r="E233" s="5"/>
      <c r="F233" s="5"/>
      <c r="G233" s="5"/>
      <c r="H233" s="5"/>
      <c r="I233" s="6"/>
      <c r="K233" s="28"/>
    </row>
    <row r="234" spans="1:11" x14ac:dyDescent="0.25">
      <c r="A234" s="4" t="s">
        <v>74</v>
      </c>
      <c r="B234" s="5" t="s">
        <v>75</v>
      </c>
      <c r="C234" s="5" t="s">
        <v>76</v>
      </c>
      <c r="D234" s="5" t="s">
        <v>77</v>
      </c>
      <c r="E234" s="25" t="s">
        <v>78</v>
      </c>
      <c r="F234" s="5"/>
      <c r="G234" s="5" t="s">
        <v>79</v>
      </c>
      <c r="H234" s="31" t="s">
        <v>80</v>
      </c>
      <c r="I234" s="6" t="s">
        <v>81</v>
      </c>
      <c r="K234" s="28"/>
    </row>
    <row r="235" spans="1:11" x14ac:dyDescent="0.25">
      <c r="A235" s="4">
        <v>0</v>
      </c>
      <c r="B235" s="5">
        <f>A235*A235</f>
        <v>0</v>
      </c>
      <c r="C235" s="5">
        <f>B235/$B$4</f>
        <v>0</v>
      </c>
      <c r="D235" s="5">
        <f>1 +C235</f>
        <v>1</v>
      </c>
      <c r="E235" s="5">
        <f>POWER(D235,-$B$7)</f>
        <v>1</v>
      </c>
      <c r="F235" s="5">
        <f>$B$13</f>
        <v>0.38273277230987157</v>
      </c>
      <c r="G235" s="5">
        <f>E235*F235</f>
        <v>0.38273277230987157</v>
      </c>
      <c r="H235" s="5">
        <v>1</v>
      </c>
      <c r="I235" s="6">
        <f>$B$233*H235*G235</f>
        <v>6.777559509653976E-3</v>
      </c>
      <c r="K235" s="28"/>
    </row>
    <row r="236" spans="1:11" x14ac:dyDescent="0.25">
      <c r="A236" s="4">
        <f>A235+$C$230</f>
        <v>5.3124999999999999E-2</v>
      </c>
      <c r="B236" s="5">
        <f>A236*A236</f>
        <v>2.8222656249999997E-3</v>
      </c>
      <c r="C236" s="5">
        <f t="shared" ref="C236:C245" si="73">B236/$B$4</f>
        <v>4.7037760416666663E-4</v>
      </c>
      <c r="D236" s="5">
        <f t="shared" ref="D236:D245" si="74">1 +C236</f>
        <v>1.0004703776041666</v>
      </c>
      <c r="E236" s="5">
        <f t="shared" ref="E236:E245" si="75">POWER(D236,-$B$7)</f>
        <v>0.9983554192678421</v>
      </c>
      <c r="F236" s="5">
        <f t="shared" ref="F236:F245" si="76">$B$13</f>
        <v>0.38273277230987157</v>
      </c>
      <c r="G236" s="5">
        <f t="shared" ref="G236:G245" si="77">E236*F236</f>
        <v>0.38210333736696539</v>
      </c>
      <c r="H236" s="5">
        <v>4</v>
      </c>
      <c r="I236" s="6">
        <f t="shared" ref="I236:I245" si="78">$B$233*H236*G236</f>
        <v>2.7065653063493383E-2</v>
      </c>
      <c r="K236" s="28"/>
    </row>
    <row r="237" spans="1:11" x14ac:dyDescent="0.25">
      <c r="A237" s="4">
        <f t="shared" ref="A237:A245" si="79">A236+$C$230</f>
        <v>0.10625</v>
      </c>
      <c r="B237" s="5">
        <f>A237*A237</f>
        <v>1.1289062499999999E-2</v>
      </c>
      <c r="C237" s="5">
        <f t="shared" si="73"/>
        <v>1.8815104166666665E-3</v>
      </c>
      <c r="D237" s="5">
        <f t="shared" si="74"/>
        <v>1.0018815104166667</v>
      </c>
      <c r="E237" s="5">
        <f t="shared" si="75"/>
        <v>0.99344249581240063</v>
      </c>
      <c r="F237" s="5">
        <f t="shared" si="76"/>
        <v>0.38273277230987157</v>
      </c>
      <c r="G237" s="5">
        <f t="shared" si="77"/>
        <v>0.38022300055271807</v>
      </c>
      <c r="H237" s="5">
        <v>2</v>
      </c>
      <c r="I237" s="6">
        <f t="shared" si="78"/>
        <v>1.3466231269575432E-2</v>
      </c>
    </row>
    <row r="238" spans="1:11" x14ac:dyDescent="0.25">
      <c r="A238" s="4">
        <f t="shared" si="79"/>
        <v>0.15937499999999999</v>
      </c>
      <c r="B238" s="5">
        <f t="shared" ref="B238:B245" si="80">A238*A238</f>
        <v>2.5400390624999998E-2</v>
      </c>
      <c r="C238" s="5">
        <f t="shared" si="73"/>
        <v>4.2333984375E-3</v>
      </c>
      <c r="D238" s="5">
        <f t="shared" si="74"/>
        <v>1.0042333984375</v>
      </c>
      <c r="E238" s="5">
        <f t="shared" si="75"/>
        <v>0.98532315068091814</v>
      </c>
      <c r="F238" s="5">
        <f t="shared" si="76"/>
        <v>0.38273277230987157</v>
      </c>
      <c r="G238" s="5">
        <f t="shared" si="77"/>
        <v>0.37711546108120514</v>
      </c>
      <c r="H238" s="5">
        <v>4</v>
      </c>
      <c r="I238" s="6">
        <f t="shared" si="78"/>
        <v>2.6712345159918698E-2</v>
      </c>
    </row>
    <row r="239" spans="1:11" x14ac:dyDescent="0.25">
      <c r="A239" s="4">
        <f t="shared" si="79"/>
        <v>0.21249999999999999</v>
      </c>
      <c r="B239" s="5">
        <f t="shared" si="80"/>
        <v>4.5156249999999995E-2</v>
      </c>
      <c r="C239" s="5">
        <f t="shared" si="73"/>
        <v>7.5260416666666661E-3</v>
      </c>
      <c r="D239" s="5">
        <f t="shared" si="74"/>
        <v>1.0075260416666667</v>
      </c>
      <c r="E239" s="5">
        <f t="shared" si="75"/>
        <v>0.97409882436971951</v>
      </c>
      <c r="F239" s="5">
        <f t="shared" si="76"/>
        <v>0.38273277230987157</v>
      </c>
      <c r="G239" s="5">
        <f t="shared" si="77"/>
        <v>0.37281954355480945</v>
      </c>
      <c r="H239" s="5">
        <v>2</v>
      </c>
      <c r="I239" s="6">
        <f t="shared" si="78"/>
        <v>1.3204025500899502E-2</v>
      </c>
    </row>
    <row r="240" spans="1:11" x14ac:dyDescent="0.25">
      <c r="A240" s="4">
        <f t="shared" si="79"/>
        <v>0.265625</v>
      </c>
      <c r="B240" s="5">
        <f t="shared" si="80"/>
        <v>7.0556640625E-2</v>
      </c>
      <c r="C240" s="5">
        <f t="shared" si="73"/>
        <v>1.1759440104166666E-2</v>
      </c>
      <c r="D240" s="5">
        <f t="shared" si="74"/>
        <v>1.0117594401041667</v>
      </c>
      <c r="E240" s="5">
        <f t="shared" si="75"/>
        <v>0.95990791287957433</v>
      </c>
      <c r="F240" s="5">
        <f t="shared" si="76"/>
        <v>0.38273277230987157</v>
      </c>
      <c r="G240" s="5">
        <f t="shared" si="77"/>
        <v>0.36738821665858218</v>
      </c>
      <c r="H240" s="5">
        <v>4</v>
      </c>
      <c r="I240" s="6">
        <f t="shared" si="78"/>
        <v>2.6023332013316237E-2</v>
      </c>
    </row>
    <row r="241" spans="1:11" x14ac:dyDescent="0.25">
      <c r="A241" s="4">
        <f t="shared" si="79"/>
        <v>0.31874999999999998</v>
      </c>
      <c r="B241" s="5">
        <f t="shared" si="80"/>
        <v>0.10160156249999999</v>
      </c>
      <c r="C241" s="5">
        <f t="shared" si="73"/>
        <v>1.693359375E-2</v>
      </c>
      <c r="D241" s="5">
        <f t="shared" si="74"/>
        <v>1.0169335937499999</v>
      </c>
      <c r="E241" s="5">
        <f t="shared" si="75"/>
        <v>0.94292232906975204</v>
      </c>
      <c r="F241" s="5">
        <f t="shared" si="76"/>
        <v>0.38273277230987157</v>
      </c>
      <c r="G241" s="5">
        <f t="shared" si="77"/>
        <v>0.3608872770777472</v>
      </c>
      <c r="H241" s="5">
        <v>2</v>
      </c>
      <c r="I241" s="6">
        <f t="shared" si="78"/>
        <v>1.2781424396503547E-2</v>
      </c>
    </row>
    <row r="242" spans="1:11" x14ac:dyDescent="0.25">
      <c r="A242" s="4">
        <f t="shared" si="79"/>
        <v>0.37187499999999996</v>
      </c>
      <c r="B242" s="5">
        <f t="shared" si="80"/>
        <v>0.13829101562499996</v>
      </c>
      <c r="C242" s="5">
        <f t="shared" si="73"/>
        <v>2.304850260416666E-2</v>
      </c>
      <c r="D242" s="5">
        <f t="shared" si="74"/>
        <v>1.0230485026041667</v>
      </c>
      <c r="E242" s="5">
        <f t="shared" si="75"/>
        <v>0.92334332899787341</v>
      </c>
      <c r="F242" s="5">
        <f t="shared" si="76"/>
        <v>0.38273277230987157</v>
      </c>
      <c r="G242" s="5">
        <f t="shared" si="77"/>
        <v>0.3533937521011819</v>
      </c>
      <c r="H242" s="5">
        <v>4</v>
      </c>
      <c r="I242" s="6">
        <f t="shared" si="78"/>
        <v>2.5032057440500383E-2</v>
      </c>
    </row>
    <row r="243" spans="1:11" x14ac:dyDescent="0.25">
      <c r="A243" s="4">
        <f t="shared" si="79"/>
        <v>0.42499999999999993</v>
      </c>
      <c r="B243" s="5">
        <f t="shared" si="80"/>
        <v>0.18062499999999995</v>
      </c>
      <c r="C243" s="5">
        <f t="shared" si="73"/>
        <v>3.0104166666666658E-2</v>
      </c>
      <c r="D243" s="5">
        <f t="shared" si="74"/>
        <v>1.0301041666666666</v>
      </c>
      <c r="E243" s="5">
        <f t="shared" si="75"/>
        <v>0.90139676792465284</v>
      </c>
      <c r="F243" s="5">
        <f t="shared" si="76"/>
        <v>0.38273277230987157</v>
      </c>
      <c r="G243" s="5">
        <f t="shared" si="77"/>
        <v>0.34499408393896031</v>
      </c>
      <c r="H243" s="5">
        <v>2</v>
      </c>
      <c r="I243" s="6">
        <f t="shared" si="78"/>
        <v>1.2218540472838177E-2</v>
      </c>
    </row>
    <row r="244" spans="1:11" x14ac:dyDescent="0.25">
      <c r="A244" s="4">
        <f t="shared" si="79"/>
        <v>0.47812499999999991</v>
      </c>
      <c r="B244" s="5">
        <f t="shared" si="80"/>
        <v>0.22860351562499992</v>
      </c>
      <c r="C244" s="5">
        <f t="shared" si="73"/>
        <v>3.8100585937499987E-2</v>
      </c>
      <c r="D244" s="5">
        <f t="shared" si="74"/>
        <v>1.0381005859374999</v>
      </c>
      <c r="E244" s="5">
        <f t="shared" si="75"/>
        <v>0.87732796620317666</v>
      </c>
      <c r="F244" s="5">
        <f t="shared" si="76"/>
        <v>0.38273277230987157</v>
      </c>
      <c r="G244" s="5">
        <f t="shared" si="77"/>
        <v>0.33578216472992312</v>
      </c>
      <c r="H244" s="5">
        <v>4</v>
      </c>
      <c r="I244" s="6">
        <f t="shared" si="78"/>
        <v>2.3784570001702886E-2</v>
      </c>
    </row>
    <row r="245" spans="1:11" x14ac:dyDescent="0.25">
      <c r="A245" s="4">
        <f t="shared" si="79"/>
        <v>0.53124999999999989</v>
      </c>
      <c r="B245" s="5">
        <f t="shared" si="80"/>
        <v>0.28222656249999989</v>
      </c>
      <c r="C245" s="5">
        <f t="shared" si="73"/>
        <v>4.703776041666665E-2</v>
      </c>
      <c r="D245" s="5">
        <f t="shared" si="74"/>
        <v>1.0470377604166667</v>
      </c>
      <c r="E245" s="5">
        <f t="shared" si="75"/>
        <v>0.85139637095428111</v>
      </c>
      <c r="F245" s="5">
        <f t="shared" si="76"/>
        <v>0.38273277230987157</v>
      </c>
      <c r="G245" s="5">
        <f t="shared" si="77"/>
        <v>0.32585729338989583</v>
      </c>
      <c r="H245" s="5">
        <v>1</v>
      </c>
      <c r="I245" s="6">
        <f t="shared" si="78"/>
        <v>5.7703895704460722E-3</v>
      </c>
    </row>
    <row r="246" spans="1:11" x14ac:dyDescent="0.25">
      <c r="I246" s="50">
        <f>SUM(I235:I245)</f>
        <v>0.19283612839884828</v>
      </c>
    </row>
    <row r="247" spans="1:11" x14ac:dyDescent="0.25">
      <c r="A247" t="s">
        <v>54</v>
      </c>
      <c r="B247">
        <f>I246</f>
        <v>0.19283612839884828</v>
      </c>
      <c r="C247" t="s">
        <v>107</v>
      </c>
      <c r="D247" t="s">
        <v>116</v>
      </c>
      <c r="E247">
        <f>I246-I223</f>
        <v>5.114930769665238E-3</v>
      </c>
      <c r="I247" s="26"/>
    </row>
    <row r="248" spans="1:11" x14ac:dyDescent="0.25">
      <c r="A248" t="s">
        <v>111</v>
      </c>
      <c r="B248">
        <v>0.2</v>
      </c>
      <c r="I248" s="26"/>
    </row>
    <row r="249" spans="1:11" x14ac:dyDescent="0.25">
      <c r="A249" t="s">
        <v>98</v>
      </c>
      <c r="B249">
        <f>B226/2</f>
        <v>7.8125E-3</v>
      </c>
      <c r="I249" s="26"/>
    </row>
    <row r="250" spans="1:11" ht="15.75" thickBot="1" x14ac:dyDescent="0.3">
      <c r="I250" s="26"/>
    </row>
    <row r="251" spans="1:11" x14ac:dyDescent="0.25">
      <c r="A251" s="24" t="s">
        <v>69</v>
      </c>
      <c r="B251" s="2"/>
      <c r="C251" s="2"/>
      <c r="D251" s="2"/>
      <c r="E251" s="2"/>
      <c r="F251" s="2"/>
      <c r="G251" s="2"/>
      <c r="H251" s="2"/>
      <c r="I251" s="3"/>
      <c r="K251" s="28">
        <f>K248-1</f>
        <v>-1</v>
      </c>
    </row>
    <row r="252" spans="1:11" x14ac:dyDescent="0.25">
      <c r="A252" s="4" t="s">
        <v>70</v>
      </c>
      <c r="B252" s="5"/>
      <c r="C252" s="5"/>
      <c r="D252" s="5"/>
      <c r="E252" s="5"/>
      <c r="F252" s="5"/>
      <c r="G252" s="5"/>
      <c r="H252" s="5"/>
      <c r="I252" s="6"/>
      <c r="K252" s="28">
        <f>K251-1</f>
        <v>-2</v>
      </c>
    </row>
    <row r="253" spans="1:11" x14ac:dyDescent="0.25">
      <c r="A253" s="4" t="s">
        <v>71</v>
      </c>
      <c r="B253" s="5">
        <v>10</v>
      </c>
      <c r="C253" s="5">
        <f>B254/B253</f>
        <v>5.3906250000000003E-2</v>
      </c>
      <c r="D253" s="5"/>
      <c r="E253" s="5"/>
      <c r="F253" s="5"/>
      <c r="G253" s="5"/>
      <c r="H253" s="5"/>
      <c r="I253" s="6"/>
      <c r="K253" s="28">
        <f>K252-1</f>
        <v>-3</v>
      </c>
    </row>
    <row r="254" spans="1:11" x14ac:dyDescent="0.25">
      <c r="A254" s="4" t="s">
        <v>41</v>
      </c>
      <c r="B254" s="5">
        <f>B231+B249</f>
        <v>0.5390625</v>
      </c>
      <c r="C254" s="5"/>
      <c r="D254" s="5"/>
      <c r="E254" s="5"/>
      <c r="F254" s="5"/>
      <c r="G254" s="5"/>
      <c r="H254" s="5"/>
      <c r="I254" s="6"/>
      <c r="K254" s="28"/>
    </row>
    <row r="255" spans="1:11" x14ac:dyDescent="0.25">
      <c r="A255" s="4" t="s">
        <v>72</v>
      </c>
      <c r="B255" s="5"/>
      <c r="C255" s="5"/>
      <c r="D255" s="5"/>
      <c r="E255" s="5"/>
      <c r="F255" s="5"/>
      <c r="G255" s="5"/>
      <c r="H255" s="5"/>
      <c r="I255" s="6"/>
      <c r="K255" s="28"/>
    </row>
    <row r="256" spans="1:11" x14ac:dyDescent="0.25">
      <c r="A256" s="4" t="s">
        <v>73</v>
      </c>
      <c r="B256" s="5">
        <f>(B254/B253)/3</f>
        <v>1.7968750000000002E-2</v>
      </c>
      <c r="C256" s="5"/>
      <c r="D256" s="5"/>
      <c r="E256" s="5"/>
      <c r="F256" s="5"/>
      <c r="G256" s="5"/>
      <c r="H256" s="5"/>
      <c r="I256" s="6"/>
      <c r="K256" s="28"/>
    </row>
    <row r="257" spans="1:11" x14ac:dyDescent="0.25">
      <c r="A257" s="4" t="s">
        <v>74</v>
      </c>
      <c r="B257" s="5" t="s">
        <v>75</v>
      </c>
      <c r="C257" s="5" t="s">
        <v>76</v>
      </c>
      <c r="D257" s="5" t="s">
        <v>77</v>
      </c>
      <c r="E257" s="25" t="s">
        <v>78</v>
      </c>
      <c r="F257" s="5"/>
      <c r="G257" s="5" t="s">
        <v>79</v>
      </c>
      <c r="H257" s="31" t="s">
        <v>80</v>
      </c>
      <c r="I257" s="6" t="s">
        <v>81</v>
      </c>
      <c r="K257" s="28"/>
    </row>
    <row r="258" spans="1:11" x14ac:dyDescent="0.25">
      <c r="A258" s="4">
        <v>0</v>
      </c>
      <c r="B258" s="5">
        <f>A258*A258</f>
        <v>0</v>
      </c>
      <c r="C258" s="5">
        <f>B258/$B$4</f>
        <v>0</v>
      </c>
      <c r="D258" s="5">
        <f>1 +C258</f>
        <v>1</v>
      </c>
      <c r="E258" s="5">
        <f>POWER(D258,-$B$7)</f>
        <v>1</v>
      </c>
      <c r="F258" s="5">
        <f>$B$13</f>
        <v>0.38273277230987157</v>
      </c>
      <c r="G258" s="5">
        <f>E258*F258</f>
        <v>0.38273277230987157</v>
      </c>
      <c r="H258" s="5">
        <v>1</v>
      </c>
      <c r="I258" s="6">
        <f>$B$256*H258*G258</f>
        <v>6.8772295024430059E-3</v>
      </c>
      <c r="K258" s="28"/>
    </row>
    <row r="259" spans="1:11" x14ac:dyDescent="0.25">
      <c r="A259" s="4">
        <f>A258+$C$253</f>
        <v>5.3906250000000003E-2</v>
      </c>
      <c r="B259" s="5">
        <f>A259*A259</f>
        <v>2.9058837890625004E-3</v>
      </c>
      <c r="C259" s="5">
        <f t="shared" ref="C259:C268" si="81">B259/$B$4</f>
        <v>4.8431396484375008E-4</v>
      </c>
      <c r="D259" s="5">
        <f t="shared" ref="D259:D268" si="82">1 +C259</f>
        <v>1.0004843139648438</v>
      </c>
      <c r="E259" s="5">
        <f t="shared" ref="E259:E268" si="83">POWER(D259,-$B$7)</f>
        <v>0.99830674664435681</v>
      </c>
      <c r="F259" s="5">
        <f t="shared" ref="F259:F268" si="84">$B$13</f>
        <v>0.38273277230987157</v>
      </c>
      <c r="G259" s="5">
        <f t="shared" ref="G259:G268" si="85">E259*F259</f>
        <v>0.38208470875884326</v>
      </c>
      <c r="H259" s="5">
        <v>4</v>
      </c>
      <c r="I259" s="6">
        <f t="shared" ref="I259:I268" si="86">$B$256*H259*G259</f>
        <v>2.7462338442041864E-2</v>
      </c>
      <c r="K259" s="28"/>
    </row>
    <row r="260" spans="1:11" x14ac:dyDescent="0.25">
      <c r="A260" s="4">
        <f t="shared" ref="A260:A268" si="87">A259+$C$253</f>
        <v>0.10781250000000001</v>
      </c>
      <c r="B260" s="5">
        <f>A260*A260</f>
        <v>1.1623535156250002E-2</v>
      </c>
      <c r="C260" s="5">
        <f t="shared" si="81"/>
        <v>1.9372558593750003E-3</v>
      </c>
      <c r="D260" s="5">
        <f t="shared" si="82"/>
        <v>1.0019372558593751</v>
      </c>
      <c r="E260" s="5">
        <f t="shared" si="83"/>
        <v>0.9932490544167154</v>
      </c>
      <c r="F260" s="5">
        <f t="shared" si="84"/>
        <v>0.38273277230987157</v>
      </c>
      <c r="G260" s="5">
        <f t="shared" si="85"/>
        <v>0.38014896419106797</v>
      </c>
      <c r="H260" s="5">
        <v>2</v>
      </c>
      <c r="I260" s="6">
        <f t="shared" si="86"/>
        <v>1.3661603400616507E-2</v>
      </c>
    </row>
    <row r="261" spans="1:11" x14ac:dyDescent="0.25">
      <c r="A261" s="4">
        <f t="shared" si="87"/>
        <v>0.16171875000000002</v>
      </c>
      <c r="B261" s="5">
        <f t="shared" ref="B261:B268" si="88">A261*A261</f>
        <v>2.6152954101562507E-2</v>
      </c>
      <c r="C261" s="5">
        <f t="shared" si="81"/>
        <v>4.3588256835937512E-3</v>
      </c>
      <c r="D261" s="5">
        <f t="shared" si="82"/>
        <v>1.0043588256835938</v>
      </c>
      <c r="E261" s="5">
        <f t="shared" si="83"/>
        <v>0.98489254285159245</v>
      </c>
      <c r="F261" s="5">
        <f t="shared" si="84"/>
        <v>0.38273277230987157</v>
      </c>
      <c r="G261" s="5">
        <f t="shared" si="85"/>
        <v>0.37695065335290895</v>
      </c>
      <c r="H261" s="5">
        <v>4</v>
      </c>
      <c r="I261" s="6">
        <f t="shared" si="86"/>
        <v>2.7093328209740333E-2</v>
      </c>
    </row>
    <row r="262" spans="1:11" x14ac:dyDescent="0.25">
      <c r="A262" s="4">
        <f t="shared" si="87"/>
        <v>0.21562500000000001</v>
      </c>
      <c r="B262" s="5">
        <f t="shared" si="88"/>
        <v>4.6494140625000006E-2</v>
      </c>
      <c r="C262" s="5">
        <f t="shared" si="81"/>
        <v>7.7490234375000014E-3</v>
      </c>
      <c r="D262" s="5">
        <f t="shared" si="82"/>
        <v>1.0077490234374999</v>
      </c>
      <c r="E262" s="5">
        <f t="shared" si="83"/>
        <v>0.97334465669178882</v>
      </c>
      <c r="F262" s="5">
        <f t="shared" si="84"/>
        <v>0.38273277230987157</v>
      </c>
      <c r="G262" s="5">
        <f t="shared" si="85"/>
        <v>0.37253089886864854</v>
      </c>
      <c r="H262" s="5">
        <v>2</v>
      </c>
      <c r="I262" s="6">
        <f t="shared" si="86"/>
        <v>1.3387829178092059E-2</v>
      </c>
    </row>
    <row r="263" spans="1:11" x14ac:dyDescent="0.25">
      <c r="A263" s="4">
        <f t="shared" si="87"/>
        <v>0.26953125</v>
      </c>
      <c r="B263" s="5">
        <f t="shared" si="88"/>
        <v>7.26470947265625E-2</v>
      </c>
      <c r="C263" s="5">
        <f t="shared" si="81"/>
        <v>1.210784912109375E-2</v>
      </c>
      <c r="D263" s="5">
        <f t="shared" si="82"/>
        <v>1.0121078491210938</v>
      </c>
      <c r="E263" s="5">
        <f t="shared" si="83"/>
        <v>0.95875187164843922</v>
      </c>
      <c r="F263" s="5">
        <f t="shared" si="84"/>
        <v>0.38273277230987157</v>
      </c>
      <c r="G263" s="5">
        <f t="shared" si="85"/>
        <v>0.36694576179328531</v>
      </c>
      <c r="H263" s="5">
        <v>4</v>
      </c>
      <c r="I263" s="6">
        <f t="shared" si="86"/>
        <v>2.6374226628892383E-2</v>
      </c>
    </row>
    <row r="264" spans="1:11" x14ac:dyDescent="0.25">
      <c r="A264" s="4">
        <f t="shared" si="87"/>
        <v>0.32343749999999999</v>
      </c>
      <c r="B264" s="5">
        <f t="shared" si="88"/>
        <v>0.10461181640624999</v>
      </c>
      <c r="C264" s="5">
        <f t="shared" si="81"/>
        <v>1.7435302734374998E-2</v>
      </c>
      <c r="D264" s="5">
        <f t="shared" si="82"/>
        <v>1.017435302734375</v>
      </c>
      <c r="E264" s="5">
        <f t="shared" si="83"/>
        <v>0.9412959516752647</v>
      </c>
      <c r="F264" s="5">
        <f t="shared" si="84"/>
        <v>0.38273277230987157</v>
      </c>
      <c r="G264" s="5">
        <f t="shared" si="85"/>
        <v>0.36026480914873293</v>
      </c>
      <c r="H264" s="5">
        <v>2</v>
      </c>
      <c r="I264" s="6">
        <f t="shared" si="86"/>
        <v>1.2947016578782592E-2</v>
      </c>
    </row>
    <row r="265" spans="1:11" x14ac:dyDescent="0.25">
      <c r="A265" s="4">
        <f t="shared" si="87"/>
        <v>0.37734374999999998</v>
      </c>
      <c r="B265" s="5">
        <f t="shared" si="88"/>
        <v>0.14238830566406249</v>
      </c>
      <c r="C265" s="5">
        <f t="shared" si="81"/>
        <v>2.373138427734375E-2</v>
      </c>
      <c r="D265" s="5">
        <f t="shared" si="82"/>
        <v>1.0237313842773437</v>
      </c>
      <c r="E265" s="5">
        <f t="shared" si="83"/>
        <v>0.92118941405649757</v>
      </c>
      <c r="F265" s="5">
        <f t="shared" si="84"/>
        <v>0.38273277230987157</v>
      </c>
      <c r="G265" s="5">
        <f t="shared" si="85"/>
        <v>0.35256937826434948</v>
      </c>
      <c r="H265" s="5">
        <v>4</v>
      </c>
      <c r="I265" s="6">
        <f t="shared" si="86"/>
        <v>2.5340924062750122E-2</v>
      </c>
    </row>
    <row r="266" spans="1:11" x14ac:dyDescent="0.25">
      <c r="A266" s="4">
        <f t="shared" si="87"/>
        <v>0.43124999999999997</v>
      </c>
      <c r="B266" s="5">
        <f t="shared" si="88"/>
        <v>0.18597656249999997</v>
      </c>
      <c r="C266" s="5">
        <f t="shared" si="81"/>
        <v>3.0996093749999995E-2</v>
      </c>
      <c r="D266" s="5">
        <f t="shared" si="82"/>
        <v>1.03099609375</v>
      </c>
      <c r="E266" s="5">
        <f t="shared" si="83"/>
        <v>0.89867038608655436</v>
      </c>
      <c r="F266" s="5">
        <f t="shared" si="84"/>
        <v>0.38273277230987157</v>
      </c>
      <c r="G266" s="5">
        <f t="shared" si="85"/>
        <v>0.34395060825968959</v>
      </c>
      <c r="H266" s="5">
        <v>2</v>
      </c>
      <c r="I266" s="6">
        <f t="shared" si="86"/>
        <v>1.2360724984332596E-2</v>
      </c>
    </row>
    <row r="267" spans="1:11" x14ac:dyDescent="0.25">
      <c r="A267" s="4">
        <f t="shared" si="87"/>
        <v>0.48515624999999996</v>
      </c>
      <c r="B267" s="5">
        <f t="shared" si="88"/>
        <v>0.23537658691406246</v>
      </c>
      <c r="C267" s="5">
        <f t="shared" si="81"/>
        <v>3.9229431152343744E-2</v>
      </c>
      <c r="D267" s="5">
        <f t="shared" si="82"/>
        <v>1.0392294311523438</v>
      </c>
      <c r="E267" s="5">
        <f t="shared" si="83"/>
        <v>0.87399705377215942</v>
      </c>
      <c r="F267" s="5">
        <f t="shared" si="84"/>
        <v>0.38273277230987157</v>
      </c>
      <c r="G267" s="5">
        <f t="shared" si="85"/>
        <v>0.33450731538087847</v>
      </c>
      <c r="H267" s="5">
        <v>4</v>
      </c>
      <c r="I267" s="6">
        <f t="shared" si="86"/>
        <v>2.4042713293000641E-2</v>
      </c>
    </row>
    <row r="268" spans="1:11" x14ac:dyDescent="0.25">
      <c r="A268" s="4">
        <f t="shared" si="87"/>
        <v>0.5390625</v>
      </c>
      <c r="B268" s="5">
        <f t="shared" si="88"/>
        <v>0.29058837890625</v>
      </c>
      <c r="C268" s="5">
        <f t="shared" si="81"/>
        <v>4.8431396484375E-2</v>
      </c>
      <c r="D268" s="5">
        <f t="shared" si="82"/>
        <v>1.048431396484375</v>
      </c>
      <c r="E268" s="5">
        <f t="shared" si="83"/>
        <v>0.84744190840559563</v>
      </c>
      <c r="F268" s="5">
        <f t="shared" si="84"/>
        <v>0.38273277230987157</v>
      </c>
      <c r="G268" s="5">
        <f t="shared" si="85"/>
        <v>0.32434379097564187</v>
      </c>
      <c r="H268" s="5">
        <v>1</v>
      </c>
      <c r="I268" s="6">
        <f t="shared" si="86"/>
        <v>5.8280524940935658E-3</v>
      </c>
    </row>
    <row r="269" spans="1:11" x14ac:dyDescent="0.25">
      <c r="I269" s="50">
        <f>SUM(I258:I268)</f>
        <v>0.19537598677478568</v>
      </c>
    </row>
    <row r="270" spans="1:11" x14ac:dyDescent="0.25">
      <c r="I270" s="26"/>
    </row>
    <row r="271" spans="1:11" x14ac:dyDescent="0.25">
      <c r="A271" t="s">
        <v>105</v>
      </c>
      <c r="B271">
        <f>I269-I246</f>
        <v>2.5398583759373983E-3</v>
      </c>
      <c r="I271" s="26"/>
    </row>
    <row r="272" spans="1:11" x14ac:dyDescent="0.25">
      <c r="A272" t="s">
        <v>113</v>
      </c>
      <c r="B272">
        <f>B200</f>
        <v>1.0000000000000001E-5</v>
      </c>
      <c r="I272" s="26"/>
    </row>
    <row r="273" spans="1:11" x14ac:dyDescent="0.25">
      <c r="A273" t="s">
        <v>54</v>
      </c>
      <c r="B273">
        <f>I269</f>
        <v>0.19537598677478568</v>
      </c>
      <c r="C273" t="s">
        <v>107</v>
      </c>
      <c r="I273" s="26"/>
    </row>
    <row r="274" spans="1:11" x14ac:dyDescent="0.25">
      <c r="A274" t="s">
        <v>114</v>
      </c>
      <c r="B274">
        <v>0.2</v>
      </c>
      <c r="I274" s="26"/>
    </row>
    <row r="275" spans="1:11" x14ac:dyDescent="0.25">
      <c r="A275" t="s">
        <v>98</v>
      </c>
      <c r="B275">
        <f>B249</f>
        <v>7.8125E-3</v>
      </c>
      <c r="I275" s="26"/>
    </row>
    <row r="276" spans="1:11" ht="15.75" thickBot="1" x14ac:dyDescent="0.3">
      <c r="I276" s="26"/>
    </row>
    <row r="277" spans="1:11" x14ac:dyDescent="0.25">
      <c r="A277" s="24" t="s">
        <v>69</v>
      </c>
      <c r="B277" s="2"/>
      <c r="C277" s="2"/>
      <c r="D277" s="2"/>
      <c r="E277" s="2"/>
      <c r="F277" s="2"/>
      <c r="G277" s="2"/>
      <c r="H277" s="2"/>
      <c r="I277" s="3"/>
      <c r="K277" s="28">
        <f>K274-1</f>
        <v>-1</v>
      </c>
    </row>
    <row r="278" spans="1:11" x14ac:dyDescent="0.25">
      <c r="A278" s="4" t="s">
        <v>70</v>
      </c>
      <c r="B278" s="5"/>
      <c r="C278" s="5"/>
      <c r="D278" s="5"/>
      <c r="E278" s="5"/>
      <c r="F278" s="5"/>
      <c r="G278" s="5"/>
      <c r="H278" s="5"/>
      <c r="I278" s="6"/>
      <c r="K278" s="28">
        <f>K277-1</f>
        <v>-2</v>
      </c>
    </row>
    <row r="279" spans="1:11" x14ac:dyDescent="0.25">
      <c r="A279" s="4" t="s">
        <v>71</v>
      </c>
      <c r="B279" s="5">
        <v>10</v>
      </c>
      <c r="C279" s="5">
        <f>B280/B279</f>
        <v>5.46875E-2</v>
      </c>
      <c r="D279" s="5"/>
      <c r="E279" s="5"/>
      <c r="F279" s="5"/>
      <c r="G279" s="5"/>
      <c r="H279" s="5"/>
      <c r="I279" s="6"/>
      <c r="K279" s="28">
        <f>K278-1</f>
        <v>-3</v>
      </c>
    </row>
    <row r="280" spans="1:11" x14ac:dyDescent="0.25">
      <c r="A280" s="4" t="s">
        <v>41</v>
      </c>
      <c r="B280" s="5">
        <f>B254+B275</f>
        <v>0.546875</v>
      </c>
      <c r="C280" s="5"/>
      <c r="D280" s="5"/>
      <c r="E280" s="5"/>
      <c r="F280" s="5"/>
      <c r="G280" s="5"/>
      <c r="H280" s="5"/>
      <c r="I280" s="6"/>
      <c r="K280" s="28"/>
    </row>
    <row r="281" spans="1:11" x14ac:dyDescent="0.25">
      <c r="A281" s="4" t="s">
        <v>72</v>
      </c>
      <c r="B281" s="5"/>
      <c r="C281" s="5"/>
      <c r="D281" s="5"/>
      <c r="E281" s="5"/>
      <c r="F281" s="5"/>
      <c r="G281" s="5"/>
      <c r="H281" s="5"/>
      <c r="I281" s="6"/>
      <c r="K281" s="28"/>
    </row>
    <row r="282" spans="1:11" x14ac:dyDescent="0.25">
      <c r="A282" s="4" t="s">
        <v>73</v>
      </c>
      <c r="B282" s="5">
        <f>(B280/B279)/3</f>
        <v>1.8229166666666668E-2</v>
      </c>
      <c r="C282" s="5"/>
      <c r="D282" s="5"/>
      <c r="E282" s="5"/>
      <c r="F282" s="5"/>
      <c r="G282" s="5"/>
      <c r="H282" s="5"/>
      <c r="I282" s="6"/>
      <c r="K282" s="28"/>
    </row>
    <row r="283" spans="1:11" x14ac:dyDescent="0.25">
      <c r="A283" s="4" t="s">
        <v>74</v>
      </c>
      <c r="B283" s="5" t="s">
        <v>75</v>
      </c>
      <c r="C283" s="5" t="s">
        <v>76</v>
      </c>
      <c r="D283" s="5" t="s">
        <v>77</v>
      </c>
      <c r="E283" s="25" t="s">
        <v>78</v>
      </c>
      <c r="F283" s="5"/>
      <c r="G283" s="5" t="s">
        <v>79</v>
      </c>
      <c r="H283" s="31" t="s">
        <v>80</v>
      </c>
      <c r="I283" s="6" t="s">
        <v>81</v>
      </c>
      <c r="K283" s="28"/>
    </row>
    <row r="284" spans="1:11" x14ac:dyDescent="0.25">
      <c r="A284" s="4">
        <v>0</v>
      </c>
      <c r="B284" s="5">
        <f>A284*A284</f>
        <v>0</v>
      </c>
      <c r="C284" s="5">
        <f>B284/$B$4</f>
        <v>0</v>
      </c>
      <c r="D284" s="5">
        <f>1 +C284</f>
        <v>1</v>
      </c>
      <c r="E284" s="5">
        <f>POWER(D284,-$B$7)</f>
        <v>1</v>
      </c>
      <c r="F284" s="5">
        <f>$B$13</f>
        <v>0.38273277230987157</v>
      </c>
      <c r="G284" s="5">
        <f>E284*F284</f>
        <v>0.38273277230987157</v>
      </c>
      <c r="H284" s="5">
        <v>1</v>
      </c>
      <c r="I284" s="6">
        <f>$B$282*H284*G284</f>
        <v>6.9768994952320341E-3</v>
      </c>
      <c r="K284" s="28"/>
    </row>
    <row r="285" spans="1:11" x14ac:dyDescent="0.25">
      <c r="A285" s="4">
        <f>A284+$C$279</f>
        <v>5.46875E-2</v>
      </c>
      <c r="B285" s="5">
        <f>A285*A285</f>
        <v>2.99072265625E-3</v>
      </c>
      <c r="C285" s="5">
        <f t="shared" ref="C285:C294" si="89">B285/$B$4</f>
        <v>4.9845377604166663E-4</v>
      </c>
      <c r="D285" s="5">
        <f t="shared" ref="D285:D294" si="90">1 +C285</f>
        <v>1.0004984537760417</v>
      </c>
      <c r="E285" s="5">
        <f t="shared" ref="E285:E294" si="91">POWER(D285,-$B$7)</f>
        <v>0.99825736658961839</v>
      </c>
      <c r="F285" s="5">
        <f t="shared" ref="F285:F294" si="92">$B$13</f>
        <v>0.38273277230987157</v>
      </c>
      <c r="G285" s="5">
        <f t="shared" ref="G285:G294" si="93">E285*F285</f>
        <v>0.38206580939359641</v>
      </c>
      <c r="H285" s="5">
        <v>4</v>
      </c>
      <c r="I285" s="6">
        <f t="shared" ref="I285:I294" si="94">$B$282*H285*G285</f>
        <v>2.7858965268283072E-2</v>
      </c>
      <c r="K285" s="28"/>
    </row>
    <row r="286" spans="1:11" x14ac:dyDescent="0.25">
      <c r="A286" s="4">
        <f t="shared" ref="A286:A294" si="95">A285+$C$279</f>
        <v>0.109375</v>
      </c>
      <c r="B286" s="5">
        <f>A286*A286</f>
        <v>1.1962890625E-2</v>
      </c>
      <c r="C286" s="5">
        <f t="shared" si="89"/>
        <v>1.9938151041666665E-3</v>
      </c>
      <c r="D286" s="5">
        <f t="shared" si="90"/>
        <v>1.0019938151041667</v>
      </c>
      <c r="E286" s="5">
        <f t="shared" si="91"/>
        <v>0.99305283855031012</v>
      </c>
      <c r="F286" s="5">
        <f t="shared" si="92"/>
        <v>0.38273277230987157</v>
      </c>
      <c r="G286" s="5">
        <f t="shared" si="93"/>
        <v>0.38007386594854747</v>
      </c>
      <c r="H286" s="5">
        <v>2</v>
      </c>
      <c r="I286" s="6">
        <f t="shared" si="94"/>
        <v>1.3856859696040794E-2</v>
      </c>
    </row>
    <row r="287" spans="1:11" x14ac:dyDescent="0.25">
      <c r="A287" s="4">
        <f t="shared" si="95"/>
        <v>0.1640625</v>
      </c>
      <c r="B287" s="5">
        <f t="shared" ref="B287:B294" si="96">A287*A287</f>
        <v>2.691650390625E-2</v>
      </c>
      <c r="C287" s="5">
        <f t="shared" si="89"/>
        <v>4.486083984375E-3</v>
      </c>
      <c r="D287" s="5">
        <f t="shared" si="90"/>
        <v>1.004486083984375</v>
      </c>
      <c r="E287" s="5">
        <f t="shared" si="91"/>
        <v>0.98445589602111894</v>
      </c>
      <c r="F287" s="5">
        <f t="shared" si="92"/>
        <v>0.38273277230987157</v>
      </c>
      <c r="G287" s="5">
        <f t="shared" si="93"/>
        <v>0.37678353430096151</v>
      </c>
      <c r="H287" s="5">
        <v>4</v>
      </c>
      <c r="I287" s="6">
        <f t="shared" si="94"/>
        <v>2.7473799376111777E-2</v>
      </c>
    </row>
    <row r="288" spans="1:11" x14ac:dyDescent="0.25">
      <c r="A288" s="4">
        <f t="shared" si="95"/>
        <v>0.21875</v>
      </c>
      <c r="B288" s="5">
        <f t="shared" si="96"/>
        <v>4.78515625E-2</v>
      </c>
      <c r="C288" s="5">
        <f t="shared" si="89"/>
        <v>7.9752604166666661E-3</v>
      </c>
      <c r="D288" s="5">
        <f t="shared" si="90"/>
        <v>1.0079752604166667</v>
      </c>
      <c r="E288" s="5">
        <f t="shared" si="91"/>
        <v>0.9725802463303802</v>
      </c>
      <c r="F288" s="5">
        <f t="shared" si="92"/>
        <v>0.38273277230987157</v>
      </c>
      <c r="G288" s="5">
        <f t="shared" si="93"/>
        <v>0.37223833397184419</v>
      </c>
      <c r="H288" s="5">
        <v>2</v>
      </c>
      <c r="I288" s="6">
        <f t="shared" si="94"/>
        <v>1.3571189259390154E-2</v>
      </c>
    </row>
    <row r="289" spans="1:11" x14ac:dyDescent="0.25">
      <c r="A289" s="4">
        <f t="shared" si="95"/>
        <v>0.2734375</v>
      </c>
      <c r="B289" s="5">
        <f t="shared" si="96"/>
        <v>7.476806640625E-2</v>
      </c>
      <c r="C289" s="5">
        <f t="shared" si="89"/>
        <v>1.2461344401041666E-2</v>
      </c>
      <c r="D289" s="5">
        <f t="shared" si="90"/>
        <v>1.0124613444010417</v>
      </c>
      <c r="E289" s="5">
        <f t="shared" si="91"/>
        <v>0.9575807826805065</v>
      </c>
      <c r="F289" s="5">
        <f t="shared" si="92"/>
        <v>0.38273277230987157</v>
      </c>
      <c r="G289" s="5">
        <f t="shared" si="93"/>
        <v>0.36649754766596693</v>
      </c>
      <c r="H289" s="5">
        <v>4</v>
      </c>
      <c r="I289" s="6">
        <f t="shared" si="94"/>
        <v>2.672377951731009E-2</v>
      </c>
    </row>
    <row r="290" spans="1:11" x14ac:dyDescent="0.25">
      <c r="A290" s="4">
        <f t="shared" si="95"/>
        <v>0.328125</v>
      </c>
      <c r="B290" s="5">
        <f t="shared" si="96"/>
        <v>0.107666015625</v>
      </c>
      <c r="C290" s="5">
        <f t="shared" si="89"/>
        <v>1.79443359375E-2</v>
      </c>
      <c r="D290" s="5">
        <f t="shared" si="90"/>
        <v>1.0179443359375</v>
      </c>
      <c r="E290" s="5">
        <f t="shared" si="91"/>
        <v>0.93964951575393107</v>
      </c>
      <c r="F290" s="5">
        <f t="shared" si="92"/>
        <v>0.38273277230987157</v>
      </c>
      <c r="G290" s="5">
        <f t="shared" si="93"/>
        <v>0.35963466416413037</v>
      </c>
      <c r="H290" s="5">
        <v>2</v>
      </c>
      <c r="I290" s="6">
        <f t="shared" si="94"/>
        <v>1.3111680464317254E-2</v>
      </c>
    </row>
    <row r="291" spans="1:11" x14ac:dyDescent="0.25">
      <c r="A291" s="4">
        <f t="shared" si="95"/>
        <v>0.3828125</v>
      </c>
      <c r="B291" s="5">
        <f t="shared" si="96"/>
        <v>0.14654541015625</v>
      </c>
      <c r="C291" s="5">
        <f t="shared" si="89"/>
        <v>2.4424235026041668E-2</v>
      </c>
      <c r="D291" s="5">
        <f t="shared" si="90"/>
        <v>1.0244242350260417</v>
      </c>
      <c r="E291" s="5">
        <f t="shared" si="91"/>
        <v>0.91901065282257899</v>
      </c>
      <c r="F291" s="5">
        <f t="shared" si="92"/>
        <v>0.38273277230987157</v>
      </c>
      <c r="G291" s="5">
        <f t="shared" si="93"/>
        <v>0.35173549493709055</v>
      </c>
      <c r="H291" s="5">
        <v>4</v>
      </c>
      <c r="I291" s="6">
        <f t="shared" si="94"/>
        <v>2.5647379839162855E-2</v>
      </c>
    </row>
    <row r="292" spans="1:11" x14ac:dyDescent="0.25">
      <c r="A292" s="4">
        <f t="shared" si="95"/>
        <v>0.4375</v>
      </c>
      <c r="B292" s="5">
        <f t="shared" si="96"/>
        <v>0.19140625</v>
      </c>
      <c r="C292" s="5">
        <f t="shared" si="89"/>
        <v>3.1901041666666664E-2</v>
      </c>
      <c r="D292" s="5">
        <f t="shared" si="90"/>
        <v>1.0319010416666667</v>
      </c>
      <c r="E292" s="5">
        <f t="shared" si="91"/>
        <v>0.89591502908635845</v>
      </c>
      <c r="F292" s="5">
        <f t="shared" si="92"/>
        <v>0.38273277230987157</v>
      </c>
      <c r="G292" s="5">
        <f t="shared" si="93"/>
        <v>0.34289604283630121</v>
      </c>
      <c r="H292" s="5">
        <v>2</v>
      </c>
      <c r="I292" s="6">
        <f t="shared" si="94"/>
        <v>1.2501418228406816E-2</v>
      </c>
    </row>
    <row r="293" spans="1:11" x14ac:dyDescent="0.25">
      <c r="A293" s="4">
        <f t="shared" si="95"/>
        <v>0.4921875</v>
      </c>
      <c r="B293" s="5">
        <f t="shared" si="96"/>
        <v>0.24224853515625</v>
      </c>
      <c r="C293" s="5">
        <f t="shared" si="89"/>
        <v>4.0374755859375E-2</v>
      </c>
      <c r="D293" s="5">
        <f t="shared" si="90"/>
        <v>1.040374755859375</v>
      </c>
      <c r="E293" s="5">
        <f t="shared" si="91"/>
        <v>0.8706341137368685</v>
      </c>
      <c r="F293" s="5">
        <f t="shared" si="92"/>
        <v>0.38273277230987157</v>
      </c>
      <c r="G293" s="5">
        <f t="shared" si="93"/>
        <v>0.33322020801805974</v>
      </c>
      <c r="H293" s="5">
        <v>4</v>
      </c>
      <c r="I293" s="6">
        <f t="shared" si="94"/>
        <v>2.429730683465019E-2</v>
      </c>
    </row>
    <row r="294" spans="1:11" x14ac:dyDescent="0.25">
      <c r="A294" s="4">
        <f t="shared" si="95"/>
        <v>0.546875</v>
      </c>
      <c r="B294" s="5">
        <f t="shared" si="96"/>
        <v>0.299072265625</v>
      </c>
      <c r="C294" s="5">
        <f t="shared" si="89"/>
        <v>4.9845377604166664E-2</v>
      </c>
      <c r="D294" s="5">
        <f t="shared" si="90"/>
        <v>1.0498453776041667</v>
      </c>
      <c r="E294" s="5">
        <f t="shared" si="91"/>
        <v>0.84345381824098919</v>
      </c>
      <c r="F294" s="5">
        <f t="shared" si="92"/>
        <v>0.38273277230987157</v>
      </c>
      <c r="G294" s="5">
        <f t="shared" si="93"/>
        <v>0.32281741817072029</v>
      </c>
      <c r="H294" s="5">
        <v>1</v>
      </c>
      <c r="I294" s="6">
        <f t="shared" si="94"/>
        <v>5.8846925187370893E-3</v>
      </c>
    </row>
    <row r="295" spans="1:11" x14ac:dyDescent="0.25">
      <c r="I295" s="50">
        <f>SUM(I284:I294)</f>
        <v>0.19790397049764211</v>
      </c>
    </row>
    <row r="296" spans="1:11" x14ac:dyDescent="0.25">
      <c r="A296" t="s">
        <v>54</v>
      </c>
      <c r="B296">
        <f>I295</f>
        <v>0.19790397049764211</v>
      </c>
      <c r="C296" t="s">
        <v>107</v>
      </c>
      <c r="D296" t="s">
        <v>116</v>
      </c>
      <c r="E296">
        <f>I295-I269</f>
        <v>2.527983722856425E-3</v>
      </c>
      <c r="I296" s="26"/>
    </row>
    <row r="297" spans="1:11" x14ac:dyDescent="0.25">
      <c r="A297" t="s">
        <v>111</v>
      </c>
      <c r="B297">
        <v>0.2</v>
      </c>
      <c r="I297" s="26"/>
    </row>
    <row r="298" spans="1:11" x14ac:dyDescent="0.25">
      <c r="A298" t="s">
        <v>98</v>
      </c>
      <c r="B298">
        <f>B275</f>
        <v>7.8125E-3</v>
      </c>
      <c r="I298" s="26"/>
    </row>
    <row r="299" spans="1:11" ht="15.75" thickBot="1" x14ac:dyDescent="0.3">
      <c r="I299" s="26"/>
    </row>
    <row r="300" spans="1:11" x14ac:dyDescent="0.25">
      <c r="A300" s="24" t="s">
        <v>69</v>
      </c>
      <c r="B300" s="2"/>
      <c r="C300" s="2"/>
      <c r="D300" s="2"/>
      <c r="E300" s="2"/>
      <c r="F300" s="2"/>
      <c r="G300" s="2"/>
      <c r="H300" s="2"/>
      <c r="I300" s="3"/>
      <c r="K300" s="28">
        <f>K297-1</f>
        <v>-1</v>
      </c>
    </row>
    <row r="301" spans="1:11" x14ac:dyDescent="0.25">
      <c r="A301" s="4" t="s">
        <v>70</v>
      </c>
      <c r="B301" s="5"/>
      <c r="C301" s="5"/>
      <c r="D301" s="5"/>
      <c r="E301" s="5"/>
      <c r="F301" s="5"/>
      <c r="G301" s="5"/>
      <c r="H301" s="5"/>
      <c r="I301" s="6"/>
      <c r="K301" s="28">
        <f>K300-1</f>
        <v>-2</v>
      </c>
    </row>
    <row r="302" spans="1:11" x14ac:dyDescent="0.25">
      <c r="A302" s="4" t="s">
        <v>71</v>
      </c>
      <c r="B302" s="5">
        <v>10</v>
      </c>
      <c r="C302" s="5">
        <f>B303/B302</f>
        <v>5.5468749999999997E-2</v>
      </c>
      <c r="D302" s="5"/>
      <c r="E302" s="5"/>
      <c r="F302" s="5"/>
      <c r="G302" s="5"/>
      <c r="H302" s="5"/>
      <c r="I302" s="6"/>
      <c r="K302" s="28">
        <f>K301-1</f>
        <v>-3</v>
      </c>
    </row>
    <row r="303" spans="1:11" x14ac:dyDescent="0.25">
      <c r="A303" s="4" t="s">
        <v>41</v>
      </c>
      <c r="B303" s="5">
        <f>B280+B298</f>
        <v>0.5546875</v>
      </c>
      <c r="C303" s="5"/>
      <c r="D303" s="5"/>
      <c r="E303" s="5"/>
      <c r="F303" s="5"/>
      <c r="G303" s="5"/>
      <c r="H303" s="5"/>
      <c r="I303" s="6"/>
      <c r="K303" s="28"/>
    </row>
    <row r="304" spans="1:11" x14ac:dyDescent="0.25">
      <c r="A304" s="4" t="s">
        <v>72</v>
      </c>
      <c r="B304" s="5"/>
      <c r="C304" s="5"/>
      <c r="D304" s="5"/>
      <c r="E304" s="5"/>
      <c r="F304" s="5"/>
      <c r="G304" s="5"/>
      <c r="H304" s="5"/>
      <c r="I304" s="6"/>
      <c r="K304" s="28"/>
    </row>
    <row r="305" spans="1:11" x14ac:dyDescent="0.25">
      <c r="A305" s="4" t="s">
        <v>73</v>
      </c>
      <c r="B305" s="5">
        <f>(B303/B302)/3</f>
        <v>1.8489583333333334E-2</v>
      </c>
      <c r="C305" s="5"/>
      <c r="D305" s="5"/>
      <c r="E305" s="5"/>
      <c r="F305" s="5"/>
      <c r="G305" s="5"/>
      <c r="H305" s="5"/>
      <c r="I305" s="6"/>
      <c r="K305" s="28"/>
    </row>
    <row r="306" spans="1:11" x14ac:dyDescent="0.25">
      <c r="A306" s="4" t="s">
        <v>74</v>
      </c>
      <c r="B306" s="5" t="s">
        <v>75</v>
      </c>
      <c r="C306" s="5" t="s">
        <v>76</v>
      </c>
      <c r="D306" s="5" t="s">
        <v>77</v>
      </c>
      <c r="E306" s="25" t="s">
        <v>78</v>
      </c>
      <c r="F306" s="5"/>
      <c r="G306" s="5" t="s">
        <v>79</v>
      </c>
      <c r="H306" s="31" t="s">
        <v>80</v>
      </c>
      <c r="I306" s="6" t="s">
        <v>81</v>
      </c>
      <c r="K306" s="28"/>
    </row>
    <row r="307" spans="1:11" x14ac:dyDescent="0.25">
      <c r="A307" s="4">
        <v>0</v>
      </c>
      <c r="B307" s="5">
        <f>A307*A307</f>
        <v>0</v>
      </c>
      <c r="C307" s="5">
        <f>B307/$B$4</f>
        <v>0</v>
      </c>
      <c r="D307" s="5">
        <f>1 +C307</f>
        <v>1</v>
      </c>
      <c r="E307" s="5">
        <f>POWER(D307,-$B$7)</f>
        <v>1</v>
      </c>
      <c r="F307" s="5">
        <f>$B$13</f>
        <v>0.38273277230987157</v>
      </c>
      <c r="G307" s="5">
        <f>E307*F307</f>
        <v>0.38273277230987157</v>
      </c>
      <c r="H307" s="5">
        <v>1</v>
      </c>
      <c r="I307" s="6">
        <f>$B$305*H307*G307</f>
        <v>7.0765694880210632E-3</v>
      </c>
      <c r="K307" s="28"/>
    </row>
    <row r="308" spans="1:11" x14ac:dyDescent="0.25">
      <c r="A308" s="4">
        <f>A307+$C$302</f>
        <v>5.5468749999999997E-2</v>
      </c>
      <c r="B308" s="5">
        <f>A308*A308</f>
        <v>3.0767822265624998E-3</v>
      </c>
      <c r="C308" s="5">
        <f t="shared" ref="C308:C317" si="97">B308/$B$4</f>
        <v>5.127970377604166E-4</v>
      </c>
      <c r="D308" s="5">
        <f t="shared" ref="D308:D317" si="98">1 +C308</f>
        <v>1.0005127970377605</v>
      </c>
      <c r="E308" s="5">
        <f t="shared" ref="E308:E317" si="99">POWER(D308,-$B$7)</f>
        <v>0.99820727923894226</v>
      </c>
      <c r="F308" s="5">
        <f t="shared" ref="F308:F317" si="100">$B$13</f>
        <v>0.38273277230987157</v>
      </c>
      <c r="G308" s="5">
        <f t="shared" ref="G308:G317" si="101">E308*F308</f>
        <v>0.38204663932301447</v>
      </c>
      <c r="H308" s="5">
        <v>4</v>
      </c>
      <c r="I308" s="6">
        <f t="shared" ref="I308:I317" si="102">$B$305*H308*G308</f>
        <v>2.8255532699931279E-2</v>
      </c>
      <c r="K308" s="28"/>
    </row>
    <row r="309" spans="1:11" x14ac:dyDescent="0.25">
      <c r="A309" s="4">
        <f t="shared" ref="A309:A317" si="103">A308+$C$302</f>
        <v>0.11093749999999999</v>
      </c>
      <c r="B309" s="5">
        <f>A309*A309</f>
        <v>1.2307128906249999E-2</v>
      </c>
      <c r="C309" s="5">
        <f t="shared" si="97"/>
        <v>2.0511881510416664E-3</v>
      </c>
      <c r="D309" s="5">
        <f t="shared" si="98"/>
        <v>1.0020511881510417</v>
      </c>
      <c r="E309" s="5">
        <f t="shared" si="99"/>
        <v>0.99285385034916851</v>
      </c>
      <c r="F309" s="5">
        <f t="shared" si="100"/>
        <v>0.38273277230987157</v>
      </c>
      <c r="G309" s="5">
        <f t="shared" si="101"/>
        <v>0.37999770664266763</v>
      </c>
      <c r="H309" s="5">
        <v>2</v>
      </c>
      <c r="I309" s="6">
        <f t="shared" si="102"/>
        <v>1.4051998526890314E-2</v>
      </c>
    </row>
    <row r="310" spans="1:11" x14ac:dyDescent="0.25">
      <c r="A310" s="4">
        <f t="shared" si="103"/>
        <v>0.16640624999999998</v>
      </c>
      <c r="B310" s="5">
        <f t="shared" ref="B310:B317" si="104">A310*A310</f>
        <v>2.7691040039062493E-2</v>
      </c>
      <c r="C310" s="5">
        <f t="shared" si="97"/>
        <v>4.6151733398437488E-3</v>
      </c>
      <c r="D310" s="5">
        <f t="shared" si="98"/>
        <v>1.0046151733398438</v>
      </c>
      <c r="E310" s="5">
        <f t="shared" si="99"/>
        <v>0.98401322076202025</v>
      </c>
      <c r="F310" s="5">
        <f t="shared" si="100"/>
        <v>0.38273277230987157</v>
      </c>
      <c r="G310" s="5">
        <f t="shared" si="101"/>
        <v>0.37661410797181366</v>
      </c>
      <c r="H310" s="5">
        <v>4</v>
      </c>
      <c r="I310" s="6">
        <f t="shared" si="102"/>
        <v>2.7853751735415384E-2</v>
      </c>
    </row>
    <row r="311" spans="1:11" x14ac:dyDescent="0.25">
      <c r="A311" s="4">
        <f t="shared" si="103"/>
        <v>0.22187499999999999</v>
      </c>
      <c r="B311" s="5">
        <f t="shared" si="104"/>
        <v>4.9228515624999997E-2</v>
      </c>
      <c r="C311" s="5">
        <f t="shared" si="97"/>
        <v>8.2047526041666655E-3</v>
      </c>
      <c r="D311" s="5">
        <f t="shared" si="98"/>
        <v>1.0082047526041666</v>
      </c>
      <c r="E311" s="5">
        <f t="shared" si="99"/>
        <v>0.97180562566213136</v>
      </c>
      <c r="F311" s="5">
        <f t="shared" si="100"/>
        <v>0.38273277230987157</v>
      </c>
      <c r="G311" s="5">
        <f t="shared" si="101"/>
        <v>0.37194186125599682</v>
      </c>
      <c r="H311" s="5">
        <v>2</v>
      </c>
      <c r="I311" s="6">
        <f t="shared" si="102"/>
        <v>1.3754100077695716E-2</v>
      </c>
    </row>
    <row r="312" spans="1:11" x14ac:dyDescent="0.25">
      <c r="A312" s="4">
        <f t="shared" si="103"/>
        <v>0.27734375</v>
      </c>
      <c r="B312" s="5">
        <f t="shared" si="104"/>
        <v>7.69195556640625E-2</v>
      </c>
      <c r="C312" s="5">
        <f t="shared" si="97"/>
        <v>1.2819925944010416E-2</v>
      </c>
      <c r="D312" s="5">
        <f t="shared" si="98"/>
        <v>1.0128199259440105</v>
      </c>
      <c r="E312" s="5">
        <f t="shared" si="99"/>
        <v>0.95639472187675756</v>
      </c>
      <c r="F312" s="5">
        <f t="shared" si="100"/>
        <v>0.38273277230987157</v>
      </c>
      <c r="G312" s="5">
        <f t="shared" si="101"/>
        <v>0.36604360332642</v>
      </c>
      <c r="H312" s="5">
        <v>4</v>
      </c>
      <c r="I312" s="6">
        <f t="shared" si="102"/>
        <v>2.7071974829349813E-2</v>
      </c>
    </row>
    <row r="313" spans="1:11" x14ac:dyDescent="0.25">
      <c r="A313" s="4">
        <f t="shared" si="103"/>
        <v>0.33281250000000001</v>
      </c>
      <c r="B313" s="5">
        <f t="shared" si="104"/>
        <v>0.11076416015625001</v>
      </c>
      <c r="C313" s="5">
        <f t="shared" si="97"/>
        <v>1.8460693359375002E-2</v>
      </c>
      <c r="D313" s="5">
        <f t="shared" si="98"/>
        <v>1.0184606933593749</v>
      </c>
      <c r="E313" s="5">
        <f t="shared" si="99"/>
        <v>0.93798317107302276</v>
      </c>
      <c r="F313" s="5">
        <f t="shared" si="100"/>
        <v>0.38273277230987157</v>
      </c>
      <c r="G313" s="5">
        <f t="shared" si="101"/>
        <v>0.35899689944478252</v>
      </c>
      <c r="H313" s="5">
        <v>2</v>
      </c>
      <c r="I313" s="6">
        <f t="shared" si="102"/>
        <v>1.3275406177385186E-2</v>
      </c>
    </row>
    <row r="314" spans="1:11" x14ac:dyDescent="0.25">
      <c r="A314" s="4">
        <f t="shared" si="103"/>
        <v>0.38828125000000002</v>
      </c>
      <c r="B314" s="5">
        <f t="shared" si="104"/>
        <v>0.15076232910156251</v>
      </c>
      <c r="C314" s="5">
        <f t="shared" si="97"/>
        <v>2.5127054850260417E-2</v>
      </c>
      <c r="D314" s="5">
        <f t="shared" si="98"/>
        <v>1.0251270548502605</v>
      </c>
      <c r="E314" s="5">
        <f t="shared" si="99"/>
        <v>0.91680730693599921</v>
      </c>
      <c r="F314" s="5">
        <f t="shared" si="100"/>
        <v>0.38273277230987157</v>
      </c>
      <c r="G314" s="5">
        <f t="shared" si="101"/>
        <v>0.35089220225756235</v>
      </c>
      <c r="H314" s="5">
        <v>4</v>
      </c>
      <c r="I314" s="6">
        <f t="shared" si="102"/>
        <v>2.5951402458632214E-2</v>
      </c>
    </row>
    <row r="315" spans="1:11" x14ac:dyDescent="0.25">
      <c r="A315" s="4">
        <f t="shared" si="103"/>
        <v>0.44375000000000003</v>
      </c>
      <c r="B315" s="5">
        <f t="shared" si="104"/>
        <v>0.19691406250000004</v>
      </c>
      <c r="C315" s="5">
        <f t="shared" si="97"/>
        <v>3.2819010416666676E-2</v>
      </c>
      <c r="D315" s="5">
        <f t="shared" si="98"/>
        <v>1.0328190104166666</v>
      </c>
      <c r="E315" s="5">
        <f t="shared" si="99"/>
        <v>0.89313111399129397</v>
      </c>
      <c r="F315" s="5">
        <f t="shared" si="100"/>
        <v>0.38273277230987157</v>
      </c>
      <c r="G315" s="5">
        <f t="shared" si="101"/>
        <v>0.34183054729409185</v>
      </c>
      <c r="H315" s="5">
        <v>2</v>
      </c>
      <c r="I315" s="6">
        <f t="shared" si="102"/>
        <v>1.2640608780146105E-2</v>
      </c>
    </row>
    <row r="316" spans="1:11" x14ac:dyDescent="0.25">
      <c r="A316" s="4">
        <f t="shared" si="103"/>
        <v>0.49921875000000004</v>
      </c>
      <c r="B316" s="5">
        <f t="shared" si="104"/>
        <v>0.24921936035156256</v>
      </c>
      <c r="C316" s="5">
        <f t="shared" si="97"/>
        <v>4.1536560058593762E-2</v>
      </c>
      <c r="D316" s="5">
        <f t="shared" si="98"/>
        <v>1.0415365600585937</v>
      </c>
      <c r="E316" s="5">
        <f t="shared" si="99"/>
        <v>0.86723976461790941</v>
      </c>
      <c r="F316" s="5">
        <f t="shared" si="100"/>
        <v>0.38273277230987157</v>
      </c>
      <c r="G316" s="5">
        <f t="shared" si="101"/>
        <v>0.33192107936957294</v>
      </c>
      <c r="H316" s="5">
        <v>4</v>
      </c>
      <c r="I316" s="6">
        <f t="shared" si="102"/>
        <v>2.4548329828374665E-2</v>
      </c>
    </row>
    <row r="317" spans="1:11" x14ac:dyDescent="0.25">
      <c r="A317" s="4">
        <f t="shared" si="103"/>
        <v>0.5546875</v>
      </c>
      <c r="B317" s="5">
        <f t="shared" si="104"/>
        <v>0.30767822265625</v>
      </c>
      <c r="C317" s="5">
        <f t="shared" si="97"/>
        <v>5.1279703776041664E-2</v>
      </c>
      <c r="D317" s="5">
        <f t="shared" si="98"/>
        <v>1.0512797037760417</v>
      </c>
      <c r="E317" s="5">
        <f t="shared" si="99"/>
        <v>0.83943296519255961</v>
      </c>
      <c r="F317" s="5">
        <f t="shared" si="100"/>
        <v>0.38273277230987157</v>
      </c>
      <c r="G317" s="5">
        <f t="shared" si="101"/>
        <v>0.32127850593644425</v>
      </c>
      <c r="H317" s="5">
        <v>1</v>
      </c>
      <c r="I317" s="6">
        <f t="shared" si="102"/>
        <v>5.940305708720714E-3</v>
      </c>
    </row>
    <row r="318" spans="1:11" x14ac:dyDescent="0.25">
      <c r="I318" s="50">
        <f>SUM(I307:I317)</f>
        <v>0.20041998031056246</v>
      </c>
    </row>
    <row r="319" spans="1:11" x14ac:dyDescent="0.25">
      <c r="A319" t="s">
        <v>116</v>
      </c>
      <c r="B319" s="56">
        <f>I318-I295</f>
        <v>2.5160098129203556E-3</v>
      </c>
      <c r="I319" s="26"/>
    </row>
    <row r="320" spans="1:11" x14ac:dyDescent="0.25">
      <c r="A320" t="s">
        <v>111</v>
      </c>
      <c r="B320">
        <f>B248</f>
        <v>0.2</v>
      </c>
      <c r="I320" s="26"/>
    </row>
    <row r="321" spans="1:11" x14ac:dyDescent="0.25">
      <c r="A321" t="s">
        <v>54</v>
      </c>
      <c r="B321">
        <f>I318</f>
        <v>0.20041998031056246</v>
      </c>
      <c r="C321" t="s">
        <v>115</v>
      </c>
      <c r="I321" s="26"/>
    </row>
    <row r="322" spans="1:11" ht="15.75" thickBot="1" x14ac:dyDescent="0.3">
      <c r="A322" t="s">
        <v>98</v>
      </c>
      <c r="B322">
        <f>B298</f>
        <v>7.8125E-3</v>
      </c>
      <c r="I322" s="26"/>
    </row>
    <row r="323" spans="1:11" x14ac:dyDescent="0.25">
      <c r="A323" s="24" t="s">
        <v>69</v>
      </c>
      <c r="B323" s="2"/>
      <c r="C323" s="2"/>
      <c r="D323" s="2"/>
      <c r="E323" s="2"/>
      <c r="F323" s="2"/>
      <c r="G323" s="2"/>
      <c r="H323" s="2"/>
      <c r="I323" s="3"/>
      <c r="K323" s="28">
        <f>K320-1</f>
        <v>-1</v>
      </c>
    </row>
    <row r="324" spans="1:11" x14ac:dyDescent="0.25">
      <c r="A324" s="4" t="s">
        <v>70</v>
      </c>
      <c r="B324" s="5"/>
      <c r="C324" s="5"/>
      <c r="D324" s="5"/>
      <c r="E324" s="5"/>
      <c r="F324" s="5"/>
      <c r="G324" s="5"/>
      <c r="H324" s="5"/>
      <c r="I324" s="6"/>
      <c r="K324" s="28">
        <f>K323-1</f>
        <v>-2</v>
      </c>
    </row>
    <row r="325" spans="1:11" x14ac:dyDescent="0.25">
      <c r="A325" s="4" t="s">
        <v>71</v>
      </c>
      <c r="B325" s="5">
        <v>10</v>
      </c>
      <c r="C325" s="5">
        <f>B326/B325</f>
        <v>5.46875E-2</v>
      </c>
      <c r="D325" s="5"/>
      <c r="E325" s="5"/>
      <c r="F325" s="5"/>
      <c r="G325" s="5"/>
      <c r="H325" s="5"/>
      <c r="I325" s="6"/>
      <c r="K325" s="28">
        <f>K324-1</f>
        <v>-3</v>
      </c>
    </row>
    <row r="326" spans="1:11" x14ac:dyDescent="0.25">
      <c r="A326" s="4" t="s">
        <v>41</v>
      </c>
      <c r="B326" s="5">
        <f>B303-B322</f>
        <v>0.546875</v>
      </c>
      <c r="C326" s="5"/>
      <c r="D326" s="5"/>
      <c r="E326" s="5"/>
      <c r="F326" s="5"/>
      <c r="G326" s="5"/>
      <c r="H326" s="5"/>
      <c r="I326" s="6"/>
      <c r="K326" s="28"/>
    </row>
    <row r="327" spans="1:11" x14ac:dyDescent="0.25">
      <c r="A327" s="4" t="s">
        <v>72</v>
      </c>
      <c r="B327" s="5"/>
      <c r="C327" s="5"/>
      <c r="D327" s="5"/>
      <c r="E327" s="5"/>
      <c r="F327" s="5"/>
      <c r="G327" s="5"/>
      <c r="H327" s="5"/>
      <c r="I327" s="6"/>
      <c r="K327" s="28"/>
    </row>
    <row r="328" spans="1:11" x14ac:dyDescent="0.25">
      <c r="A328" s="4" t="s">
        <v>73</v>
      </c>
      <c r="B328" s="5">
        <f>(B326/B325)/3</f>
        <v>1.8229166666666668E-2</v>
      </c>
      <c r="C328" s="5"/>
      <c r="D328" s="5"/>
      <c r="E328" s="5"/>
      <c r="F328" s="5"/>
      <c r="G328" s="5"/>
      <c r="H328" s="5"/>
      <c r="I328" s="6"/>
      <c r="K328" s="28"/>
    </row>
    <row r="329" spans="1:11" x14ac:dyDescent="0.25">
      <c r="A329" s="4" t="s">
        <v>74</v>
      </c>
      <c r="B329" s="5" t="s">
        <v>75</v>
      </c>
      <c r="C329" s="5" t="s">
        <v>76</v>
      </c>
      <c r="D329" s="5" t="s">
        <v>77</v>
      </c>
      <c r="E329" s="25" t="s">
        <v>78</v>
      </c>
      <c r="F329" s="5"/>
      <c r="G329" s="5" t="s">
        <v>79</v>
      </c>
      <c r="H329" s="31" t="s">
        <v>80</v>
      </c>
      <c r="I329" s="6" t="s">
        <v>81</v>
      </c>
      <c r="K329" s="28"/>
    </row>
    <row r="330" spans="1:11" x14ac:dyDescent="0.25">
      <c r="A330" s="4">
        <v>0</v>
      </c>
      <c r="B330" s="5">
        <f>A330*A330</f>
        <v>0</v>
      </c>
      <c r="C330" s="5">
        <f>B330/$B$4</f>
        <v>0</v>
      </c>
      <c r="D330" s="5">
        <f>1 +C330</f>
        <v>1</v>
      </c>
      <c r="E330" s="5">
        <f>POWER(D330,-$B$7)</f>
        <v>1</v>
      </c>
      <c r="F330" s="5">
        <f>$B$13</f>
        <v>0.38273277230987157</v>
      </c>
      <c r="G330" s="5">
        <f>E330*F330</f>
        <v>0.38273277230987157</v>
      </c>
      <c r="H330" s="5">
        <v>1</v>
      </c>
      <c r="I330" s="6">
        <f>$B$328*H330*G330</f>
        <v>6.9768994952320341E-3</v>
      </c>
      <c r="K330" s="28"/>
    </row>
    <row r="331" spans="1:11" x14ac:dyDescent="0.25">
      <c r="A331" s="4">
        <f>A330+$C$325</f>
        <v>5.46875E-2</v>
      </c>
      <c r="B331" s="5">
        <f>A331*A331</f>
        <v>2.99072265625E-3</v>
      </c>
      <c r="C331" s="5">
        <f t="shared" ref="C331:C340" si="105">B331/$B$4</f>
        <v>4.9845377604166663E-4</v>
      </c>
      <c r="D331" s="5">
        <f t="shared" ref="D331:D340" si="106">1 +C331</f>
        <v>1.0004984537760417</v>
      </c>
      <c r="E331" s="5">
        <f t="shared" ref="E331:E340" si="107">POWER(D331,-$B$7)</f>
        <v>0.99825736658961839</v>
      </c>
      <c r="F331" s="5">
        <f t="shared" ref="F331:F340" si="108">$B$13</f>
        <v>0.38273277230987157</v>
      </c>
      <c r="G331" s="5">
        <f t="shared" ref="G331:G340" si="109">E331*F331</f>
        <v>0.38206580939359641</v>
      </c>
      <c r="H331" s="5">
        <v>4</v>
      </c>
      <c r="I331" s="6">
        <f t="shared" ref="I331:I340" si="110">$B$328*H331*G331</f>
        <v>2.7858965268283072E-2</v>
      </c>
      <c r="K331" s="28"/>
    </row>
    <row r="332" spans="1:11" x14ac:dyDescent="0.25">
      <c r="A332" s="4">
        <f t="shared" ref="A332:A340" si="111">A331+$C$325</f>
        <v>0.109375</v>
      </c>
      <c r="B332" s="5">
        <f>A332*A332</f>
        <v>1.1962890625E-2</v>
      </c>
      <c r="C332" s="5">
        <f t="shared" si="105"/>
        <v>1.9938151041666665E-3</v>
      </c>
      <c r="D332" s="5">
        <f t="shared" si="106"/>
        <v>1.0019938151041667</v>
      </c>
      <c r="E332" s="5">
        <f t="shared" si="107"/>
        <v>0.99305283855031012</v>
      </c>
      <c r="F332" s="5">
        <f t="shared" si="108"/>
        <v>0.38273277230987157</v>
      </c>
      <c r="G332" s="5">
        <f t="shared" si="109"/>
        <v>0.38007386594854747</v>
      </c>
      <c r="H332" s="5">
        <v>2</v>
      </c>
      <c r="I332" s="6">
        <f t="shared" si="110"/>
        <v>1.3856859696040794E-2</v>
      </c>
    </row>
    <row r="333" spans="1:11" x14ac:dyDescent="0.25">
      <c r="A333" s="4">
        <f t="shared" si="111"/>
        <v>0.1640625</v>
      </c>
      <c r="B333" s="5">
        <f t="shared" ref="B333:B340" si="112">A333*A333</f>
        <v>2.691650390625E-2</v>
      </c>
      <c r="C333" s="5">
        <f t="shared" si="105"/>
        <v>4.486083984375E-3</v>
      </c>
      <c r="D333" s="5">
        <f t="shared" si="106"/>
        <v>1.004486083984375</v>
      </c>
      <c r="E333" s="5">
        <f t="shared" si="107"/>
        <v>0.98445589602111894</v>
      </c>
      <c r="F333" s="5">
        <f t="shared" si="108"/>
        <v>0.38273277230987157</v>
      </c>
      <c r="G333" s="5">
        <f t="shared" si="109"/>
        <v>0.37678353430096151</v>
      </c>
      <c r="H333" s="5">
        <v>4</v>
      </c>
      <c r="I333" s="6">
        <f t="shared" si="110"/>
        <v>2.7473799376111777E-2</v>
      </c>
    </row>
    <row r="334" spans="1:11" x14ac:dyDescent="0.25">
      <c r="A334" s="4">
        <f t="shared" si="111"/>
        <v>0.21875</v>
      </c>
      <c r="B334" s="5">
        <f t="shared" si="112"/>
        <v>4.78515625E-2</v>
      </c>
      <c r="C334" s="5">
        <f t="shared" si="105"/>
        <v>7.9752604166666661E-3</v>
      </c>
      <c r="D334" s="5">
        <f t="shared" si="106"/>
        <v>1.0079752604166667</v>
      </c>
      <c r="E334" s="5">
        <f t="shared" si="107"/>
        <v>0.9725802463303802</v>
      </c>
      <c r="F334" s="5">
        <f t="shared" si="108"/>
        <v>0.38273277230987157</v>
      </c>
      <c r="G334" s="5">
        <f t="shared" si="109"/>
        <v>0.37223833397184419</v>
      </c>
      <c r="H334" s="5">
        <v>2</v>
      </c>
      <c r="I334" s="6">
        <f t="shared" si="110"/>
        <v>1.3571189259390154E-2</v>
      </c>
    </row>
    <row r="335" spans="1:11" x14ac:dyDescent="0.25">
      <c r="A335" s="4">
        <f t="shared" si="111"/>
        <v>0.2734375</v>
      </c>
      <c r="B335" s="5">
        <f t="shared" si="112"/>
        <v>7.476806640625E-2</v>
      </c>
      <c r="C335" s="5">
        <f t="shared" si="105"/>
        <v>1.2461344401041666E-2</v>
      </c>
      <c r="D335" s="5">
        <f t="shared" si="106"/>
        <v>1.0124613444010417</v>
      </c>
      <c r="E335" s="5">
        <f t="shared" si="107"/>
        <v>0.9575807826805065</v>
      </c>
      <c r="F335" s="5">
        <f t="shared" si="108"/>
        <v>0.38273277230987157</v>
      </c>
      <c r="G335" s="5">
        <f t="shared" si="109"/>
        <v>0.36649754766596693</v>
      </c>
      <c r="H335" s="5">
        <v>4</v>
      </c>
      <c r="I335" s="6">
        <f t="shared" si="110"/>
        <v>2.672377951731009E-2</v>
      </c>
    </row>
    <row r="336" spans="1:11" x14ac:dyDescent="0.25">
      <c r="A336" s="4">
        <f t="shared" si="111"/>
        <v>0.328125</v>
      </c>
      <c r="B336" s="5">
        <f t="shared" si="112"/>
        <v>0.107666015625</v>
      </c>
      <c r="C336" s="5">
        <f t="shared" si="105"/>
        <v>1.79443359375E-2</v>
      </c>
      <c r="D336" s="5">
        <f t="shared" si="106"/>
        <v>1.0179443359375</v>
      </c>
      <c r="E336" s="5">
        <f t="shared" si="107"/>
        <v>0.93964951575393107</v>
      </c>
      <c r="F336" s="5">
        <f t="shared" si="108"/>
        <v>0.38273277230987157</v>
      </c>
      <c r="G336" s="5">
        <f t="shared" si="109"/>
        <v>0.35963466416413037</v>
      </c>
      <c r="H336" s="5">
        <v>2</v>
      </c>
      <c r="I336" s="6">
        <f t="shared" si="110"/>
        <v>1.3111680464317254E-2</v>
      </c>
    </row>
    <row r="337" spans="1:11" x14ac:dyDescent="0.25">
      <c r="A337" s="4">
        <f t="shared" si="111"/>
        <v>0.3828125</v>
      </c>
      <c r="B337" s="5">
        <f t="shared" si="112"/>
        <v>0.14654541015625</v>
      </c>
      <c r="C337" s="5">
        <f t="shared" si="105"/>
        <v>2.4424235026041668E-2</v>
      </c>
      <c r="D337" s="5">
        <f t="shared" si="106"/>
        <v>1.0244242350260417</v>
      </c>
      <c r="E337" s="5">
        <f t="shared" si="107"/>
        <v>0.91901065282257899</v>
      </c>
      <c r="F337" s="5">
        <f t="shared" si="108"/>
        <v>0.38273277230987157</v>
      </c>
      <c r="G337" s="5">
        <f t="shared" si="109"/>
        <v>0.35173549493709055</v>
      </c>
      <c r="H337" s="5">
        <v>4</v>
      </c>
      <c r="I337" s="6">
        <f t="shared" si="110"/>
        <v>2.5647379839162855E-2</v>
      </c>
    </row>
    <row r="338" spans="1:11" x14ac:dyDescent="0.25">
      <c r="A338" s="4">
        <f t="shared" si="111"/>
        <v>0.4375</v>
      </c>
      <c r="B338" s="5">
        <f t="shared" si="112"/>
        <v>0.19140625</v>
      </c>
      <c r="C338" s="5">
        <f t="shared" si="105"/>
        <v>3.1901041666666664E-2</v>
      </c>
      <c r="D338" s="5">
        <f t="shared" si="106"/>
        <v>1.0319010416666667</v>
      </c>
      <c r="E338" s="5">
        <f t="shared" si="107"/>
        <v>0.89591502908635845</v>
      </c>
      <c r="F338" s="5">
        <f t="shared" si="108"/>
        <v>0.38273277230987157</v>
      </c>
      <c r="G338" s="5">
        <f t="shared" si="109"/>
        <v>0.34289604283630121</v>
      </c>
      <c r="H338" s="5">
        <v>2</v>
      </c>
      <c r="I338" s="6">
        <f t="shared" si="110"/>
        <v>1.2501418228406816E-2</v>
      </c>
    </row>
    <row r="339" spans="1:11" x14ac:dyDescent="0.25">
      <c r="A339" s="4">
        <f t="shared" si="111"/>
        <v>0.4921875</v>
      </c>
      <c r="B339" s="5">
        <f t="shared" si="112"/>
        <v>0.24224853515625</v>
      </c>
      <c r="C339" s="5">
        <f t="shared" si="105"/>
        <v>4.0374755859375E-2</v>
      </c>
      <c r="D339" s="5">
        <f t="shared" si="106"/>
        <v>1.040374755859375</v>
      </c>
      <c r="E339" s="5">
        <f t="shared" si="107"/>
        <v>0.8706341137368685</v>
      </c>
      <c r="F339" s="5">
        <f t="shared" si="108"/>
        <v>0.38273277230987157</v>
      </c>
      <c r="G339" s="5">
        <f t="shared" si="109"/>
        <v>0.33322020801805974</v>
      </c>
      <c r="H339" s="5">
        <v>4</v>
      </c>
      <c r="I339" s="6">
        <f t="shared" si="110"/>
        <v>2.429730683465019E-2</v>
      </c>
    </row>
    <row r="340" spans="1:11" x14ac:dyDescent="0.25">
      <c r="A340" s="4">
        <f t="shared" si="111"/>
        <v>0.546875</v>
      </c>
      <c r="B340" s="5">
        <f t="shared" si="112"/>
        <v>0.299072265625</v>
      </c>
      <c r="C340" s="5">
        <f t="shared" si="105"/>
        <v>4.9845377604166664E-2</v>
      </c>
      <c r="D340" s="5">
        <f t="shared" si="106"/>
        <v>1.0498453776041667</v>
      </c>
      <c r="E340" s="5">
        <f t="shared" si="107"/>
        <v>0.84345381824098919</v>
      </c>
      <c r="F340" s="5">
        <f t="shared" si="108"/>
        <v>0.38273277230987157</v>
      </c>
      <c r="G340" s="5">
        <f t="shared" si="109"/>
        <v>0.32281741817072029</v>
      </c>
      <c r="H340" s="5">
        <v>1</v>
      </c>
      <c r="I340" s="6">
        <f t="shared" si="110"/>
        <v>5.8846925187370893E-3</v>
      </c>
    </row>
    <row r="341" spans="1:11" x14ac:dyDescent="0.25">
      <c r="I341" s="50">
        <f>SUM(I330:I340)</f>
        <v>0.19790397049764211</v>
      </c>
    </row>
    <row r="342" spans="1:11" x14ac:dyDescent="0.25">
      <c r="A342" t="s">
        <v>54</v>
      </c>
      <c r="B342">
        <f>I341</f>
        <v>0.19790397049764211</v>
      </c>
      <c r="C342" t="s">
        <v>107</v>
      </c>
      <c r="D342" t="s">
        <v>116</v>
      </c>
      <c r="E342">
        <f>I341-I318</f>
        <v>-2.5160098129203556E-3</v>
      </c>
      <c r="I342" s="26"/>
    </row>
    <row r="343" spans="1:11" x14ac:dyDescent="0.25">
      <c r="A343" t="s">
        <v>111</v>
      </c>
      <c r="B343">
        <v>0.2</v>
      </c>
      <c r="I343" s="26"/>
    </row>
    <row r="344" spans="1:11" x14ac:dyDescent="0.25">
      <c r="A344" t="s">
        <v>98</v>
      </c>
      <c r="B344">
        <f>B322/2</f>
        <v>3.90625E-3</v>
      </c>
      <c r="I344" s="26"/>
    </row>
    <row r="345" spans="1:11" ht="15.75" thickBot="1" x14ac:dyDescent="0.3">
      <c r="I345" s="26"/>
    </row>
    <row r="346" spans="1:11" x14ac:dyDescent="0.25">
      <c r="A346" s="24" t="s">
        <v>69</v>
      </c>
      <c r="B346" s="2"/>
      <c r="C346" s="2"/>
      <c r="D346" s="2"/>
      <c r="E346" s="2"/>
      <c r="F346" s="2"/>
      <c r="G346" s="2"/>
      <c r="H346" s="2"/>
      <c r="I346" s="3"/>
      <c r="K346" s="28">
        <f>K343-1</f>
        <v>-1</v>
      </c>
    </row>
    <row r="347" spans="1:11" x14ac:dyDescent="0.25">
      <c r="A347" s="4" t="s">
        <v>70</v>
      </c>
      <c r="B347" s="5"/>
      <c r="C347" s="5"/>
      <c r="D347" s="5"/>
      <c r="E347" s="5"/>
      <c r="F347" s="5"/>
      <c r="G347" s="5"/>
      <c r="H347" s="5"/>
      <c r="I347" s="6"/>
      <c r="K347" s="28">
        <f>K346-1</f>
        <v>-2</v>
      </c>
    </row>
    <row r="348" spans="1:11" x14ac:dyDescent="0.25">
      <c r="A348" s="4" t="s">
        <v>71</v>
      </c>
      <c r="B348" s="5">
        <v>10</v>
      </c>
      <c r="C348" s="5">
        <f>B349/B348</f>
        <v>5.5078124999999999E-2</v>
      </c>
      <c r="D348" s="5"/>
      <c r="E348" s="5"/>
      <c r="F348" s="5"/>
      <c r="G348" s="5"/>
      <c r="H348" s="5"/>
      <c r="I348" s="6"/>
      <c r="K348" s="28">
        <f>K347-1</f>
        <v>-3</v>
      </c>
    </row>
    <row r="349" spans="1:11" x14ac:dyDescent="0.25">
      <c r="A349" s="4" t="s">
        <v>41</v>
      </c>
      <c r="B349" s="5">
        <f>B326+B344</f>
        <v>0.55078125</v>
      </c>
      <c r="C349" s="5"/>
      <c r="D349" s="5"/>
      <c r="E349" s="5"/>
      <c r="F349" s="5"/>
      <c r="G349" s="5"/>
      <c r="H349" s="5"/>
      <c r="I349" s="6"/>
      <c r="K349" s="28"/>
    </row>
    <row r="350" spans="1:11" x14ac:dyDescent="0.25">
      <c r="A350" s="4" t="s">
        <v>72</v>
      </c>
      <c r="B350" s="5"/>
      <c r="C350" s="5"/>
      <c r="D350" s="5"/>
      <c r="E350" s="5"/>
      <c r="F350" s="5"/>
      <c r="G350" s="5"/>
      <c r="H350" s="5"/>
      <c r="I350" s="6"/>
      <c r="K350" s="28"/>
    </row>
    <row r="351" spans="1:11" x14ac:dyDescent="0.25">
      <c r="A351" s="4" t="s">
        <v>73</v>
      </c>
      <c r="B351" s="5">
        <f>(B349/B348)/3</f>
        <v>1.8359375000000001E-2</v>
      </c>
      <c r="C351" s="5"/>
      <c r="D351" s="5"/>
      <c r="E351" s="5"/>
      <c r="F351" s="5"/>
      <c r="G351" s="5"/>
      <c r="H351" s="5"/>
      <c r="I351" s="6"/>
      <c r="K351" s="28"/>
    </row>
    <row r="352" spans="1:11" x14ac:dyDescent="0.25">
      <c r="A352" s="4" t="s">
        <v>74</v>
      </c>
      <c r="B352" s="5" t="s">
        <v>75</v>
      </c>
      <c r="C352" s="5" t="s">
        <v>76</v>
      </c>
      <c r="D352" s="5" t="s">
        <v>77</v>
      </c>
      <c r="E352" s="25" t="s">
        <v>78</v>
      </c>
      <c r="F352" s="5"/>
      <c r="G352" s="5" t="s">
        <v>79</v>
      </c>
      <c r="H352" s="31" t="s">
        <v>80</v>
      </c>
      <c r="I352" s="6" t="s">
        <v>81</v>
      </c>
      <c r="K352" s="28"/>
    </row>
    <row r="353" spans="1:11" x14ac:dyDescent="0.25">
      <c r="A353" s="4">
        <v>0</v>
      </c>
      <c r="B353" s="5">
        <f>A353*A353</f>
        <v>0</v>
      </c>
      <c r="C353" s="5">
        <f>B353/$B$4</f>
        <v>0</v>
      </c>
      <c r="D353" s="5">
        <f>1 +C353</f>
        <v>1</v>
      </c>
      <c r="E353" s="5">
        <f>POWER(D353,-$B$7)</f>
        <v>1</v>
      </c>
      <c r="F353" s="5">
        <f>$B$13</f>
        <v>0.38273277230987157</v>
      </c>
      <c r="G353" s="5">
        <f>E353*F353</f>
        <v>0.38273277230987157</v>
      </c>
      <c r="H353" s="5">
        <v>1</v>
      </c>
      <c r="I353" s="6">
        <f>$B$351*H353*G353</f>
        <v>7.0267344916265483E-3</v>
      </c>
      <c r="K353" s="28"/>
    </row>
    <row r="354" spans="1:11" x14ac:dyDescent="0.25">
      <c r="A354" s="4">
        <f>A353+$C$348</f>
        <v>5.5078124999999999E-2</v>
      </c>
      <c r="B354" s="5">
        <f>A354*A354</f>
        <v>3.033599853515625E-3</v>
      </c>
      <c r="C354" s="5">
        <f t="shared" ref="C354:C363" si="113">B354/$B$4</f>
        <v>5.0559997558593747E-4</v>
      </c>
      <c r="D354" s="5">
        <f t="shared" ref="D354:D363" si="114">1 +C354</f>
        <v>1.0005055999755859</v>
      </c>
      <c r="E354" s="5">
        <f t="shared" ref="E354:E363" si="115">POWER(D354,-$B$7)</f>
        <v>0.99823241131774054</v>
      </c>
      <c r="F354" s="5">
        <f t="shared" ref="F354:F363" si="116">$B$13</f>
        <v>0.38273277230987157</v>
      </c>
      <c r="G354" s="5">
        <f t="shared" ref="G354:G363" si="117">E354*F354</f>
        <v>0.38205625819320688</v>
      </c>
      <c r="H354" s="5">
        <v>4</v>
      </c>
      <c r="I354" s="6">
        <f t="shared" ref="I354:I363" si="118">$B$351*H354*G354</f>
        <v>2.8057256461063631E-2</v>
      </c>
      <c r="K354" s="28"/>
    </row>
    <row r="355" spans="1:11" x14ac:dyDescent="0.25">
      <c r="A355" s="4">
        <f t="shared" ref="A355:A363" si="119">A354+$C$348</f>
        <v>0.11015625</v>
      </c>
      <c r="B355" s="5">
        <f>A355*A355</f>
        <v>1.21343994140625E-2</v>
      </c>
      <c r="C355" s="5">
        <f t="shared" si="113"/>
        <v>2.0223999023437499E-3</v>
      </c>
      <c r="D355" s="5">
        <f t="shared" si="114"/>
        <v>1.0020223999023437</v>
      </c>
      <c r="E355" s="5">
        <f t="shared" si="115"/>
        <v>0.99295369085692586</v>
      </c>
      <c r="F355" s="5">
        <f t="shared" si="116"/>
        <v>0.38273277230987157</v>
      </c>
      <c r="G355" s="5">
        <f t="shared" si="117"/>
        <v>0.3800359188769904</v>
      </c>
      <c r="H355" s="5">
        <v>2</v>
      </c>
      <c r="I355" s="6">
        <f t="shared" si="118"/>
        <v>1.3954443896264492E-2</v>
      </c>
    </row>
    <row r="356" spans="1:11" x14ac:dyDescent="0.25">
      <c r="A356" s="4">
        <f t="shared" si="119"/>
        <v>0.16523437499999999</v>
      </c>
      <c r="B356" s="5">
        <f t="shared" ref="B356:B363" si="120">A356*A356</f>
        <v>2.7302398681640621E-2</v>
      </c>
      <c r="C356" s="5">
        <f t="shared" si="113"/>
        <v>4.5503997802734371E-3</v>
      </c>
      <c r="D356" s="5">
        <f t="shared" si="114"/>
        <v>1.0045503997802734</v>
      </c>
      <c r="E356" s="5">
        <f t="shared" si="115"/>
        <v>0.98423531127890918</v>
      </c>
      <c r="F356" s="5">
        <f t="shared" si="116"/>
        <v>0.38273277230987157</v>
      </c>
      <c r="G356" s="5">
        <f t="shared" si="117"/>
        <v>0.37669910929104633</v>
      </c>
      <c r="H356" s="5">
        <v>4</v>
      </c>
      <c r="I356" s="6">
        <f t="shared" si="118"/>
        <v>2.7663840838561216E-2</v>
      </c>
    </row>
    <row r="357" spans="1:11" x14ac:dyDescent="0.25">
      <c r="A357" s="4">
        <f t="shared" si="119"/>
        <v>0.22031249999999999</v>
      </c>
      <c r="B357" s="5">
        <f t="shared" si="120"/>
        <v>4.8537597656250001E-2</v>
      </c>
      <c r="C357" s="5">
        <f t="shared" si="113"/>
        <v>8.0895996093749995E-3</v>
      </c>
      <c r="D357" s="5">
        <f t="shared" si="114"/>
        <v>1.0080895996093751</v>
      </c>
      <c r="E357" s="5">
        <f t="shared" si="115"/>
        <v>0.97219421024551989</v>
      </c>
      <c r="F357" s="5">
        <f t="shared" si="116"/>
        <v>0.38273277230987157</v>
      </c>
      <c r="G357" s="5">
        <f t="shared" si="117"/>
        <v>0.37209058531087397</v>
      </c>
      <c r="H357" s="5">
        <v>2</v>
      </c>
      <c r="I357" s="6">
        <f t="shared" si="118"/>
        <v>1.3662701179383655E-2</v>
      </c>
    </row>
    <row r="358" spans="1:11" x14ac:dyDescent="0.25">
      <c r="A358" s="4">
        <f t="shared" si="119"/>
        <v>0.275390625</v>
      </c>
      <c r="B358" s="5">
        <f t="shared" si="120"/>
        <v>7.5839996337890625E-2</v>
      </c>
      <c r="C358" s="5">
        <f t="shared" si="113"/>
        <v>1.2639999389648438E-2</v>
      </c>
      <c r="D358" s="5">
        <f t="shared" si="114"/>
        <v>1.0126399993896484</v>
      </c>
      <c r="E358" s="5">
        <f t="shared" si="115"/>
        <v>0.95698961898133394</v>
      </c>
      <c r="F358" s="5">
        <f t="shared" si="116"/>
        <v>0.38273277230987157</v>
      </c>
      <c r="G358" s="5">
        <f t="shared" si="117"/>
        <v>0.36627128994449365</v>
      </c>
      <c r="H358" s="5">
        <v>4</v>
      </c>
      <c r="I358" s="6">
        <f t="shared" si="118"/>
        <v>2.6898047855298753E-2</v>
      </c>
    </row>
    <row r="359" spans="1:11" x14ac:dyDescent="0.25">
      <c r="A359" s="4">
        <f t="shared" si="119"/>
        <v>0.33046874999999998</v>
      </c>
      <c r="B359" s="5">
        <f t="shared" si="120"/>
        <v>0.10920959472656248</v>
      </c>
      <c r="C359" s="5">
        <f t="shared" si="113"/>
        <v>1.8201599121093748E-2</v>
      </c>
      <c r="D359" s="5">
        <f t="shared" si="114"/>
        <v>1.0182015991210938</v>
      </c>
      <c r="E359" s="5">
        <f t="shared" si="115"/>
        <v>0.93881882259135785</v>
      </c>
      <c r="F359" s="5">
        <f t="shared" si="116"/>
        <v>0.38273277230987157</v>
      </c>
      <c r="G359" s="5">
        <f t="shared" si="117"/>
        <v>0.35931673066707986</v>
      </c>
      <c r="H359" s="5">
        <v>2</v>
      </c>
      <c r="I359" s="6">
        <f t="shared" si="118"/>
        <v>1.3193661204181839E-2</v>
      </c>
    </row>
    <row r="360" spans="1:11" x14ac:dyDescent="0.25">
      <c r="A360" s="4">
        <f t="shared" si="119"/>
        <v>0.38554687499999996</v>
      </c>
      <c r="B360" s="5">
        <f t="shared" si="120"/>
        <v>0.14864639282226558</v>
      </c>
      <c r="C360" s="5">
        <f t="shared" si="113"/>
        <v>2.4774398803710931E-2</v>
      </c>
      <c r="D360" s="5">
        <f t="shared" si="114"/>
        <v>1.024774398803711</v>
      </c>
      <c r="E360" s="5">
        <f t="shared" si="115"/>
        <v>0.9179120365269281</v>
      </c>
      <c r="F360" s="5">
        <f t="shared" si="116"/>
        <v>0.38273277230987157</v>
      </c>
      <c r="G360" s="5">
        <f t="shared" si="117"/>
        <v>0.35131501847655128</v>
      </c>
      <c r="H360" s="5">
        <v>4</v>
      </c>
      <c r="I360" s="6">
        <f t="shared" si="118"/>
        <v>2.5799696669371736E-2</v>
      </c>
    </row>
    <row r="361" spans="1:11" x14ac:dyDescent="0.25">
      <c r="A361" s="4">
        <f t="shared" si="119"/>
        <v>0.44062499999999993</v>
      </c>
      <c r="B361" s="5">
        <f t="shared" si="120"/>
        <v>0.19415039062499995</v>
      </c>
      <c r="C361" s="5">
        <f t="shared" si="113"/>
        <v>3.2358398437499991E-2</v>
      </c>
      <c r="D361" s="5">
        <f t="shared" si="114"/>
        <v>1.0323583984375</v>
      </c>
      <c r="E361" s="5">
        <f t="shared" si="115"/>
        <v>0.89452661513634124</v>
      </c>
      <c r="F361" s="5">
        <f t="shared" si="116"/>
        <v>0.38273277230987157</v>
      </c>
      <c r="G361" s="5">
        <f t="shared" si="117"/>
        <v>0.34236465131609739</v>
      </c>
      <c r="H361" s="5">
        <v>2</v>
      </c>
      <c r="I361" s="6">
        <f t="shared" si="118"/>
        <v>1.2571202040512951E-2</v>
      </c>
    </row>
    <row r="362" spans="1:11" x14ac:dyDescent="0.25">
      <c r="A362" s="4">
        <f t="shared" si="119"/>
        <v>0.49570312499999991</v>
      </c>
      <c r="B362" s="5">
        <f t="shared" si="120"/>
        <v>0.24572158813476555</v>
      </c>
      <c r="C362" s="5">
        <f t="shared" si="113"/>
        <v>4.0953598022460923E-2</v>
      </c>
      <c r="D362" s="5">
        <f t="shared" si="114"/>
        <v>1.0409535980224609</v>
      </c>
      <c r="E362" s="5">
        <f t="shared" si="115"/>
        <v>0.86894082656488358</v>
      </c>
      <c r="F362" s="5">
        <f t="shared" si="116"/>
        <v>0.38273277230987157</v>
      </c>
      <c r="G362" s="5">
        <f t="shared" si="117"/>
        <v>0.33257213152440918</v>
      </c>
      <c r="H362" s="5">
        <v>4</v>
      </c>
      <c r="I362" s="6">
        <f t="shared" si="118"/>
        <v>2.44232659088238E-2</v>
      </c>
    </row>
    <row r="363" spans="1:11" x14ac:dyDescent="0.25">
      <c r="A363" s="4">
        <f t="shared" si="119"/>
        <v>0.55078124999999989</v>
      </c>
      <c r="B363" s="5">
        <f t="shared" si="120"/>
        <v>0.30335998535156239</v>
      </c>
      <c r="C363" s="5">
        <f t="shared" si="113"/>
        <v>5.0559997558593729E-2</v>
      </c>
      <c r="D363" s="5">
        <f t="shared" si="114"/>
        <v>1.0505599975585938</v>
      </c>
      <c r="E363" s="5">
        <f t="shared" si="115"/>
        <v>0.84144743299065028</v>
      </c>
      <c r="F363" s="5">
        <f t="shared" si="116"/>
        <v>0.38273277230987157</v>
      </c>
      <c r="G363" s="5">
        <f t="shared" si="117"/>
        <v>0.32204950878153649</v>
      </c>
      <c r="H363" s="5">
        <v>1</v>
      </c>
      <c r="I363" s="6">
        <f t="shared" si="118"/>
        <v>5.912627700286022E-3</v>
      </c>
    </row>
    <row r="364" spans="1:11" x14ac:dyDescent="0.25">
      <c r="I364" s="50">
        <f>SUM(I353:I363)</f>
        <v>0.19916347824537467</v>
      </c>
    </row>
    <row r="365" spans="1:11" x14ac:dyDescent="0.25">
      <c r="A365" t="s">
        <v>116</v>
      </c>
      <c r="B365">
        <f>I364-I341</f>
        <v>1.2595077477325634E-3</v>
      </c>
      <c r="I365" s="26"/>
    </row>
    <row r="366" spans="1:11" x14ac:dyDescent="0.25">
      <c r="A366" t="s">
        <v>54</v>
      </c>
      <c r="B366">
        <f>I364</f>
        <v>0.19916347824537467</v>
      </c>
      <c r="C366" t="s">
        <v>107</v>
      </c>
      <c r="I366" s="26"/>
    </row>
    <row r="367" spans="1:11" x14ac:dyDescent="0.25">
      <c r="A367" t="s">
        <v>111</v>
      </c>
      <c r="B367">
        <v>0.2</v>
      </c>
      <c r="I367" s="26"/>
    </row>
    <row r="368" spans="1:11" ht="15.75" thickBot="1" x14ac:dyDescent="0.3">
      <c r="A368" t="s">
        <v>117</v>
      </c>
      <c r="B368">
        <f>B344/2</f>
        <v>1.953125E-3</v>
      </c>
      <c r="I368" s="26"/>
    </row>
    <row r="369" spans="1:11" x14ac:dyDescent="0.25">
      <c r="A369" s="24" t="s">
        <v>69</v>
      </c>
      <c r="B369" s="2"/>
      <c r="C369" s="2"/>
      <c r="D369" s="2"/>
      <c r="E369" s="2"/>
      <c r="F369" s="2"/>
      <c r="G369" s="2"/>
      <c r="H369" s="2"/>
      <c r="I369" s="3"/>
      <c r="K369" s="28">
        <f>K366-1</f>
        <v>-1</v>
      </c>
    </row>
    <row r="370" spans="1:11" x14ac:dyDescent="0.25">
      <c r="A370" s="4" t="s">
        <v>70</v>
      </c>
      <c r="B370" s="5"/>
      <c r="C370" s="5"/>
      <c r="D370" s="5"/>
      <c r="E370" s="5"/>
      <c r="F370" s="5"/>
      <c r="G370" s="5"/>
      <c r="H370" s="5"/>
      <c r="I370" s="6"/>
      <c r="K370" s="28">
        <f>K369-1</f>
        <v>-2</v>
      </c>
    </row>
    <row r="371" spans="1:11" x14ac:dyDescent="0.25">
      <c r="A371" s="4" t="s">
        <v>71</v>
      </c>
      <c r="B371" s="5">
        <v>10</v>
      </c>
      <c r="C371" s="5">
        <f>B372/B371</f>
        <v>5.5273437500000001E-2</v>
      </c>
      <c r="D371" s="5"/>
      <c r="E371" s="5"/>
      <c r="F371" s="5"/>
      <c r="G371" s="5"/>
      <c r="H371" s="5"/>
      <c r="I371" s="6"/>
      <c r="K371" s="28">
        <f>K370-1</f>
        <v>-3</v>
      </c>
    </row>
    <row r="372" spans="1:11" x14ac:dyDescent="0.25">
      <c r="A372" s="4" t="s">
        <v>41</v>
      </c>
      <c r="B372" s="5">
        <f>B349+B368</f>
        <v>0.552734375</v>
      </c>
      <c r="C372" s="5"/>
      <c r="D372" s="5"/>
      <c r="E372" s="5"/>
      <c r="F372" s="5"/>
      <c r="G372" s="5"/>
      <c r="H372" s="5"/>
      <c r="I372" s="6"/>
      <c r="K372" s="28"/>
    </row>
    <row r="373" spans="1:11" x14ac:dyDescent="0.25">
      <c r="A373" s="4" t="s">
        <v>72</v>
      </c>
      <c r="B373" s="5"/>
      <c r="C373" s="5"/>
      <c r="D373" s="5"/>
      <c r="E373" s="5"/>
      <c r="F373" s="5"/>
      <c r="G373" s="5"/>
      <c r="H373" s="5"/>
      <c r="I373" s="6"/>
      <c r="K373" s="28"/>
    </row>
    <row r="374" spans="1:11" x14ac:dyDescent="0.25">
      <c r="A374" s="4" t="s">
        <v>73</v>
      </c>
      <c r="B374" s="5">
        <f>(B372/B371)/3</f>
        <v>1.8424479166666667E-2</v>
      </c>
      <c r="C374" s="5"/>
      <c r="D374" s="5"/>
      <c r="E374" s="5"/>
      <c r="F374" s="5"/>
      <c r="G374" s="5"/>
      <c r="H374" s="5"/>
      <c r="I374" s="6"/>
      <c r="K374" s="28"/>
    </row>
    <row r="375" spans="1:11" x14ac:dyDescent="0.25">
      <c r="A375" s="4" t="s">
        <v>74</v>
      </c>
      <c r="B375" s="5" t="s">
        <v>75</v>
      </c>
      <c r="C375" s="5" t="s">
        <v>76</v>
      </c>
      <c r="D375" s="5" t="s">
        <v>77</v>
      </c>
      <c r="E375" s="25" t="s">
        <v>78</v>
      </c>
      <c r="F375" s="5"/>
      <c r="G375" s="5" t="s">
        <v>79</v>
      </c>
      <c r="H375" s="31" t="s">
        <v>80</v>
      </c>
      <c r="I375" s="6" t="s">
        <v>81</v>
      </c>
      <c r="K375" s="28"/>
    </row>
    <row r="376" spans="1:11" x14ac:dyDescent="0.25">
      <c r="A376" s="4">
        <v>0</v>
      </c>
      <c r="B376" s="5">
        <f>A376*A376</f>
        <v>0</v>
      </c>
      <c r="C376" s="5">
        <f>B376/$B$4</f>
        <v>0</v>
      </c>
      <c r="D376" s="5">
        <f>1 +C376</f>
        <v>1</v>
      </c>
      <c r="E376" s="5">
        <f>POWER(D376,-$B$7)</f>
        <v>1</v>
      </c>
      <c r="F376" s="5">
        <f>$B$13</f>
        <v>0.38273277230987157</v>
      </c>
      <c r="G376" s="5">
        <f>E376*F376</f>
        <v>0.38273277230987157</v>
      </c>
      <c r="H376" s="5">
        <v>1</v>
      </c>
      <c r="I376" s="6">
        <f>$B$374*H376*G376</f>
        <v>7.0516519898238062E-3</v>
      </c>
      <c r="K376" s="28"/>
    </row>
    <row r="377" spans="1:11" x14ac:dyDescent="0.25">
      <c r="A377" s="4">
        <f>A376+$C$371</f>
        <v>5.5273437500000001E-2</v>
      </c>
      <c r="B377" s="5">
        <f>A377*A377</f>
        <v>3.0551528930664062E-3</v>
      </c>
      <c r="C377" s="5">
        <f t="shared" ref="C377:C386" si="121">B377/$B$4</f>
        <v>5.09192148844401E-4</v>
      </c>
      <c r="D377" s="5">
        <f t="shared" ref="D377:D386" si="122">1 +C377</f>
        <v>1.0005091921488445</v>
      </c>
      <c r="E377" s="5">
        <f t="shared" ref="E377:E386" si="123">POWER(D377,-$B$7)</f>
        <v>0.99821986737813295</v>
      </c>
      <c r="F377" s="5">
        <f t="shared" ref="F377:F386" si="124">$B$13</f>
        <v>0.38273277230987157</v>
      </c>
      <c r="G377" s="5">
        <f t="shared" ref="G377:G386" si="125">E377*F377</f>
        <v>0.38205145721642514</v>
      </c>
      <c r="H377" s="5">
        <v>4</v>
      </c>
      <c r="I377" s="6">
        <f t="shared" ref="I377:I386" si="126">$B$374*H377*G377</f>
        <v>2.8156396456314667E-2</v>
      </c>
      <c r="K377" s="28"/>
    </row>
    <row r="378" spans="1:11" x14ac:dyDescent="0.25">
      <c r="A378" s="4">
        <f t="shared" ref="A378:A386" si="127">A377+$C$371</f>
        <v>0.110546875</v>
      </c>
      <c r="B378" s="5">
        <f>A378*A378</f>
        <v>1.2220611572265625E-2</v>
      </c>
      <c r="C378" s="5">
        <f t="shared" si="121"/>
        <v>2.036768595377604E-3</v>
      </c>
      <c r="D378" s="5">
        <f t="shared" si="122"/>
        <v>1.0020367685953777</v>
      </c>
      <c r="E378" s="5">
        <f t="shared" si="123"/>
        <v>0.99290385718791008</v>
      </c>
      <c r="F378" s="5">
        <f t="shared" si="124"/>
        <v>0.38273277230987157</v>
      </c>
      <c r="G378" s="5">
        <f t="shared" si="125"/>
        <v>0.38001684589869361</v>
      </c>
      <c r="H378" s="5">
        <v>2</v>
      </c>
      <c r="I378" s="6">
        <f t="shared" si="126"/>
        <v>1.4003224920485715E-2</v>
      </c>
    </row>
    <row r="379" spans="1:11" x14ac:dyDescent="0.25">
      <c r="A379" s="4">
        <f t="shared" si="127"/>
        <v>0.16582031250000001</v>
      </c>
      <c r="B379" s="5">
        <f t="shared" ref="B379:B386" si="128">A379*A379</f>
        <v>2.7496376037597661E-2</v>
      </c>
      <c r="C379" s="5">
        <f t="shared" si="121"/>
        <v>4.5827293395996104E-3</v>
      </c>
      <c r="D379" s="5">
        <f t="shared" si="122"/>
        <v>1.0045827293395997</v>
      </c>
      <c r="E379" s="5">
        <f t="shared" si="123"/>
        <v>0.98412445415854288</v>
      </c>
      <c r="F379" s="5">
        <f t="shared" si="124"/>
        <v>0.38273277230987157</v>
      </c>
      <c r="G379" s="5">
        <f t="shared" si="125"/>
        <v>0.37665668063803825</v>
      </c>
      <c r="H379" s="5">
        <v>4</v>
      </c>
      <c r="I379" s="6">
        <f t="shared" si="126"/>
        <v>2.7758812661605424E-2</v>
      </c>
    </row>
    <row r="380" spans="1:11" x14ac:dyDescent="0.25">
      <c r="A380" s="4">
        <f t="shared" si="127"/>
        <v>0.22109375000000001</v>
      </c>
      <c r="B380" s="5">
        <f t="shared" si="128"/>
        <v>4.8882446289062499E-2</v>
      </c>
      <c r="C380" s="5">
        <f t="shared" si="121"/>
        <v>8.1470743815104159E-3</v>
      </c>
      <c r="D380" s="5">
        <f t="shared" si="122"/>
        <v>1.0081470743815104</v>
      </c>
      <c r="E380" s="5">
        <f t="shared" si="123"/>
        <v>0.97200023625989984</v>
      </c>
      <c r="F380" s="5">
        <f t="shared" si="124"/>
        <v>0.38273277230987157</v>
      </c>
      <c r="G380" s="5">
        <f t="shared" si="125"/>
        <v>0.37201634510960163</v>
      </c>
      <c r="H380" s="5">
        <v>2</v>
      </c>
      <c r="I380" s="6">
        <f t="shared" si="126"/>
        <v>1.3708414800262664E-2</v>
      </c>
    </row>
    <row r="381" spans="1:11" x14ac:dyDescent="0.25">
      <c r="A381" s="4">
        <f t="shared" si="127"/>
        <v>0.2763671875</v>
      </c>
      <c r="B381" s="5">
        <f t="shared" si="128"/>
        <v>7.6378822326660156E-2</v>
      </c>
      <c r="C381" s="5">
        <f t="shared" si="121"/>
        <v>1.2729803721110025E-2</v>
      </c>
      <c r="D381" s="5">
        <f t="shared" si="122"/>
        <v>1.0127298037211101</v>
      </c>
      <c r="E381" s="5">
        <f t="shared" si="123"/>
        <v>0.95669263650475822</v>
      </c>
      <c r="F381" s="5">
        <f t="shared" si="124"/>
        <v>0.38273277230987157</v>
      </c>
      <c r="G381" s="5">
        <f t="shared" si="125"/>
        <v>0.36615762501790633</v>
      </c>
      <c r="H381" s="5">
        <v>4</v>
      </c>
      <c r="I381" s="6">
        <f t="shared" si="126"/>
        <v>2.6985054135434242E-2</v>
      </c>
    </row>
    <row r="382" spans="1:11" x14ac:dyDescent="0.25">
      <c r="A382" s="4">
        <f t="shared" si="127"/>
        <v>0.33164062500000002</v>
      </c>
      <c r="B382" s="5">
        <f t="shared" si="128"/>
        <v>0.10998550415039064</v>
      </c>
      <c r="C382" s="5">
        <f t="shared" si="121"/>
        <v>1.8330917358398442E-2</v>
      </c>
      <c r="D382" s="5">
        <f t="shared" si="122"/>
        <v>1.0183309173583985</v>
      </c>
      <c r="E382" s="5">
        <f t="shared" si="123"/>
        <v>0.93840161544462442</v>
      </c>
      <c r="F382" s="5">
        <f t="shared" si="124"/>
        <v>0.38273277230987157</v>
      </c>
      <c r="G382" s="5">
        <f t="shared" si="125"/>
        <v>0.35915705181918312</v>
      </c>
      <c r="H382" s="5">
        <v>2</v>
      </c>
      <c r="I382" s="6">
        <f t="shared" si="126"/>
        <v>1.3234563237607919E-2</v>
      </c>
    </row>
    <row r="383" spans="1:11" x14ac:dyDescent="0.25">
      <c r="A383" s="4">
        <f t="shared" si="127"/>
        <v>0.38691406250000004</v>
      </c>
      <c r="B383" s="5">
        <f t="shared" si="128"/>
        <v>0.14970249176025394</v>
      </c>
      <c r="C383" s="5">
        <f t="shared" si="121"/>
        <v>2.4950415293375657E-2</v>
      </c>
      <c r="D383" s="5">
        <f t="shared" si="122"/>
        <v>1.0249504152933757</v>
      </c>
      <c r="E383" s="5">
        <f t="shared" si="123"/>
        <v>0.91736043383211929</v>
      </c>
      <c r="F383" s="5">
        <f t="shared" si="124"/>
        <v>0.38273277230987157</v>
      </c>
      <c r="G383" s="5">
        <f t="shared" si="125"/>
        <v>0.3511039020479535</v>
      </c>
      <c r="H383" s="5">
        <v>4</v>
      </c>
      <c r="I383" s="6">
        <f t="shared" si="126"/>
        <v>2.5875626114471573E-2</v>
      </c>
    </row>
    <row r="384" spans="1:11" x14ac:dyDescent="0.25">
      <c r="A384" s="4">
        <f t="shared" si="127"/>
        <v>0.44218750000000007</v>
      </c>
      <c r="B384" s="5">
        <f t="shared" si="128"/>
        <v>0.19552978515625005</v>
      </c>
      <c r="C384" s="5">
        <f t="shared" si="121"/>
        <v>3.2588297526041678E-2</v>
      </c>
      <c r="D384" s="5">
        <f t="shared" si="122"/>
        <v>1.0325882975260416</v>
      </c>
      <c r="E384" s="5">
        <f t="shared" si="123"/>
        <v>0.89382974718433883</v>
      </c>
      <c r="F384" s="5">
        <f t="shared" si="124"/>
        <v>0.38273277230987157</v>
      </c>
      <c r="G384" s="5">
        <f t="shared" si="125"/>
        <v>0.3420979371128936</v>
      </c>
      <c r="H384" s="5">
        <v>2</v>
      </c>
      <c r="I384" s="6">
        <f t="shared" si="126"/>
        <v>1.2605952630592304E-2</v>
      </c>
    </row>
    <row r="385" spans="1:11" x14ac:dyDescent="0.25">
      <c r="A385" s="4">
        <f t="shared" si="127"/>
        <v>0.49746093750000009</v>
      </c>
      <c r="B385" s="5">
        <f t="shared" si="128"/>
        <v>0.247467384338379</v>
      </c>
      <c r="C385" s="5">
        <f t="shared" si="121"/>
        <v>4.1244564056396503E-2</v>
      </c>
      <c r="D385" s="5">
        <f t="shared" si="122"/>
        <v>1.0412445640563965</v>
      </c>
      <c r="E385" s="5">
        <f t="shared" si="123"/>
        <v>0.86809126258726665</v>
      </c>
      <c r="F385" s="5">
        <f t="shared" si="124"/>
        <v>0.38273277230987157</v>
      </c>
      <c r="G385" s="5">
        <f t="shared" si="125"/>
        <v>0.33224697554800126</v>
      </c>
      <c r="H385" s="5">
        <v>4</v>
      </c>
      <c r="I385" s="6">
        <f t="shared" si="126"/>
        <v>2.4485909916688635E-2</v>
      </c>
    </row>
    <row r="386" spans="1:11" x14ac:dyDescent="0.25">
      <c r="A386" s="4">
        <f t="shared" si="127"/>
        <v>0.55273437500000011</v>
      </c>
      <c r="B386" s="5">
        <f t="shared" si="128"/>
        <v>0.30551528930664074</v>
      </c>
      <c r="C386" s="5">
        <f t="shared" si="121"/>
        <v>5.0919214884440123E-2</v>
      </c>
      <c r="D386" s="5">
        <f t="shared" si="122"/>
        <v>1.0509192148844402</v>
      </c>
      <c r="E386" s="5">
        <f t="shared" si="123"/>
        <v>0.8404412026463236</v>
      </c>
      <c r="F386" s="5">
        <f t="shared" si="124"/>
        <v>0.38273277230987157</v>
      </c>
      <c r="G386" s="5">
        <f t="shared" si="125"/>
        <v>0.32166439145226999</v>
      </c>
      <c r="H386" s="5">
        <v>1</v>
      </c>
      <c r="I386" s="6">
        <f t="shared" si="126"/>
        <v>5.9264988789708602E-3</v>
      </c>
    </row>
    <row r="387" spans="1:11" x14ac:dyDescent="0.25">
      <c r="I387" s="50">
        <f>SUM(I376:I386)</f>
        <v>0.19979210574225784</v>
      </c>
    </row>
    <row r="388" spans="1:11" x14ac:dyDescent="0.25">
      <c r="A388" t="s">
        <v>54</v>
      </c>
      <c r="B388">
        <f>I387</f>
        <v>0.19979210574225784</v>
      </c>
      <c r="C388" t="s">
        <v>107</v>
      </c>
      <c r="D388" t="s">
        <v>116</v>
      </c>
      <c r="E388">
        <f>I387-I364</f>
        <v>6.2862749688316621E-4</v>
      </c>
      <c r="I388" s="26"/>
    </row>
    <row r="389" spans="1:11" x14ac:dyDescent="0.25">
      <c r="A389" t="s">
        <v>111</v>
      </c>
      <c r="B389">
        <v>0.2</v>
      </c>
      <c r="I389" s="26"/>
    </row>
    <row r="390" spans="1:11" x14ac:dyDescent="0.25">
      <c r="A390" t="s">
        <v>98</v>
      </c>
      <c r="B390">
        <f>B368</f>
        <v>1.953125E-3</v>
      </c>
      <c r="I390" s="26"/>
    </row>
    <row r="391" spans="1:11" ht="15.75" thickBot="1" x14ac:dyDescent="0.3">
      <c r="I391" s="26"/>
    </row>
    <row r="392" spans="1:11" x14ac:dyDescent="0.25">
      <c r="A392" s="24" t="s">
        <v>69</v>
      </c>
      <c r="B392" s="2"/>
      <c r="C392" s="2"/>
      <c r="D392" s="2"/>
      <c r="E392" s="2"/>
      <c r="F392" s="2"/>
      <c r="G392" s="2"/>
      <c r="H392" s="2"/>
      <c r="I392" s="3"/>
      <c r="K392" s="28">
        <f>K389-1</f>
        <v>-1</v>
      </c>
    </row>
    <row r="393" spans="1:11" x14ac:dyDescent="0.25">
      <c r="A393" s="4" t="s">
        <v>70</v>
      </c>
      <c r="B393" s="5"/>
      <c r="C393" s="5"/>
      <c r="D393" s="5"/>
      <c r="E393" s="5"/>
      <c r="F393" s="5"/>
      <c r="G393" s="5"/>
      <c r="H393" s="5"/>
      <c r="I393" s="6"/>
      <c r="K393" s="28">
        <f>K392-1</f>
        <v>-2</v>
      </c>
    </row>
    <row r="394" spans="1:11" x14ac:dyDescent="0.25">
      <c r="A394" s="4" t="s">
        <v>71</v>
      </c>
      <c r="B394" s="5">
        <v>10</v>
      </c>
      <c r="C394" s="5">
        <f>B395/B394</f>
        <v>5.5468749999999997E-2</v>
      </c>
      <c r="D394" s="5"/>
      <c r="E394" s="5"/>
      <c r="F394" s="5"/>
      <c r="G394" s="5"/>
      <c r="H394" s="5"/>
      <c r="I394" s="6"/>
      <c r="K394" s="28">
        <f>K393-1</f>
        <v>-3</v>
      </c>
    </row>
    <row r="395" spans="1:11" x14ac:dyDescent="0.25">
      <c r="A395" s="4" t="s">
        <v>41</v>
      </c>
      <c r="B395" s="5">
        <f>B372+B390</f>
        <v>0.5546875</v>
      </c>
      <c r="C395" s="5"/>
      <c r="D395" s="5"/>
      <c r="E395" s="5"/>
      <c r="F395" s="5"/>
      <c r="G395" s="5"/>
      <c r="H395" s="5"/>
      <c r="I395" s="6"/>
      <c r="K395" s="28"/>
    </row>
    <row r="396" spans="1:11" x14ac:dyDescent="0.25">
      <c r="A396" s="4" t="s">
        <v>72</v>
      </c>
      <c r="B396" s="5"/>
      <c r="C396" s="5"/>
      <c r="D396" s="5"/>
      <c r="E396" s="5"/>
      <c r="F396" s="5"/>
      <c r="G396" s="5"/>
      <c r="H396" s="5"/>
      <c r="I396" s="6"/>
      <c r="K396" s="28"/>
    </row>
    <row r="397" spans="1:11" x14ac:dyDescent="0.25">
      <c r="A397" s="4" t="s">
        <v>73</v>
      </c>
      <c r="B397" s="5">
        <f>(B395/B394)/3</f>
        <v>1.8489583333333334E-2</v>
      </c>
      <c r="C397" s="5"/>
      <c r="D397" s="5"/>
      <c r="E397" s="5"/>
      <c r="F397" s="5"/>
      <c r="G397" s="5"/>
      <c r="H397" s="5"/>
      <c r="I397" s="6"/>
      <c r="K397" s="28"/>
    </row>
    <row r="398" spans="1:11" x14ac:dyDescent="0.25">
      <c r="A398" s="4" t="s">
        <v>74</v>
      </c>
      <c r="B398" s="5" t="s">
        <v>75</v>
      </c>
      <c r="C398" s="5" t="s">
        <v>76</v>
      </c>
      <c r="D398" s="5" t="s">
        <v>77</v>
      </c>
      <c r="E398" s="25" t="s">
        <v>78</v>
      </c>
      <c r="F398" s="5"/>
      <c r="G398" s="5" t="s">
        <v>79</v>
      </c>
      <c r="H398" s="31" t="s">
        <v>80</v>
      </c>
      <c r="I398" s="6" t="s">
        <v>81</v>
      </c>
      <c r="K398" s="28"/>
    </row>
    <row r="399" spans="1:11" x14ac:dyDescent="0.25">
      <c r="A399" s="4">
        <v>0</v>
      </c>
      <c r="B399" s="5">
        <f>A399*A399</f>
        <v>0</v>
      </c>
      <c r="C399" s="5">
        <f>B399/$B$4</f>
        <v>0</v>
      </c>
      <c r="D399" s="5">
        <f>1 +C399</f>
        <v>1</v>
      </c>
      <c r="E399" s="5">
        <f>POWER(D399,-$B$7)</f>
        <v>1</v>
      </c>
      <c r="F399" s="5">
        <f>$B$13</f>
        <v>0.38273277230987157</v>
      </c>
      <c r="G399" s="5">
        <f>E399*F399</f>
        <v>0.38273277230987157</v>
      </c>
      <c r="H399" s="5">
        <v>1</v>
      </c>
      <c r="I399" s="6">
        <f>$B$397*H399*G399</f>
        <v>7.0765694880210632E-3</v>
      </c>
      <c r="K399" s="28"/>
    </row>
    <row r="400" spans="1:11" x14ac:dyDescent="0.25">
      <c r="A400" s="4">
        <f>A399+$C$394</f>
        <v>5.5468749999999997E-2</v>
      </c>
      <c r="B400" s="5">
        <f>A400*A400</f>
        <v>3.0767822265624998E-3</v>
      </c>
      <c r="C400" s="5">
        <f t="shared" ref="C400:C409" si="129">B400/$B$4</f>
        <v>5.127970377604166E-4</v>
      </c>
      <c r="D400" s="5">
        <f t="shared" ref="D400:D409" si="130">1 +C400</f>
        <v>1.0005127970377605</v>
      </c>
      <c r="E400" s="5">
        <f t="shared" ref="E400:E409" si="131">POWER(D400,-$B$7)</f>
        <v>0.99820727923894226</v>
      </c>
      <c r="F400" s="5">
        <f t="shared" ref="F400:F409" si="132">$B$13</f>
        <v>0.38273277230987157</v>
      </c>
      <c r="G400" s="5">
        <f t="shared" ref="G400:G409" si="133">E400*F400</f>
        <v>0.38204663932301447</v>
      </c>
      <c r="H400" s="5">
        <v>4</v>
      </c>
      <c r="I400" s="6">
        <f t="shared" ref="I400:I409" si="134">$B$397*H400*G400</f>
        <v>2.8255532699931279E-2</v>
      </c>
      <c r="K400" s="28"/>
    </row>
    <row r="401" spans="1:11" x14ac:dyDescent="0.25">
      <c r="A401" s="4">
        <f t="shared" ref="A401:A409" si="135">A400+$C$394</f>
        <v>0.11093749999999999</v>
      </c>
      <c r="B401" s="5">
        <f>A401*A401</f>
        <v>1.2307128906249999E-2</v>
      </c>
      <c r="C401" s="5">
        <f t="shared" si="129"/>
        <v>2.0511881510416664E-3</v>
      </c>
      <c r="D401" s="5">
        <f t="shared" si="130"/>
        <v>1.0020511881510417</v>
      </c>
      <c r="E401" s="5">
        <f t="shared" si="131"/>
        <v>0.99285385034916851</v>
      </c>
      <c r="F401" s="5">
        <f t="shared" si="132"/>
        <v>0.38273277230987157</v>
      </c>
      <c r="G401" s="5">
        <f t="shared" si="133"/>
        <v>0.37999770664266763</v>
      </c>
      <c r="H401" s="5">
        <v>2</v>
      </c>
      <c r="I401" s="6">
        <f t="shared" si="134"/>
        <v>1.4051998526890314E-2</v>
      </c>
    </row>
    <row r="402" spans="1:11" x14ac:dyDescent="0.25">
      <c r="A402" s="4">
        <f t="shared" si="135"/>
        <v>0.16640624999999998</v>
      </c>
      <c r="B402" s="5">
        <f t="shared" ref="B402:B409" si="136">A402*A402</f>
        <v>2.7691040039062493E-2</v>
      </c>
      <c r="C402" s="5">
        <f t="shared" si="129"/>
        <v>4.6151733398437488E-3</v>
      </c>
      <c r="D402" s="5">
        <f t="shared" si="130"/>
        <v>1.0046151733398438</v>
      </c>
      <c r="E402" s="5">
        <f t="shared" si="131"/>
        <v>0.98401322076202025</v>
      </c>
      <c r="F402" s="5">
        <f t="shared" si="132"/>
        <v>0.38273277230987157</v>
      </c>
      <c r="G402" s="5">
        <f t="shared" si="133"/>
        <v>0.37661410797181366</v>
      </c>
      <c r="H402" s="5">
        <v>4</v>
      </c>
      <c r="I402" s="6">
        <f t="shared" si="134"/>
        <v>2.7853751735415384E-2</v>
      </c>
    </row>
    <row r="403" spans="1:11" x14ac:dyDescent="0.25">
      <c r="A403" s="4">
        <f t="shared" si="135"/>
        <v>0.22187499999999999</v>
      </c>
      <c r="B403" s="5">
        <f t="shared" si="136"/>
        <v>4.9228515624999997E-2</v>
      </c>
      <c r="C403" s="5">
        <f t="shared" si="129"/>
        <v>8.2047526041666655E-3</v>
      </c>
      <c r="D403" s="5">
        <f t="shared" si="130"/>
        <v>1.0082047526041666</v>
      </c>
      <c r="E403" s="5">
        <f t="shared" si="131"/>
        <v>0.97180562566213136</v>
      </c>
      <c r="F403" s="5">
        <f t="shared" si="132"/>
        <v>0.38273277230987157</v>
      </c>
      <c r="G403" s="5">
        <f t="shared" si="133"/>
        <v>0.37194186125599682</v>
      </c>
      <c r="H403" s="5">
        <v>2</v>
      </c>
      <c r="I403" s="6">
        <f t="shared" si="134"/>
        <v>1.3754100077695716E-2</v>
      </c>
    </row>
    <row r="404" spans="1:11" x14ac:dyDescent="0.25">
      <c r="A404" s="4">
        <f t="shared" si="135"/>
        <v>0.27734375</v>
      </c>
      <c r="B404" s="5">
        <f t="shared" si="136"/>
        <v>7.69195556640625E-2</v>
      </c>
      <c r="C404" s="5">
        <f t="shared" si="129"/>
        <v>1.2819925944010416E-2</v>
      </c>
      <c r="D404" s="5">
        <f t="shared" si="130"/>
        <v>1.0128199259440105</v>
      </c>
      <c r="E404" s="5">
        <f t="shared" si="131"/>
        <v>0.95639472187675756</v>
      </c>
      <c r="F404" s="5">
        <f t="shared" si="132"/>
        <v>0.38273277230987157</v>
      </c>
      <c r="G404" s="5">
        <f t="shared" si="133"/>
        <v>0.36604360332642</v>
      </c>
      <c r="H404" s="5">
        <v>4</v>
      </c>
      <c r="I404" s="6">
        <f t="shared" si="134"/>
        <v>2.7071974829349813E-2</v>
      </c>
    </row>
    <row r="405" spans="1:11" x14ac:dyDescent="0.25">
      <c r="A405" s="4">
        <f t="shared" si="135"/>
        <v>0.33281250000000001</v>
      </c>
      <c r="B405" s="5">
        <f t="shared" si="136"/>
        <v>0.11076416015625001</v>
      </c>
      <c r="C405" s="5">
        <f t="shared" si="129"/>
        <v>1.8460693359375002E-2</v>
      </c>
      <c r="D405" s="5">
        <f t="shared" si="130"/>
        <v>1.0184606933593749</v>
      </c>
      <c r="E405" s="5">
        <f t="shared" si="131"/>
        <v>0.93798317107302276</v>
      </c>
      <c r="F405" s="5">
        <f t="shared" si="132"/>
        <v>0.38273277230987157</v>
      </c>
      <c r="G405" s="5">
        <f t="shared" si="133"/>
        <v>0.35899689944478252</v>
      </c>
      <c r="H405" s="5">
        <v>2</v>
      </c>
      <c r="I405" s="6">
        <f t="shared" si="134"/>
        <v>1.3275406177385186E-2</v>
      </c>
    </row>
    <row r="406" spans="1:11" x14ac:dyDescent="0.25">
      <c r="A406" s="4">
        <f t="shared" si="135"/>
        <v>0.38828125000000002</v>
      </c>
      <c r="B406" s="5">
        <f t="shared" si="136"/>
        <v>0.15076232910156251</v>
      </c>
      <c r="C406" s="5">
        <f t="shared" si="129"/>
        <v>2.5127054850260417E-2</v>
      </c>
      <c r="D406" s="5">
        <f t="shared" si="130"/>
        <v>1.0251270548502605</v>
      </c>
      <c r="E406" s="5">
        <f t="shared" si="131"/>
        <v>0.91680730693599921</v>
      </c>
      <c r="F406" s="5">
        <f t="shared" si="132"/>
        <v>0.38273277230987157</v>
      </c>
      <c r="G406" s="5">
        <f t="shared" si="133"/>
        <v>0.35089220225756235</v>
      </c>
      <c r="H406" s="5">
        <v>4</v>
      </c>
      <c r="I406" s="6">
        <f t="shared" si="134"/>
        <v>2.5951402458632214E-2</v>
      </c>
    </row>
    <row r="407" spans="1:11" x14ac:dyDescent="0.25">
      <c r="A407" s="4">
        <f t="shared" si="135"/>
        <v>0.44375000000000003</v>
      </c>
      <c r="B407" s="5">
        <f t="shared" si="136"/>
        <v>0.19691406250000004</v>
      </c>
      <c r="C407" s="5">
        <f t="shared" si="129"/>
        <v>3.2819010416666676E-2</v>
      </c>
      <c r="D407" s="5">
        <f t="shared" si="130"/>
        <v>1.0328190104166666</v>
      </c>
      <c r="E407" s="5">
        <f t="shared" si="131"/>
        <v>0.89313111399129397</v>
      </c>
      <c r="F407" s="5">
        <f t="shared" si="132"/>
        <v>0.38273277230987157</v>
      </c>
      <c r="G407" s="5">
        <f t="shared" si="133"/>
        <v>0.34183054729409185</v>
      </c>
      <c r="H407" s="5">
        <v>2</v>
      </c>
      <c r="I407" s="6">
        <f t="shared" si="134"/>
        <v>1.2640608780146105E-2</v>
      </c>
    </row>
    <row r="408" spans="1:11" x14ac:dyDescent="0.25">
      <c r="A408" s="4">
        <f t="shared" si="135"/>
        <v>0.49921875000000004</v>
      </c>
      <c r="B408" s="5">
        <f t="shared" si="136"/>
        <v>0.24921936035156256</v>
      </c>
      <c r="C408" s="5">
        <f t="shared" si="129"/>
        <v>4.1536560058593762E-2</v>
      </c>
      <c r="D408" s="5">
        <f t="shared" si="130"/>
        <v>1.0415365600585937</v>
      </c>
      <c r="E408" s="5">
        <f t="shared" si="131"/>
        <v>0.86723976461790941</v>
      </c>
      <c r="F408" s="5">
        <f t="shared" si="132"/>
        <v>0.38273277230987157</v>
      </c>
      <c r="G408" s="5">
        <f t="shared" si="133"/>
        <v>0.33192107936957294</v>
      </c>
      <c r="H408" s="5">
        <v>4</v>
      </c>
      <c r="I408" s="6">
        <f t="shared" si="134"/>
        <v>2.4548329828374665E-2</v>
      </c>
    </row>
    <row r="409" spans="1:11" x14ac:dyDescent="0.25">
      <c r="A409" s="4">
        <f t="shared" si="135"/>
        <v>0.5546875</v>
      </c>
      <c r="B409" s="5">
        <f t="shared" si="136"/>
        <v>0.30767822265625</v>
      </c>
      <c r="C409" s="5">
        <f t="shared" si="129"/>
        <v>5.1279703776041664E-2</v>
      </c>
      <c r="D409" s="5">
        <f t="shared" si="130"/>
        <v>1.0512797037760417</v>
      </c>
      <c r="E409" s="5">
        <f t="shared" si="131"/>
        <v>0.83943296519255961</v>
      </c>
      <c r="F409" s="5">
        <f t="shared" si="132"/>
        <v>0.38273277230987157</v>
      </c>
      <c r="G409" s="5">
        <f t="shared" si="133"/>
        <v>0.32127850593644425</v>
      </c>
      <c r="H409" s="5">
        <v>1</v>
      </c>
      <c r="I409" s="6">
        <f t="shared" si="134"/>
        <v>5.940305708720714E-3</v>
      </c>
    </row>
    <row r="410" spans="1:11" x14ac:dyDescent="0.25">
      <c r="I410" s="50">
        <f>SUM(I399:I409)</f>
        <v>0.20041998031056246</v>
      </c>
    </row>
    <row r="411" spans="1:11" x14ac:dyDescent="0.25">
      <c r="A411" t="s">
        <v>54</v>
      </c>
      <c r="B411">
        <f>I410</f>
        <v>0.20041998031056246</v>
      </c>
      <c r="C411" t="s">
        <v>115</v>
      </c>
      <c r="D411" t="s">
        <v>116</v>
      </c>
      <c r="E411">
        <f>I410-I387</f>
        <v>6.2787456830462607E-4</v>
      </c>
      <c r="I411" s="26"/>
    </row>
    <row r="412" spans="1:11" x14ac:dyDescent="0.25">
      <c r="A412" t="s">
        <v>111</v>
      </c>
      <c r="B412">
        <v>0.2</v>
      </c>
      <c r="I412" s="26"/>
    </row>
    <row r="413" spans="1:11" x14ac:dyDescent="0.25">
      <c r="A413" t="s">
        <v>98</v>
      </c>
      <c r="B413">
        <f>B390</f>
        <v>1.953125E-3</v>
      </c>
      <c r="I413" s="26"/>
    </row>
    <row r="414" spans="1:11" ht="15.75" thickBot="1" x14ac:dyDescent="0.3">
      <c r="I414" s="26"/>
    </row>
    <row r="415" spans="1:11" x14ac:dyDescent="0.25">
      <c r="A415" s="24" t="s">
        <v>69</v>
      </c>
      <c r="B415" s="2"/>
      <c r="C415" s="2"/>
      <c r="D415" s="2"/>
      <c r="E415" s="2"/>
      <c r="F415" s="2"/>
      <c r="G415" s="2"/>
      <c r="H415" s="2"/>
      <c r="I415" s="3"/>
      <c r="K415" s="28">
        <f>K412-1</f>
        <v>-1</v>
      </c>
    </row>
    <row r="416" spans="1:11" x14ac:dyDescent="0.25">
      <c r="A416" s="4" t="s">
        <v>70</v>
      </c>
      <c r="B416" s="5"/>
      <c r="C416" s="5"/>
      <c r="D416" s="5"/>
      <c r="E416" s="5"/>
      <c r="F416" s="5"/>
      <c r="G416" s="5"/>
      <c r="H416" s="5"/>
      <c r="I416" s="6"/>
      <c r="K416" s="28">
        <f>K415-1</f>
        <v>-2</v>
      </c>
    </row>
    <row r="417" spans="1:11" x14ac:dyDescent="0.25">
      <c r="A417" s="4" t="s">
        <v>71</v>
      </c>
      <c r="B417" s="5">
        <v>10</v>
      </c>
      <c r="C417" s="5">
        <f>B418/B417</f>
        <v>5.5273437500000001E-2</v>
      </c>
      <c r="D417" s="5"/>
      <c r="E417" s="5"/>
      <c r="F417" s="5"/>
      <c r="G417" s="5"/>
      <c r="H417" s="5"/>
      <c r="I417" s="6"/>
      <c r="K417" s="28">
        <f>K416-1</f>
        <v>-3</v>
      </c>
    </row>
    <row r="418" spans="1:11" x14ac:dyDescent="0.25">
      <c r="A418" s="4" t="s">
        <v>41</v>
      </c>
      <c r="B418" s="5">
        <f>B395-B413</f>
        <v>0.552734375</v>
      </c>
      <c r="C418" s="5"/>
      <c r="D418" s="5"/>
      <c r="E418" s="5"/>
      <c r="F418" s="5"/>
      <c r="G418" s="5"/>
      <c r="H418" s="5"/>
      <c r="I418" s="6"/>
      <c r="K418" s="28"/>
    </row>
    <row r="419" spans="1:11" x14ac:dyDescent="0.25">
      <c r="A419" s="4" t="s">
        <v>72</v>
      </c>
      <c r="B419" s="5"/>
      <c r="C419" s="5"/>
      <c r="D419" s="5"/>
      <c r="E419" s="5"/>
      <c r="F419" s="5"/>
      <c r="G419" s="5"/>
      <c r="H419" s="5"/>
      <c r="I419" s="6"/>
      <c r="K419" s="28"/>
    </row>
    <row r="420" spans="1:11" x14ac:dyDescent="0.25">
      <c r="A420" s="4" t="s">
        <v>73</v>
      </c>
      <c r="B420" s="5">
        <f>(B418/B417)/3</f>
        <v>1.8424479166666667E-2</v>
      </c>
      <c r="C420" s="5"/>
      <c r="D420" s="5"/>
      <c r="E420" s="5"/>
      <c r="F420" s="5"/>
      <c r="G420" s="5"/>
      <c r="H420" s="5"/>
      <c r="I420" s="6"/>
      <c r="K420" s="28"/>
    </row>
    <row r="421" spans="1:11" x14ac:dyDescent="0.25">
      <c r="A421" s="4" t="s">
        <v>74</v>
      </c>
      <c r="B421" s="5" t="s">
        <v>75</v>
      </c>
      <c r="C421" s="5" t="s">
        <v>76</v>
      </c>
      <c r="D421" s="5" t="s">
        <v>77</v>
      </c>
      <c r="E421" s="25" t="s">
        <v>78</v>
      </c>
      <c r="F421" s="5"/>
      <c r="G421" s="5" t="s">
        <v>79</v>
      </c>
      <c r="H421" s="31" t="s">
        <v>80</v>
      </c>
      <c r="I421" s="6" t="s">
        <v>81</v>
      </c>
      <c r="K421" s="28"/>
    </row>
    <row r="422" spans="1:11" x14ac:dyDescent="0.25">
      <c r="A422" s="4">
        <v>0</v>
      </c>
      <c r="B422" s="5">
        <f>A422*A422</f>
        <v>0</v>
      </c>
      <c r="C422" s="5">
        <f>B422/$B$4</f>
        <v>0</v>
      </c>
      <c r="D422" s="5">
        <f>1 +C422</f>
        <v>1</v>
      </c>
      <c r="E422" s="5">
        <f>POWER(D422,-$B$7)</f>
        <v>1</v>
      </c>
      <c r="F422" s="5">
        <f>$B$13</f>
        <v>0.38273277230987157</v>
      </c>
      <c r="G422" s="5">
        <f>E422*F422</f>
        <v>0.38273277230987157</v>
      </c>
      <c r="H422" s="5">
        <v>1</v>
      </c>
      <c r="I422" s="6">
        <f>$B$420*H422*G422</f>
        <v>7.0516519898238062E-3</v>
      </c>
      <c r="K422" s="28"/>
    </row>
    <row r="423" spans="1:11" x14ac:dyDescent="0.25">
      <c r="A423" s="4">
        <f>A422+$C$417</f>
        <v>5.5273437500000001E-2</v>
      </c>
      <c r="B423" s="5">
        <f>A423*A423</f>
        <v>3.0551528930664062E-3</v>
      </c>
      <c r="C423" s="5">
        <f t="shared" ref="C423:C432" si="137">B423/$B$4</f>
        <v>5.09192148844401E-4</v>
      </c>
      <c r="D423" s="5">
        <f t="shared" ref="D423:D432" si="138">1 +C423</f>
        <v>1.0005091921488445</v>
      </c>
      <c r="E423" s="5">
        <f t="shared" ref="E423:E432" si="139">POWER(D423,-$B$7)</f>
        <v>0.99821986737813295</v>
      </c>
      <c r="F423" s="5">
        <f t="shared" ref="F423:F432" si="140">$B$13</f>
        <v>0.38273277230987157</v>
      </c>
      <c r="G423" s="5">
        <f t="shared" ref="G423:G432" si="141">E423*F423</f>
        <v>0.38205145721642514</v>
      </c>
      <c r="H423" s="5">
        <v>4</v>
      </c>
      <c r="I423" s="6">
        <f t="shared" ref="I423:I432" si="142">$B$420*H423*G423</f>
        <v>2.8156396456314667E-2</v>
      </c>
      <c r="K423" s="28"/>
    </row>
    <row r="424" spans="1:11" x14ac:dyDescent="0.25">
      <c r="A424" s="4">
        <f t="shared" ref="A424:A432" si="143">A423+$C$417</f>
        <v>0.110546875</v>
      </c>
      <c r="B424" s="5">
        <f>A424*A424</f>
        <v>1.2220611572265625E-2</v>
      </c>
      <c r="C424" s="5">
        <f t="shared" si="137"/>
        <v>2.036768595377604E-3</v>
      </c>
      <c r="D424" s="5">
        <f t="shared" si="138"/>
        <v>1.0020367685953777</v>
      </c>
      <c r="E424" s="5">
        <f t="shared" si="139"/>
        <v>0.99290385718791008</v>
      </c>
      <c r="F424" s="5">
        <f t="shared" si="140"/>
        <v>0.38273277230987157</v>
      </c>
      <c r="G424" s="5">
        <f t="shared" si="141"/>
        <v>0.38001684589869361</v>
      </c>
      <c r="H424" s="5">
        <v>2</v>
      </c>
      <c r="I424" s="6">
        <f t="shared" si="142"/>
        <v>1.4003224920485715E-2</v>
      </c>
    </row>
    <row r="425" spans="1:11" x14ac:dyDescent="0.25">
      <c r="A425" s="4">
        <f t="shared" si="143"/>
        <v>0.16582031250000001</v>
      </c>
      <c r="B425" s="5">
        <f t="shared" ref="B425:B432" si="144">A425*A425</f>
        <v>2.7496376037597661E-2</v>
      </c>
      <c r="C425" s="5">
        <f t="shared" si="137"/>
        <v>4.5827293395996104E-3</v>
      </c>
      <c r="D425" s="5">
        <f t="shared" si="138"/>
        <v>1.0045827293395997</v>
      </c>
      <c r="E425" s="5">
        <f t="shared" si="139"/>
        <v>0.98412445415854288</v>
      </c>
      <c r="F425" s="5">
        <f t="shared" si="140"/>
        <v>0.38273277230987157</v>
      </c>
      <c r="G425" s="5">
        <f t="shared" si="141"/>
        <v>0.37665668063803825</v>
      </c>
      <c r="H425" s="5">
        <v>4</v>
      </c>
      <c r="I425" s="6">
        <f t="shared" si="142"/>
        <v>2.7758812661605424E-2</v>
      </c>
    </row>
    <row r="426" spans="1:11" x14ac:dyDescent="0.25">
      <c r="A426" s="4">
        <f t="shared" si="143"/>
        <v>0.22109375000000001</v>
      </c>
      <c r="B426" s="5">
        <f t="shared" si="144"/>
        <v>4.8882446289062499E-2</v>
      </c>
      <c r="C426" s="5">
        <f t="shared" si="137"/>
        <v>8.1470743815104159E-3</v>
      </c>
      <c r="D426" s="5">
        <f t="shared" si="138"/>
        <v>1.0081470743815104</v>
      </c>
      <c r="E426" s="5">
        <f t="shared" si="139"/>
        <v>0.97200023625989984</v>
      </c>
      <c r="F426" s="5">
        <f t="shared" si="140"/>
        <v>0.38273277230987157</v>
      </c>
      <c r="G426" s="5">
        <f t="shared" si="141"/>
        <v>0.37201634510960163</v>
      </c>
      <c r="H426" s="5">
        <v>2</v>
      </c>
      <c r="I426" s="6">
        <f t="shared" si="142"/>
        <v>1.3708414800262664E-2</v>
      </c>
    </row>
    <row r="427" spans="1:11" x14ac:dyDescent="0.25">
      <c r="A427" s="4">
        <f t="shared" si="143"/>
        <v>0.2763671875</v>
      </c>
      <c r="B427" s="5">
        <f t="shared" si="144"/>
        <v>7.6378822326660156E-2</v>
      </c>
      <c r="C427" s="5">
        <f t="shared" si="137"/>
        <v>1.2729803721110025E-2</v>
      </c>
      <c r="D427" s="5">
        <f t="shared" si="138"/>
        <v>1.0127298037211101</v>
      </c>
      <c r="E427" s="5">
        <f t="shared" si="139"/>
        <v>0.95669263650475822</v>
      </c>
      <c r="F427" s="5">
        <f t="shared" si="140"/>
        <v>0.38273277230987157</v>
      </c>
      <c r="G427" s="5">
        <f t="shared" si="141"/>
        <v>0.36615762501790633</v>
      </c>
      <c r="H427" s="5">
        <v>4</v>
      </c>
      <c r="I427" s="6">
        <f t="shared" si="142"/>
        <v>2.6985054135434242E-2</v>
      </c>
    </row>
    <row r="428" spans="1:11" x14ac:dyDescent="0.25">
      <c r="A428" s="4">
        <f t="shared" si="143"/>
        <v>0.33164062500000002</v>
      </c>
      <c r="B428" s="5">
        <f t="shared" si="144"/>
        <v>0.10998550415039064</v>
      </c>
      <c r="C428" s="5">
        <f t="shared" si="137"/>
        <v>1.8330917358398442E-2</v>
      </c>
      <c r="D428" s="5">
        <f t="shared" si="138"/>
        <v>1.0183309173583985</v>
      </c>
      <c r="E428" s="5">
        <f t="shared" si="139"/>
        <v>0.93840161544462442</v>
      </c>
      <c r="F428" s="5">
        <f t="shared" si="140"/>
        <v>0.38273277230987157</v>
      </c>
      <c r="G428" s="5">
        <f t="shared" si="141"/>
        <v>0.35915705181918312</v>
      </c>
      <c r="H428" s="5">
        <v>2</v>
      </c>
      <c r="I428" s="6">
        <f t="shared" si="142"/>
        <v>1.3234563237607919E-2</v>
      </c>
    </row>
    <row r="429" spans="1:11" x14ac:dyDescent="0.25">
      <c r="A429" s="4">
        <f t="shared" si="143"/>
        <v>0.38691406250000004</v>
      </c>
      <c r="B429" s="5">
        <f t="shared" si="144"/>
        <v>0.14970249176025394</v>
      </c>
      <c r="C429" s="5">
        <f t="shared" si="137"/>
        <v>2.4950415293375657E-2</v>
      </c>
      <c r="D429" s="5">
        <f t="shared" si="138"/>
        <v>1.0249504152933757</v>
      </c>
      <c r="E429" s="5">
        <f t="shared" si="139"/>
        <v>0.91736043383211929</v>
      </c>
      <c r="F429" s="5">
        <f t="shared" si="140"/>
        <v>0.38273277230987157</v>
      </c>
      <c r="G429" s="5">
        <f t="shared" si="141"/>
        <v>0.3511039020479535</v>
      </c>
      <c r="H429" s="5">
        <v>4</v>
      </c>
      <c r="I429" s="6">
        <f t="shared" si="142"/>
        <v>2.5875626114471573E-2</v>
      </c>
    </row>
    <row r="430" spans="1:11" x14ac:dyDescent="0.25">
      <c r="A430" s="4">
        <f t="shared" si="143"/>
        <v>0.44218750000000007</v>
      </c>
      <c r="B430" s="5">
        <f t="shared" si="144"/>
        <v>0.19552978515625005</v>
      </c>
      <c r="C430" s="5">
        <f t="shared" si="137"/>
        <v>3.2588297526041678E-2</v>
      </c>
      <c r="D430" s="5">
        <f t="shared" si="138"/>
        <v>1.0325882975260416</v>
      </c>
      <c r="E430" s="5">
        <f t="shared" si="139"/>
        <v>0.89382974718433883</v>
      </c>
      <c r="F430" s="5">
        <f t="shared" si="140"/>
        <v>0.38273277230987157</v>
      </c>
      <c r="G430" s="5">
        <f t="shared" si="141"/>
        <v>0.3420979371128936</v>
      </c>
      <c r="H430" s="5">
        <v>2</v>
      </c>
      <c r="I430" s="6">
        <f t="shared" si="142"/>
        <v>1.2605952630592304E-2</v>
      </c>
    </row>
    <row r="431" spans="1:11" x14ac:dyDescent="0.25">
      <c r="A431" s="4">
        <f t="shared" si="143"/>
        <v>0.49746093750000009</v>
      </c>
      <c r="B431" s="5">
        <f t="shared" si="144"/>
        <v>0.247467384338379</v>
      </c>
      <c r="C431" s="5">
        <f t="shared" si="137"/>
        <v>4.1244564056396503E-2</v>
      </c>
      <c r="D431" s="5">
        <f t="shared" si="138"/>
        <v>1.0412445640563965</v>
      </c>
      <c r="E431" s="5">
        <f t="shared" si="139"/>
        <v>0.86809126258726665</v>
      </c>
      <c r="F431" s="5">
        <f t="shared" si="140"/>
        <v>0.38273277230987157</v>
      </c>
      <c r="G431" s="5">
        <f t="shared" si="141"/>
        <v>0.33224697554800126</v>
      </c>
      <c r="H431" s="5">
        <v>4</v>
      </c>
      <c r="I431" s="6">
        <f t="shared" si="142"/>
        <v>2.4485909916688635E-2</v>
      </c>
    </row>
    <row r="432" spans="1:11" x14ac:dyDescent="0.25">
      <c r="A432" s="4">
        <f t="shared" si="143"/>
        <v>0.55273437500000011</v>
      </c>
      <c r="B432" s="5">
        <f t="shared" si="144"/>
        <v>0.30551528930664074</v>
      </c>
      <c r="C432" s="5">
        <f t="shared" si="137"/>
        <v>5.0919214884440123E-2</v>
      </c>
      <c r="D432" s="5">
        <f t="shared" si="138"/>
        <v>1.0509192148844402</v>
      </c>
      <c r="E432" s="5">
        <f t="shared" si="139"/>
        <v>0.8404412026463236</v>
      </c>
      <c r="F432" s="5">
        <f t="shared" si="140"/>
        <v>0.38273277230987157</v>
      </c>
      <c r="G432" s="5">
        <f t="shared" si="141"/>
        <v>0.32166439145226999</v>
      </c>
      <c r="H432" s="5">
        <v>1</v>
      </c>
      <c r="I432" s="6">
        <f t="shared" si="142"/>
        <v>5.9264988789708602E-3</v>
      </c>
    </row>
    <row r="433" spans="1:11" x14ac:dyDescent="0.25">
      <c r="I433" s="50">
        <f>SUM(I422:I432)</f>
        <v>0.19979210574225784</v>
      </c>
    </row>
    <row r="434" spans="1:11" x14ac:dyDescent="0.25">
      <c r="I434" s="26"/>
    </row>
    <row r="435" spans="1:11" x14ac:dyDescent="0.25">
      <c r="A435" t="s">
        <v>116</v>
      </c>
      <c r="B435">
        <f>I433-I410</f>
        <v>-6.2787456830462607E-4</v>
      </c>
      <c r="I435" s="26"/>
    </row>
    <row r="436" spans="1:11" x14ac:dyDescent="0.25">
      <c r="A436" t="s">
        <v>54</v>
      </c>
      <c r="B436">
        <f>I433</f>
        <v>0.19979210574225784</v>
      </c>
      <c r="I436" s="26"/>
    </row>
    <row r="437" spans="1:11" x14ac:dyDescent="0.25">
      <c r="A437" t="s">
        <v>98</v>
      </c>
      <c r="B437">
        <f>B413/2</f>
        <v>9.765625E-4</v>
      </c>
      <c r="I437" s="26"/>
    </row>
    <row r="438" spans="1:11" ht="15.75" thickBot="1" x14ac:dyDescent="0.3">
      <c r="I438" s="26"/>
    </row>
    <row r="439" spans="1:11" x14ac:dyDescent="0.25">
      <c r="A439" s="24" t="s">
        <v>69</v>
      </c>
      <c r="B439" s="2"/>
      <c r="C439" s="2"/>
      <c r="D439" s="2"/>
      <c r="E439" s="2"/>
      <c r="F439" s="2"/>
      <c r="G439" s="2"/>
      <c r="H439" s="2"/>
      <c r="I439" s="3"/>
      <c r="K439" s="28">
        <f>K436-1</f>
        <v>-1</v>
      </c>
    </row>
    <row r="440" spans="1:11" x14ac:dyDescent="0.25">
      <c r="A440" s="4" t="s">
        <v>70</v>
      </c>
      <c r="B440" s="5"/>
      <c r="C440" s="5"/>
      <c r="D440" s="5"/>
      <c r="E440" s="5"/>
      <c r="F440" s="5"/>
      <c r="G440" s="5"/>
      <c r="H440" s="5"/>
      <c r="I440" s="6"/>
      <c r="K440" s="28">
        <f>K439-1</f>
        <v>-2</v>
      </c>
    </row>
    <row r="441" spans="1:11" x14ac:dyDescent="0.25">
      <c r="A441" s="4" t="s">
        <v>71</v>
      </c>
      <c r="B441" s="5">
        <v>10</v>
      </c>
      <c r="C441" s="5">
        <f>B442/B441</f>
        <v>5.5371093750000003E-2</v>
      </c>
      <c r="D441" s="5"/>
      <c r="E441" s="5"/>
      <c r="F441" s="5"/>
      <c r="G441" s="5"/>
      <c r="H441" s="5"/>
      <c r="I441" s="6"/>
      <c r="K441" s="28">
        <f>K440-1</f>
        <v>-3</v>
      </c>
    </row>
    <row r="442" spans="1:11" x14ac:dyDescent="0.25">
      <c r="A442" s="4" t="s">
        <v>41</v>
      </c>
      <c r="B442" s="5">
        <f>B418+B437</f>
        <v>0.5537109375</v>
      </c>
      <c r="C442" s="5"/>
      <c r="D442" s="5"/>
      <c r="E442" s="5"/>
      <c r="F442" s="5"/>
      <c r="G442" s="5"/>
      <c r="H442" s="5"/>
      <c r="I442" s="6"/>
      <c r="K442" s="28"/>
    </row>
    <row r="443" spans="1:11" x14ac:dyDescent="0.25">
      <c r="A443" s="4" t="s">
        <v>72</v>
      </c>
      <c r="B443" s="5"/>
      <c r="C443" s="5"/>
      <c r="D443" s="5"/>
      <c r="E443" s="5"/>
      <c r="F443" s="5"/>
      <c r="G443" s="5"/>
      <c r="H443" s="5"/>
      <c r="I443" s="6"/>
      <c r="K443" s="28"/>
    </row>
    <row r="444" spans="1:11" x14ac:dyDescent="0.25">
      <c r="A444" s="4" t="s">
        <v>73</v>
      </c>
      <c r="B444" s="5">
        <f>(B442/B441)/3</f>
        <v>1.8457031250000002E-2</v>
      </c>
      <c r="C444" s="5"/>
      <c r="D444" s="5"/>
      <c r="E444" s="5"/>
      <c r="F444" s="5"/>
      <c r="G444" s="5"/>
      <c r="H444" s="5"/>
      <c r="I444" s="6"/>
      <c r="K444" s="28"/>
    </row>
    <row r="445" spans="1:11" x14ac:dyDescent="0.25">
      <c r="A445" s="4" t="s">
        <v>74</v>
      </c>
      <c r="B445" s="5" t="s">
        <v>75</v>
      </c>
      <c r="C445" s="5" t="s">
        <v>76</v>
      </c>
      <c r="D445" s="5" t="s">
        <v>77</v>
      </c>
      <c r="E445" s="25" t="s">
        <v>78</v>
      </c>
      <c r="F445" s="5"/>
      <c r="G445" s="5" t="s">
        <v>79</v>
      </c>
      <c r="H445" s="31" t="s">
        <v>80</v>
      </c>
      <c r="I445" s="6" t="s">
        <v>81</v>
      </c>
      <c r="K445" s="28"/>
    </row>
    <row r="446" spans="1:11" x14ac:dyDescent="0.25">
      <c r="A446" s="4">
        <v>0</v>
      </c>
      <c r="B446" s="5">
        <f>A446*A446</f>
        <v>0</v>
      </c>
      <c r="C446" s="5">
        <f>B446/$B$4</f>
        <v>0</v>
      </c>
      <c r="D446" s="5">
        <f>1 +C446</f>
        <v>1</v>
      </c>
      <c r="E446" s="5">
        <f>POWER(D446,-$B$7)</f>
        <v>1</v>
      </c>
      <c r="F446" s="5">
        <f>$B$13</f>
        <v>0.38273277230987157</v>
      </c>
      <c r="G446" s="5">
        <f>E446*F446</f>
        <v>0.38273277230987157</v>
      </c>
      <c r="H446" s="5">
        <v>1</v>
      </c>
      <c r="I446" s="6">
        <f>$B$444*H446*G446</f>
        <v>7.0641107389224347E-3</v>
      </c>
      <c r="K446" s="28"/>
    </row>
    <row r="447" spans="1:11" x14ac:dyDescent="0.25">
      <c r="A447" s="4">
        <f>A446+$C$441</f>
        <v>5.5371093750000003E-2</v>
      </c>
      <c r="B447" s="5">
        <f>A447*A447</f>
        <v>3.0659580230712894E-3</v>
      </c>
      <c r="C447" s="5">
        <f t="shared" ref="C447:C456" si="145">B447/$B$4</f>
        <v>5.109930038452149E-4</v>
      </c>
      <c r="D447" s="5">
        <f t="shared" ref="D447:D456" si="146">1 +C447</f>
        <v>1.0005109930038452</v>
      </c>
      <c r="E447" s="5">
        <f t="shared" ref="E447:E456" si="147">POWER(D447,-$B$7)</f>
        <v>0.99821357883335149</v>
      </c>
      <c r="F447" s="5">
        <f t="shared" ref="F447:F456" si="148">$B$13</f>
        <v>0.38273277230987157</v>
      </c>
      <c r="G447" s="5">
        <f t="shared" ref="G447:G456" si="149">E447*F447</f>
        <v>0.38204905038424714</v>
      </c>
      <c r="H447" s="5">
        <v>4</v>
      </c>
      <c r="I447" s="6">
        <f t="shared" ref="I447:I456" si="150">$B$444*H447*G447</f>
        <v>2.82059650478995E-2</v>
      </c>
      <c r="K447" s="28"/>
    </row>
    <row r="448" spans="1:11" x14ac:dyDescent="0.25">
      <c r="A448" s="4">
        <f t="shared" ref="A448:A456" si="151">A447+$C$441</f>
        <v>0.11074218750000001</v>
      </c>
      <c r="B448" s="5">
        <f>A448*A448</f>
        <v>1.2263832092285157E-2</v>
      </c>
      <c r="C448" s="5">
        <f t="shared" si="145"/>
        <v>2.0439720153808596E-3</v>
      </c>
      <c r="D448" s="5">
        <f t="shared" si="146"/>
        <v>1.0020439720153809</v>
      </c>
      <c r="E448" s="5">
        <f t="shared" si="147"/>
        <v>0.99287887541263231</v>
      </c>
      <c r="F448" s="5">
        <f t="shared" si="148"/>
        <v>0.38273277230987157</v>
      </c>
      <c r="G448" s="5">
        <f t="shared" si="149"/>
        <v>0.38000728455458432</v>
      </c>
      <c r="H448" s="5">
        <v>2</v>
      </c>
      <c r="I448" s="6">
        <f t="shared" si="150"/>
        <v>1.4027612652503211E-2</v>
      </c>
    </row>
    <row r="449" spans="1:11" x14ac:dyDescent="0.25">
      <c r="A449" s="4">
        <f t="shared" si="151"/>
        <v>0.16611328125000002</v>
      </c>
      <c r="B449" s="5">
        <f t="shared" ref="B449:B456" si="152">A449*A449</f>
        <v>2.759362220764161E-2</v>
      </c>
      <c r="C449" s="5">
        <f t="shared" si="145"/>
        <v>4.5989370346069354E-3</v>
      </c>
      <c r="D449" s="5">
        <f t="shared" si="146"/>
        <v>1.0045989370346069</v>
      </c>
      <c r="E449" s="5">
        <f t="shared" si="147"/>
        <v>0.9840688844843023</v>
      </c>
      <c r="F449" s="5">
        <f t="shared" si="148"/>
        <v>0.38273277230987157</v>
      </c>
      <c r="G449" s="5">
        <f t="shared" si="149"/>
        <v>0.37663541230255976</v>
      </c>
      <c r="H449" s="5">
        <v>4</v>
      </c>
      <c r="I449" s="6">
        <f t="shared" si="150"/>
        <v>2.7806286298899922E-2</v>
      </c>
    </row>
    <row r="450" spans="1:11" x14ac:dyDescent="0.25">
      <c r="A450" s="4">
        <f t="shared" si="151"/>
        <v>0.22148437500000001</v>
      </c>
      <c r="B450" s="5">
        <f t="shared" si="152"/>
        <v>4.905532836914063E-2</v>
      </c>
      <c r="C450" s="5">
        <f t="shared" si="145"/>
        <v>8.1758880615234383E-3</v>
      </c>
      <c r="D450" s="5">
        <f t="shared" si="146"/>
        <v>1.0081758880615235</v>
      </c>
      <c r="E450" s="5">
        <f t="shared" si="147"/>
        <v>0.97190301050541927</v>
      </c>
      <c r="F450" s="5">
        <f t="shared" si="148"/>
        <v>0.38273277230987157</v>
      </c>
      <c r="G450" s="5">
        <f t="shared" si="149"/>
        <v>0.37197913362704937</v>
      </c>
      <c r="H450" s="5">
        <v>2</v>
      </c>
      <c r="I450" s="6">
        <f t="shared" si="150"/>
        <v>1.3731260987404754E-2</v>
      </c>
    </row>
    <row r="451" spans="1:11" x14ac:dyDescent="0.25">
      <c r="A451" s="4">
        <f t="shared" si="151"/>
        <v>0.27685546875</v>
      </c>
      <c r="B451" s="5">
        <f t="shared" si="152"/>
        <v>7.6648950576782227E-2</v>
      </c>
      <c r="C451" s="5">
        <f t="shared" si="145"/>
        <v>1.2774825096130371E-2</v>
      </c>
      <c r="D451" s="5">
        <f t="shared" si="146"/>
        <v>1.0127748250961304</v>
      </c>
      <c r="E451" s="5">
        <f t="shared" si="147"/>
        <v>0.95654379563451275</v>
      </c>
      <c r="F451" s="5">
        <f t="shared" si="148"/>
        <v>0.38273277230987157</v>
      </c>
      <c r="G451" s="5">
        <f t="shared" si="149"/>
        <v>0.36610065873900427</v>
      </c>
      <c r="H451" s="5">
        <v>4</v>
      </c>
      <c r="I451" s="6">
        <f t="shared" si="150"/>
        <v>2.7028525195965554E-2</v>
      </c>
    </row>
    <row r="452" spans="1:11" x14ac:dyDescent="0.25">
      <c r="A452" s="4">
        <f t="shared" si="151"/>
        <v>0.33222656249999999</v>
      </c>
      <c r="B452" s="5">
        <f t="shared" si="152"/>
        <v>0.1103744888305664</v>
      </c>
      <c r="C452" s="5">
        <f t="shared" si="145"/>
        <v>1.8395748138427735E-2</v>
      </c>
      <c r="D452" s="5">
        <f t="shared" si="146"/>
        <v>1.0183957481384278</v>
      </c>
      <c r="E452" s="5">
        <f t="shared" si="147"/>
        <v>0.93819254776387329</v>
      </c>
      <c r="F452" s="5">
        <f t="shared" si="148"/>
        <v>0.38273277230987157</v>
      </c>
      <c r="G452" s="5">
        <f t="shared" si="149"/>
        <v>0.35907703476612884</v>
      </c>
      <c r="H452" s="5">
        <v>2</v>
      </c>
      <c r="I452" s="6">
        <f t="shared" si="150"/>
        <v>1.3254992103671554E-2</v>
      </c>
    </row>
    <row r="453" spans="1:11" x14ac:dyDescent="0.25">
      <c r="A453" s="4">
        <f t="shared" si="151"/>
        <v>0.38759765624999998</v>
      </c>
      <c r="B453" s="5">
        <f t="shared" si="152"/>
        <v>0.15023194313049315</v>
      </c>
      <c r="C453" s="5">
        <f t="shared" si="145"/>
        <v>2.5038657188415525E-2</v>
      </c>
      <c r="D453" s="5">
        <f t="shared" si="146"/>
        <v>1.0250386571884156</v>
      </c>
      <c r="E453" s="5">
        <f t="shared" si="147"/>
        <v>0.91708406065113335</v>
      </c>
      <c r="F453" s="5">
        <f t="shared" si="148"/>
        <v>0.38273277230987157</v>
      </c>
      <c r="G453" s="5">
        <f t="shared" si="149"/>
        <v>0.35099812497420269</v>
      </c>
      <c r="H453" s="5">
        <v>4</v>
      </c>
      <c r="I453" s="6">
        <f t="shared" si="150"/>
        <v>2.591353344536106E-2</v>
      </c>
    </row>
    <row r="454" spans="1:11" x14ac:dyDescent="0.25">
      <c r="A454" s="4">
        <f t="shared" si="151"/>
        <v>0.44296874999999997</v>
      </c>
      <c r="B454" s="5">
        <f t="shared" si="152"/>
        <v>0.19622131347656246</v>
      </c>
      <c r="C454" s="5">
        <f t="shared" si="145"/>
        <v>3.2703552246093746E-2</v>
      </c>
      <c r="D454" s="5">
        <f t="shared" si="146"/>
        <v>1.0327035522460937</v>
      </c>
      <c r="E454" s="5">
        <f t="shared" si="147"/>
        <v>0.89348065083257977</v>
      </c>
      <c r="F454" s="5">
        <f t="shared" si="148"/>
        <v>0.38273277230987157</v>
      </c>
      <c r="G454" s="5">
        <f t="shared" si="149"/>
        <v>0.3419643264983816</v>
      </c>
      <c r="H454" s="5">
        <v>2</v>
      </c>
      <c r="I454" s="6">
        <f t="shared" si="150"/>
        <v>1.2623292521131665E-2</v>
      </c>
    </row>
    <row r="455" spans="1:11" x14ac:dyDescent="0.25">
      <c r="A455" s="4">
        <f t="shared" si="151"/>
        <v>0.49833984374999996</v>
      </c>
      <c r="B455" s="5">
        <f t="shared" si="152"/>
        <v>0.24834259986877438</v>
      </c>
      <c r="C455" s="5">
        <f t="shared" si="145"/>
        <v>4.1390433311462395E-2</v>
      </c>
      <c r="D455" s="5">
        <f t="shared" si="146"/>
        <v>1.0413904333114623</v>
      </c>
      <c r="E455" s="5">
        <f t="shared" si="147"/>
        <v>0.86766575474472829</v>
      </c>
      <c r="F455" s="5">
        <f t="shared" si="148"/>
        <v>0.38273277230987157</v>
      </c>
      <c r="G455" s="5">
        <f t="shared" si="149"/>
        <v>0.33208411975178698</v>
      </c>
      <c r="H455" s="5">
        <v>4</v>
      </c>
      <c r="I455" s="6">
        <f t="shared" si="150"/>
        <v>2.4517147903549901E-2</v>
      </c>
    </row>
    <row r="456" spans="1:11" x14ac:dyDescent="0.25">
      <c r="A456" s="4">
        <f t="shared" si="151"/>
        <v>0.5537109375</v>
      </c>
      <c r="B456" s="5">
        <f t="shared" si="152"/>
        <v>0.30659580230712891</v>
      </c>
      <c r="C456" s="5">
        <f t="shared" si="145"/>
        <v>5.1099300384521484E-2</v>
      </c>
      <c r="D456" s="5">
        <f t="shared" si="146"/>
        <v>1.0510993003845215</v>
      </c>
      <c r="E456" s="5">
        <f t="shared" si="147"/>
        <v>0.83993733396249748</v>
      </c>
      <c r="F456" s="5">
        <f t="shared" si="148"/>
        <v>0.38273277230987157</v>
      </c>
      <c r="G456" s="5">
        <f t="shared" si="149"/>
        <v>0.32147154439402909</v>
      </c>
      <c r="H456" s="5">
        <v>1</v>
      </c>
      <c r="I456" s="6">
        <f t="shared" si="150"/>
        <v>5.9334103408663578E-3</v>
      </c>
    </row>
    <row r="457" spans="1:11" x14ac:dyDescent="0.25">
      <c r="I457" s="50">
        <f>SUM(I446:I456)</f>
        <v>0.20010613723617593</v>
      </c>
    </row>
    <row r="458" spans="1:11" x14ac:dyDescent="0.25">
      <c r="I458" s="26"/>
    </row>
    <row r="459" spans="1:11" x14ac:dyDescent="0.25">
      <c r="A459" t="s">
        <v>116</v>
      </c>
      <c r="B459">
        <f>I457-I433</f>
        <v>3.1403149391809326E-4</v>
      </c>
      <c r="I459" s="26"/>
    </row>
    <row r="460" spans="1:11" x14ac:dyDescent="0.25">
      <c r="A460" t="s">
        <v>128</v>
      </c>
      <c r="B460">
        <f>I457</f>
        <v>0.20010613723617593</v>
      </c>
      <c r="I460" s="26"/>
    </row>
    <row r="461" spans="1:11" x14ac:dyDescent="0.25">
      <c r="A461" t="s">
        <v>111</v>
      </c>
      <c r="B461">
        <f>0.2</f>
        <v>0.2</v>
      </c>
      <c r="I461" s="26"/>
    </row>
    <row r="462" spans="1:11" x14ac:dyDescent="0.25">
      <c r="A462" t="s">
        <v>98</v>
      </c>
      <c r="B462">
        <f>B437/2</f>
        <v>4.8828125E-4</v>
      </c>
      <c r="I462" s="26"/>
    </row>
    <row r="463" spans="1:11" ht="15.75" thickBot="1" x14ac:dyDescent="0.3">
      <c r="I463" s="26"/>
    </row>
    <row r="464" spans="1:11" x14ac:dyDescent="0.25">
      <c r="A464" s="24" t="s">
        <v>69</v>
      </c>
      <c r="B464" s="2"/>
      <c r="C464" s="2"/>
      <c r="D464" s="2"/>
      <c r="E464" s="2"/>
      <c r="F464" s="2"/>
      <c r="G464" s="2"/>
      <c r="H464" s="2"/>
      <c r="I464" s="3"/>
      <c r="K464" s="28">
        <f>K461-1</f>
        <v>-1</v>
      </c>
    </row>
    <row r="465" spans="1:11" x14ac:dyDescent="0.25">
      <c r="A465" s="4" t="s">
        <v>70</v>
      </c>
      <c r="B465" s="5"/>
      <c r="C465" s="5"/>
      <c r="D465" s="5"/>
      <c r="E465" s="5"/>
      <c r="F465" s="5"/>
      <c r="G465" s="5"/>
      <c r="H465" s="5"/>
      <c r="I465" s="6"/>
      <c r="K465" s="28">
        <f>K464-1</f>
        <v>-2</v>
      </c>
    </row>
    <row r="466" spans="1:11" x14ac:dyDescent="0.25">
      <c r="A466" s="4" t="s">
        <v>71</v>
      </c>
      <c r="B466" s="5">
        <v>10</v>
      </c>
      <c r="C466" s="5">
        <f>B467/B466</f>
        <v>5.5322265624999999E-2</v>
      </c>
      <c r="D466" s="5"/>
      <c r="E466" s="5"/>
      <c r="F466" s="5"/>
      <c r="G466" s="5"/>
      <c r="H466" s="5"/>
      <c r="I466" s="6"/>
      <c r="K466" s="28">
        <f>K465-1</f>
        <v>-3</v>
      </c>
    </row>
    <row r="467" spans="1:11" x14ac:dyDescent="0.25">
      <c r="A467" s="4" t="s">
        <v>41</v>
      </c>
      <c r="B467" s="5">
        <f>B442-B462</f>
        <v>0.55322265625</v>
      </c>
      <c r="C467" s="5"/>
      <c r="D467" s="5"/>
      <c r="E467" s="5"/>
      <c r="F467" s="5"/>
      <c r="G467" s="5"/>
      <c r="H467" s="5"/>
      <c r="I467" s="6"/>
      <c r="K467" s="28"/>
    </row>
    <row r="468" spans="1:11" x14ac:dyDescent="0.25">
      <c r="A468" s="4" t="s">
        <v>72</v>
      </c>
      <c r="B468" s="5"/>
      <c r="C468" s="5"/>
      <c r="D468" s="5"/>
      <c r="E468" s="5"/>
      <c r="F468" s="5"/>
      <c r="G468" s="5"/>
      <c r="H468" s="5"/>
      <c r="I468" s="6"/>
      <c r="K468" s="28"/>
    </row>
    <row r="469" spans="1:11" x14ac:dyDescent="0.25">
      <c r="A469" s="4" t="s">
        <v>73</v>
      </c>
      <c r="B469" s="5">
        <f>(B467/B466)/3</f>
        <v>1.8440755208333333E-2</v>
      </c>
      <c r="C469" s="5"/>
      <c r="D469" s="5"/>
      <c r="E469" s="5"/>
      <c r="F469" s="5"/>
      <c r="G469" s="5"/>
      <c r="H469" s="5"/>
      <c r="I469" s="6"/>
      <c r="K469" s="28"/>
    </row>
    <row r="470" spans="1:11" x14ac:dyDescent="0.25">
      <c r="A470" s="4" t="s">
        <v>74</v>
      </c>
      <c r="B470" s="5" t="s">
        <v>75</v>
      </c>
      <c r="C470" s="5" t="s">
        <v>76</v>
      </c>
      <c r="D470" s="5" t="s">
        <v>77</v>
      </c>
      <c r="E470" s="25" t="s">
        <v>78</v>
      </c>
      <c r="F470" s="5"/>
      <c r="G470" s="5" t="s">
        <v>79</v>
      </c>
      <c r="H470" s="31" t="s">
        <v>80</v>
      </c>
      <c r="I470" s="6" t="s">
        <v>81</v>
      </c>
      <c r="K470" s="28"/>
    </row>
    <row r="471" spans="1:11" x14ac:dyDescent="0.25">
      <c r="A471" s="4">
        <v>0</v>
      </c>
      <c r="B471" s="5">
        <f>A471*A471</f>
        <v>0</v>
      </c>
      <c r="C471" s="5">
        <f>B471/$B$4</f>
        <v>0</v>
      </c>
      <c r="D471" s="5">
        <f>1 +C471</f>
        <v>1</v>
      </c>
      <c r="E471" s="5">
        <f>POWER(D471,-$B$7)</f>
        <v>1</v>
      </c>
      <c r="F471" s="5">
        <f>$B$13</f>
        <v>0.38273277230987157</v>
      </c>
      <c r="G471" s="5">
        <f>E471*F471</f>
        <v>0.38273277230987157</v>
      </c>
      <c r="H471" s="5">
        <v>1</v>
      </c>
      <c r="I471" s="6">
        <f>$B$469*H471*G471</f>
        <v>7.0578813643731196E-3</v>
      </c>
      <c r="K471" s="28"/>
    </row>
    <row r="472" spans="1:11" x14ac:dyDescent="0.25">
      <c r="A472" s="4">
        <f>A471+$C$466</f>
        <v>5.5322265624999999E-2</v>
      </c>
      <c r="B472" s="5">
        <f>A472*A472</f>
        <v>3.0605530738830565E-3</v>
      </c>
      <c r="C472" s="5">
        <f t="shared" ref="C472:C481" si="153">B472/$B$4</f>
        <v>5.1009217898050942E-4</v>
      </c>
      <c r="D472" s="5">
        <f t="shared" ref="D472:D481" si="154">1 +C472</f>
        <v>1.0005100921789805</v>
      </c>
      <c r="E472" s="5">
        <f t="shared" ref="E472:E481" si="155">POWER(D472,-$B$7)</f>
        <v>0.99821672448696253</v>
      </c>
      <c r="F472" s="5">
        <f t="shared" ref="F472:F481" si="156">$B$13</f>
        <v>0.38273277230987157</v>
      </c>
      <c r="G472" s="5">
        <f t="shared" ref="G472:G481" si="157">E472*F472</f>
        <v>0.38205025432897444</v>
      </c>
      <c r="H472" s="5">
        <v>4</v>
      </c>
      <c r="I472" s="6">
        <f t="shared" ref="I472:I481" si="158">$B$469*H472*G472</f>
        <v>2.818118086944844E-2</v>
      </c>
      <c r="K472" s="28"/>
    </row>
    <row r="473" spans="1:11" x14ac:dyDescent="0.25">
      <c r="A473" s="4">
        <f t="shared" ref="A473:A481" si="159">A472+$C$466</f>
        <v>0.11064453125</v>
      </c>
      <c r="B473" s="5">
        <f>A473*A473</f>
        <v>1.2242212295532226E-2</v>
      </c>
      <c r="C473" s="5">
        <f t="shared" si="153"/>
        <v>2.0403687159220377E-3</v>
      </c>
      <c r="D473" s="5">
        <f t="shared" si="154"/>
        <v>1.0020403687159221</v>
      </c>
      <c r="E473" s="5">
        <f t="shared" si="155"/>
        <v>0.99289137171156006</v>
      </c>
      <c r="F473" s="5">
        <f t="shared" si="156"/>
        <v>0.38273277230987157</v>
      </c>
      <c r="G473" s="5">
        <f t="shared" si="157"/>
        <v>0.38001206729771658</v>
      </c>
      <c r="H473" s="5">
        <v>2</v>
      </c>
      <c r="I473" s="6">
        <f t="shared" si="158"/>
        <v>1.4015419018499769E-2</v>
      </c>
    </row>
    <row r="474" spans="1:11" x14ac:dyDescent="0.25">
      <c r="A474" s="4">
        <f t="shared" si="159"/>
        <v>0.16596679687499999</v>
      </c>
      <c r="B474" s="5">
        <f t="shared" ref="B474:B481" si="160">A474*A474</f>
        <v>2.7544977664947505E-2</v>
      </c>
      <c r="C474" s="5">
        <f t="shared" si="153"/>
        <v>4.5908296108245839E-3</v>
      </c>
      <c r="D474" s="5">
        <f t="shared" si="154"/>
        <v>1.0045908296108246</v>
      </c>
      <c r="E474" s="5">
        <f t="shared" si="155"/>
        <v>0.9840966810787416</v>
      </c>
      <c r="F474" s="5">
        <f t="shared" si="156"/>
        <v>0.38273277230987157</v>
      </c>
      <c r="G474" s="5">
        <f t="shared" si="157"/>
        <v>0.37664605097021031</v>
      </c>
      <c r="H474" s="5">
        <v>4</v>
      </c>
      <c r="I474" s="6">
        <f t="shared" si="158"/>
        <v>2.7782550504508351E-2</v>
      </c>
    </row>
    <row r="475" spans="1:11" x14ac:dyDescent="0.25">
      <c r="A475" s="4">
        <f t="shared" si="159"/>
        <v>0.22128906249999999</v>
      </c>
      <c r="B475" s="5">
        <f t="shared" si="160"/>
        <v>4.8968849182128904E-2</v>
      </c>
      <c r="C475" s="5">
        <f t="shared" si="153"/>
        <v>8.1614748636881507E-3</v>
      </c>
      <c r="D475" s="5">
        <f t="shared" si="154"/>
        <v>1.0081614748636882</v>
      </c>
      <c r="E475" s="5">
        <f t="shared" si="155"/>
        <v>0.97195164327277839</v>
      </c>
      <c r="F475" s="5">
        <f t="shared" si="156"/>
        <v>0.38273277230987157</v>
      </c>
      <c r="G475" s="5">
        <f t="shared" si="157"/>
        <v>0.3719977469809258</v>
      </c>
      <c r="H475" s="5">
        <v>2</v>
      </c>
      <c r="I475" s="6">
        <f t="shared" si="158"/>
        <v>1.3719838780253546E-2</v>
      </c>
    </row>
    <row r="476" spans="1:11" x14ac:dyDescent="0.25">
      <c r="A476" s="4">
        <f t="shared" si="159"/>
        <v>0.276611328125</v>
      </c>
      <c r="B476" s="5">
        <f t="shared" si="160"/>
        <v>7.6513826847076416E-2</v>
      </c>
      <c r="C476" s="5">
        <f t="shared" si="153"/>
        <v>1.2752304474512735E-2</v>
      </c>
      <c r="D476" s="5">
        <f t="shared" si="154"/>
        <v>1.0127523044745128</v>
      </c>
      <c r="E476" s="5">
        <f t="shared" si="155"/>
        <v>0.95661824518997862</v>
      </c>
      <c r="F476" s="5">
        <f t="shared" si="156"/>
        <v>0.38273277230987157</v>
      </c>
      <c r="G476" s="5">
        <f t="shared" si="157"/>
        <v>0.36612915302376497</v>
      </c>
      <c r="H476" s="5">
        <v>4</v>
      </c>
      <c r="I476" s="6">
        <f t="shared" si="158"/>
        <v>2.7006792342182662E-2</v>
      </c>
    </row>
    <row r="477" spans="1:11" x14ac:dyDescent="0.25">
      <c r="A477" s="4">
        <f t="shared" si="159"/>
        <v>0.33193359374999998</v>
      </c>
      <c r="B477" s="5">
        <f t="shared" si="160"/>
        <v>0.11017991065979002</v>
      </c>
      <c r="C477" s="5">
        <f t="shared" si="153"/>
        <v>1.8363318443298336E-2</v>
      </c>
      <c r="D477" s="5">
        <f t="shared" si="154"/>
        <v>1.0183633184432983</v>
      </c>
      <c r="E477" s="5">
        <f t="shared" si="155"/>
        <v>0.93829712024903267</v>
      </c>
      <c r="F477" s="5">
        <f t="shared" si="156"/>
        <v>0.38273277230987157</v>
      </c>
      <c r="G477" s="5">
        <f t="shared" si="157"/>
        <v>0.3591170580832812</v>
      </c>
      <c r="H477" s="5">
        <v>2</v>
      </c>
      <c r="I477" s="6">
        <f t="shared" si="158"/>
        <v>1.3244779518501225E-2</v>
      </c>
    </row>
    <row r="478" spans="1:11" x14ac:dyDescent="0.25">
      <c r="A478" s="4">
        <f t="shared" si="159"/>
        <v>0.38725585937499996</v>
      </c>
      <c r="B478" s="5">
        <f t="shared" si="160"/>
        <v>0.14996710062026974</v>
      </c>
      <c r="C478" s="5">
        <f t="shared" si="153"/>
        <v>2.4994516770044956E-2</v>
      </c>
      <c r="D478" s="5">
        <f t="shared" si="154"/>
        <v>1.0249945167700449</v>
      </c>
      <c r="E478" s="5">
        <f t="shared" si="155"/>
        <v>0.91722229484067552</v>
      </c>
      <c r="F478" s="5">
        <f t="shared" si="156"/>
        <v>0.38273277230987157</v>
      </c>
      <c r="G478" s="5">
        <f t="shared" si="157"/>
        <v>0.35105103172879415</v>
      </c>
      <c r="H478" s="5">
        <v>4</v>
      </c>
      <c r="I478" s="6">
        <f t="shared" si="158"/>
        <v>2.5894584566974202E-2</v>
      </c>
    </row>
    <row r="479" spans="1:11" x14ac:dyDescent="0.25">
      <c r="A479" s="4">
        <f t="shared" si="159"/>
        <v>0.44257812499999993</v>
      </c>
      <c r="B479" s="5">
        <f t="shared" si="160"/>
        <v>0.19587539672851556</v>
      </c>
      <c r="C479" s="5">
        <f t="shared" si="153"/>
        <v>3.2645899454752596E-2</v>
      </c>
      <c r="D479" s="5">
        <f t="shared" si="154"/>
        <v>1.0326458994547525</v>
      </c>
      <c r="E479" s="5">
        <f t="shared" si="155"/>
        <v>0.89365525412096869</v>
      </c>
      <c r="F479" s="5">
        <f t="shared" si="156"/>
        <v>0.38273277230987157</v>
      </c>
      <c r="G479" s="5">
        <f t="shared" si="157"/>
        <v>0.3420311528990011</v>
      </c>
      <c r="H479" s="5">
        <v>2</v>
      </c>
      <c r="I479" s="6">
        <f t="shared" si="158"/>
        <v>1.2614625528469018E-2</v>
      </c>
    </row>
    <row r="480" spans="1:11" x14ac:dyDescent="0.25">
      <c r="A480" s="4">
        <f t="shared" si="159"/>
        <v>0.49790039062499991</v>
      </c>
      <c r="B480" s="5">
        <f t="shared" si="160"/>
        <v>0.2479047989845275</v>
      </c>
      <c r="C480" s="5">
        <f t="shared" si="153"/>
        <v>4.1317466497421247E-2</v>
      </c>
      <c r="D480" s="5">
        <f t="shared" si="154"/>
        <v>1.0413174664974212</v>
      </c>
      <c r="E480" s="5">
        <f t="shared" si="155"/>
        <v>0.86787856902740601</v>
      </c>
      <c r="F480" s="5">
        <f t="shared" si="156"/>
        <v>0.38273277230987157</v>
      </c>
      <c r="G480" s="5">
        <f t="shared" si="157"/>
        <v>0.33216557075218334</v>
      </c>
      <c r="H480" s="5">
        <v>4</v>
      </c>
      <c r="I480" s="6">
        <f t="shared" si="158"/>
        <v>2.4501535915509357E-2</v>
      </c>
    </row>
    <row r="481" spans="1:11" x14ac:dyDescent="0.25">
      <c r="A481" s="4">
        <f t="shared" si="159"/>
        <v>0.55322265624999989</v>
      </c>
      <c r="B481" s="5">
        <f t="shared" si="160"/>
        <v>0.30605530738830555</v>
      </c>
      <c r="C481" s="5">
        <f t="shared" si="153"/>
        <v>5.1009217898050928E-2</v>
      </c>
      <c r="D481" s="5">
        <f t="shared" si="154"/>
        <v>1.051009217898051</v>
      </c>
      <c r="E481" s="5">
        <f t="shared" si="155"/>
        <v>0.84018933092088388</v>
      </c>
      <c r="F481" s="5">
        <f t="shared" si="156"/>
        <v>0.38273277230987157</v>
      </c>
      <c r="G481" s="5">
        <f t="shared" si="157"/>
        <v>0.32156799188852597</v>
      </c>
      <c r="H481" s="5">
        <v>1</v>
      </c>
      <c r="I481" s="6">
        <f t="shared" si="158"/>
        <v>5.9299566212516266E-3</v>
      </c>
    </row>
    <row r="482" spans="1:11" x14ac:dyDescent="0.25">
      <c r="I482" s="50">
        <f>SUM(I471:I481)</f>
        <v>0.19994914502997127</v>
      </c>
    </row>
    <row r="483" spans="1:11" x14ac:dyDescent="0.25">
      <c r="A483" t="s">
        <v>128</v>
      </c>
      <c r="B483">
        <f>I482</f>
        <v>0.19994914502997127</v>
      </c>
      <c r="I483" s="26"/>
    </row>
    <row r="484" spans="1:11" x14ac:dyDescent="0.25">
      <c r="A484" t="s">
        <v>54</v>
      </c>
      <c r="B484">
        <v>0.2</v>
      </c>
      <c r="I484" s="26"/>
    </row>
    <row r="485" spans="1:11" x14ac:dyDescent="0.25">
      <c r="A485" t="s">
        <v>116</v>
      </c>
      <c r="B485">
        <f>I482-I457</f>
        <v>-1.5699220620465915E-4</v>
      </c>
      <c r="I485" s="26"/>
    </row>
    <row r="486" spans="1:11" x14ac:dyDescent="0.25">
      <c r="A486" t="s">
        <v>98</v>
      </c>
      <c r="B486">
        <f>B462/2</f>
        <v>2.44140625E-4</v>
      </c>
      <c r="I486" s="26"/>
    </row>
    <row r="487" spans="1:11" ht="15.75" thickBot="1" x14ac:dyDescent="0.3">
      <c r="I487" s="26"/>
    </row>
    <row r="488" spans="1:11" x14ac:dyDescent="0.25">
      <c r="A488" s="24" t="s">
        <v>69</v>
      </c>
      <c r="B488" s="2"/>
      <c r="C488" s="2"/>
      <c r="D488" s="2"/>
      <c r="E488" s="2"/>
      <c r="F488" s="2"/>
      <c r="G488" s="2"/>
      <c r="H488" s="2"/>
      <c r="I488" s="3"/>
      <c r="K488" s="28">
        <f>K485-1</f>
        <v>-1</v>
      </c>
    </row>
    <row r="489" spans="1:11" x14ac:dyDescent="0.25">
      <c r="A489" s="4" t="s">
        <v>70</v>
      </c>
      <c r="B489" s="5"/>
      <c r="C489" s="5"/>
      <c r="D489" s="5"/>
      <c r="E489" s="5"/>
      <c r="F489" s="5"/>
      <c r="G489" s="5"/>
      <c r="H489" s="5"/>
      <c r="I489" s="6"/>
      <c r="K489" s="28">
        <f>K488-1</f>
        <v>-2</v>
      </c>
    </row>
    <row r="490" spans="1:11" x14ac:dyDescent="0.25">
      <c r="A490" s="4" t="s">
        <v>71</v>
      </c>
      <c r="B490" s="5">
        <v>10</v>
      </c>
      <c r="C490" s="5">
        <f>B491/B490</f>
        <v>5.5346679687499997E-2</v>
      </c>
      <c r="D490" s="5"/>
      <c r="E490" s="5"/>
      <c r="F490" s="5"/>
      <c r="G490" s="5"/>
      <c r="H490" s="5"/>
      <c r="I490" s="6"/>
      <c r="K490" s="28">
        <f>K489-1</f>
        <v>-3</v>
      </c>
    </row>
    <row r="491" spans="1:11" x14ac:dyDescent="0.25">
      <c r="A491" s="4" t="s">
        <v>41</v>
      </c>
      <c r="B491" s="5">
        <f>B467+B486</f>
        <v>0.553466796875</v>
      </c>
      <c r="C491" s="5"/>
      <c r="D491" s="5"/>
      <c r="E491" s="5"/>
      <c r="F491" s="5"/>
      <c r="G491" s="5"/>
      <c r="H491" s="5"/>
      <c r="I491" s="6"/>
      <c r="K491" s="28"/>
    </row>
    <row r="492" spans="1:11" x14ac:dyDescent="0.25">
      <c r="A492" s="4" t="s">
        <v>72</v>
      </c>
      <c r="B492" s="5"/>
      <c r="C492" s="5"/>
      <c r="D492" s="5"/>
      <c r="E492" s="5"/>
      <c r="F492" s="5"/>
      <c r="G492" s="5"/>
      <c r="H492" s="5"/>
      <c r="I492" s="6"/>
      <c r="K492" s="28"/>
    </row>
    <row r="493" spans="1:11" x14ac:dyDescent="0.25">
      <c r="A493" s="4" t="s">
        <v>73</v>
      </c>
      <c r="B493" s="5">
        <f>(B491/B490)/3</f>
        <v>1.8448893229166666E-2</v>
      </c>
      <c r="C493" s="5"/>
      <c r="D493" s="5"/>
      <c r="E493" s="5"/>
      <c r="F493" s="5"/>
      <c r="G493" s="5"/>
      <c r="H493" s="5"/>
      <c r="I493" s="6"/>
      <c r="K493" s="28"/>
    </row>
    <row r="494" spans="1:11" x14ac:dyDescent="0.25">
      <c r="A494" s="4" t="s">
        <v>74</v>
      </c>
      <c r="B494" s="5" t="s">
        <v>75</v>
      </c>
      <c r="C494" s="5" t="s">
        <v>76</v>
      </c>
      <c r="D494" s="5" t="s">
        <v>77</v>
      </c>
      <c r="E494" s="25" t="s">
        <v>78</v>
      </c>
      <c r="F494" s="5"/>
      <c r="G494" s="5" t="s">
        <v>79</v>
      </c>
      <c r="H494" s="31" t="s">
        <v>80</v>
      </c>
      <c r="I494" s="6" t="s">
        <v>81</v>
      </c>
      <c r="K494" s="28"/>
    </row>
    <row r="495" spans="1:11" x14ac:dyDescent="0.25">
      <c r="A495" s="4">
        <v>0</v>
      </c>
      <c r="B495" s="5">
        <f>A495*A495</f>
        <v>0</v>
      </c>
      <c r="C495" s="5">
        <f>B495/$B$4</f>
        <v>0</v>
      </c>
      <c r="D495" s="5">
        <f>1 +C495</f>
        <v>1</v>
      </c>
      <c r="E495" s="5">
        <f>POWER(D495,-$B$7)</f>
        <v>1</v>
      </c>
      <c r="F495" s="5">
        <f>$B$13</f>
        <v>0.38273277230987157</v>
      </c>
      <c r="G495" s="5">
        <f>E495*F495</f>
        <v>0.38273277230987157</v>
      </c>
      <c r="H495" s="5">
        <v>1</v>
      </c>
      <c r="I495" s="6">
        <f>$B$493*H495*G495</f>
        <v>7.0609960516477771E-3</v>
      </c>
      <c r="K495" s="28"/>
    </row>
    <row r="496" spans="1:11" x14ac:dyDescent="0.25">
      <c r="A496" s="4">
        <f>A495+$C$490</f>
        <v>5.5346679687499997E-2</v>
      </c>
      <c r="B496" s="5">
        <f>A496*A496</f>
        <v>3.0632549524307246E-3</v>
      </c>
      <c r="C496" s="5">
        <f t="shared" ref="C496:C505" si="161">B496/$B$4</f>
        <v>5.105424920717874E-4</v>
      </c>
      <c r="D496" s="5">
        <f t="shared" ref="D496:D505" si="162">1 +C496</f>
        <v>1.0005105424920717</v>
      </c>
      <c r="E496" s="5">
        <f t="shared" ref="E496:E505" si="163">POWER(D496,-$B$7)</f>
        <v>0.99821515200546018</v>
      </c>
      <c r="F496" s="5">
        <f t="shared" ref="F496:F505" si="164">$B$13</f>
        <v>0.38273277230987157</v>
      </c>
      <c r="G496" s="5">
        <f t="shared" ref="G496:G505" si="165">E496*F496</f>
        <v>0.38204965248876965</v>
      </c>
      <c r="H496" s="5">
        <v>4</v>
      </c>
      <c r="I496" s="6">
        <f t="shared" ref="I496:I505" si="166">$B$493*H496*G496</f>
        <v>2.8193572988022161E-2</v>
      </c>
      <c r="K496" s="28"/>
    </row>
    <row r="497" spans="1:11" x14ac:dyDescent="0.25">
      <c r="A497" s="4">
        <f t="shared" ref="A497:A505" si="167">A496+$C$490</f>
        <v>0.11069335937499999</v>
      </c>
      <c r="B497" s="5">
        <f>A497*A497</f>
        <v>1.2253019809722899E-2</v>
      </c>
      <c r="C497" s="5">
        <f t="shared" si="161"/>
        <v>2.0421699682871496E-3</v>
      </c>
      <c r="D497" s="5">
        <f t="shared" si="162"/>
        <v>1.0020421699682871</v>
      </c>
      <c r="E497" s="5">
        <f t="shared" si="163"/>
        <v>0.99288512491488545</v>
      </c>
      <c r="F497" s="5">
        <f t="shared" si="164"/>
        <v>0.38273277230987157</v>
      </c>
      <c r="G497" s="5">
        <f t="shared" si="165"/>
        <v>0.38000967644390726</v>
      </c>
      <c r="H497" s="5">
        <v>2</v>
      </c>
      <c r="I497" s="6">
        <f t="shared" si="166"/>
        <v>1.4021515893527632E-2</v>
      </c>
    </row>
    <row r="498" spans="1:11" x14ac:dyDescent="0.25">
      <c r="A498" s="4">
        <f t="shared" si="167"/>
        <v>0.16604003906249998</v>
      </c>
      <c r="B498" s="5">
        <f t="shared" ref="B498:B505" si="168">A498*A498</f>
        <v>2.7569294571876519E-2</v>
      </c>
      <c r="C498" s="5">
        <f t="shared" si="161"/>
        <v>4.5948824286460863E-3</v>
      </c>
      <c r="D498" s="5">
        <f t="shared" si="162"/>
        <v>1.0045948824286461</v>
      </c>
      <c r="E498" s="5">
        <f t="shared" si="163"/>
        <v>0.98408278572068719</v>
      </c>
      <c r="F498" s="5">
        <f t="shared" si="164"/>
        <v>0.38273277230987157</v>
      </c>
      <c r="G498" s="5">
        <f t="shared" si="165"/>
        <v>0.37664073276129989</v>
      </c>
      <c r="H498" s="5">
        <v>4</v>
      </c>
      <c r="I498" s="6">
        <f t="shared" si="166"/>
        <v>2.7794418657873268E-2</v>
      </c>
    </row>
    <row r="499" spans="1:11" x14ac:dyDescent="0.25">
      <c r="A499" s="4">
        <f t="shared" si="167"/>
        <v>0.22138671874999999</v>
      </c>
      <c r="B499" s="5">
        <f t="shared" si="168"/>
        <v>4.9012079238891594E-2</v>
      </c>
      <c r="C499" s="5">
        <f t="shared" si="161"/>
        <v>8.1686798731485984E-3</v>
      </c>
      <c r="D499" s="5">
        <f t="shared" si="162"/>
        <v>1.0081686798731486</v>
      </c>
      <c r="E499" s="5">
        <f t="shared" si="163"/>
        <v>0.97192733186112679</v>
      </c>
      <c r="F499" s="5">
        <f t="shared" si="164"/>
        <v>0.38273277230987157</v>
      </c>
      <c r="G499" s="5">
        <f t="shared" si="165"/>
        <v>0.3719884422069456</v>
      </c>
      <c r="H499" s="5">
        <v>2</v>
      </c>
      <c r="I499" s="6">
        <f t="shared" si="166"/>
        <v>1.3725550105519948E-2</v>
      </c>
    </row>
    <row r="500" spans="1:11" x14ac:dyDescent="0.25">
      <c r="A500" s="4">
        <f t="shared" si="167"/>
        <v>0.2767333984375</v>
      </c>
      <c r="B500" s="5">
        <f t="shared" si="168"/>
        <v>7.6581373810768127E-2</v>
      </c>
      <c r="C500" s="5">
        <f t="shared" si="161"/>
        <v>1.2763562301794687E-2</v>
      </c>
      <c r="D500" s="5">
        <f t="shared" si="162"/>
        <v>1.0127635623017948</v>
      </c>
      <c r="E500" s="5">
        <f t="shared" si="163"/>
        <v>0.95658102769115616</v>
      </c>
      <c r="F500" s="5">
        <f t="shared" si="164"/>
        <v>0.38273277230987157</v>
      </c>
      <c r="G500" s="5">
        <f t="shared" si="165"/>
        <v>0.36611490866726221</v>
      </c>
      <c r="H500" s="5">
        <v>4</v>
      </c>
      <c r="I500" s="6">
        <f t="shared" si="166"/>
        <v>2.7017659438433705E-2</v>
      </c>
    </row>
    <row r="501" spans="1:11" x14ac:dyDescent="0.25">
      <c r="A501" s="4">
        <f t="shared" si="167"/>
        <v>0.33208007812500001</v>
      </c>
      <c r="B501" s="5">
        <f t="shared" si="168"/>
        <v>0.11027717828750611</v>
      </c>
      <c r="C501" s="5">
        <f t="shared" si="161"/>
        <v>1.8379529714584352E-2</v>
      </c>
      <c r="D501" s="5">
        <f t="shared" si="162"/>
        <v>1.0183795297145843</v>
      </c>
      <c r="E501" s="5">
        <f t="shared" si="163"/>
        <v>0.93824484366533456</v>
      </c>
      <c r="F501" s="5">
        <f t="shared" si="164"/>
        <v>0.38273277230987157</v>
      </c>
      <c r="G501" s="5">
        <f t="shared" si="165"/>
        <v>0.35909705012147553</v>
      </c>
      <c r="H501" s="5">
        <v>2</v>
      </c>
      <c r="I501" s="6">
        <f t="shared" si="166"/>
        <v>1.3249886273199625E-2</v>
      </c>
    </row>
    <row r="502" spans="1:11" x14ac:dyDescent="0.25">
      <c r="A502" s="4">
        <f t="shared" si="167"/>
        <v>0.38742675781250002</v>
      </c>
      <c r="B502" s="5">
        <f t="shared" si="168"/>
        <v>0.15009949266910555</v>
      </c>
      <c r="C502" s="5">
        <f t="shared" si="161"/>
        <v>2.5016582111517593E-2</v>
      </c>
      <c r="D502" s="5">
        <f t="shared" si="162"/>
        <v>1.0250165821115176</v>
      </c>
      <c r="E502" s="5">
        <f t="shared" si="163"/>
        <v>0.91715318964163295</v>
      </c>
      <c r="F502" s="5">
        <f t="shared" si="164"/>
        <v>0.38273277230987157</v>
      </c>
      <c r="G502" s="5">
        <f t="shared" si="165"/>
        <v>0.35102458290438354</v>
      </c>
      <c r="H502" s="5">
        <v>4</v>
      </c>
      <c r="I502" s="6">
        <f t="shared" si="166"/>
        <v>2.5904060203262937E-2</v>
      </c>
    </row>
    <row r="503" spans="1:11" x14ac:dyDescent="0.25">
      <c r="A503" s="4">
        <f t="shared" si="167"/>
        <v>0.44277343750000003</v>
      </c>
      <c r="B503" s="5">
        <f t="shared" si="168"/>
        <v>0.19604831695556643</v>
      </c>
      <c r="C503" s="5">
        <f t="shared" si="161"/>
        <v>3.2674719492594408E-2</v>
      </c>
      <c r="D503" s="5">
        <f t="shared" si="162"/>
        <v>1.0326747194925945</v>
      </c>
      <c r="E503" s="5">
        <f t="shared" si="163"/>
        <v>0.89356796624848767</v>
      </c>
      <c r="F503" s="5">
        <f t="shared" si="164"/>
        <v>0.38273277230987157</v>
      </c>
      <c r="G503" s="5">
        <f t="shared" si="165"/>
        <v>0.34199774496957741</v>
      </c>
      <c r="H503" s="5">
        <v>2</v>
      </c>
      <c r="I503" s="6">
        <f t="shared" si="166"/>
        <v>1.261895976311901E-2</v>
      </c>
    </row>
    <row r="504" spans="1:11" x14ac:dyDescent="0.25">
      <c r="A504" s="4">
        <f t="shared" si="167"/>
        <v>0.49812011718750004</v>
      </c>
      <c r="B504" s="5">
        <f t="shared" si="168"/>
        <v>0.24812365114688878</v>
      </c>
      <c r="C504" s="5">
        <f t="shared" si="161"/>
        <v>4.1353941857814797E-2</v>
      </c>
      <c r="D504" s="5">
        <f t="shared" si="162"/>
        <v>1.0413539418578148</v>
      </c>
      <c r="E504" s="5">
        <f t="shared" si="163"/>
        <v>0.86777217696693587</v>
      </c>
      <c r="F504" s="5">
        <f t="shared" si="164"/>
        <v>0.38273277230987157</v>
      </c>
      <c r="G504" s="5">
        <f t="shared" si="165"/>
        <v>0.33212485102392786</v>
      </c>
      <c r="H504" s="5">
        <v>4</v>
      </c>
      <c r="I504" s="6">
        <f t="shared" si="166"/>
        <v>2.450934366117332E-2</v>
      </c>
    </row>
    <row r="505" spans="1:11" x14ac:dyDescent="0.25">
      <c r="A505" s="4">
        <f t="shared" si="167"/>
        <v>0.553466796875</v>
      </c>
      <c r="B505" s="5">
        <f t="shared" si="168"/>
        <v>0.30632549524307251</v>
      </c>
      <c r="C505" s="5">
        <f t="shared" si="161"/>
        <v>5.1054249207178749E-2</v>
      </c>
      <c r="D505" s="5">
        <f t="shared" si="162"/>
        <v>1.0510542492071788</v>
      </c>
      <c r="E505" s="5">
        <f t="shared" si="163"/>
        <v>0.84006334808259553</v>
      </c>
      <c r="F505" s="5">
        <f t="shared" si="164"/>
        <v>0.38273277230987157</v>
      </c>
      <c r="G505" s="5">
        <f t="shared" si="165"/>
        <v>0.32151977412756444</v>
      </c>
      <c r="H505" s="5">
        <v>1</v>
      </c>
      <c r="I505" s="6">
        <f t="shared" si="166"/>
        <v>5.9316839839452197E-3</v>
      </c>
    </row>
    <row r="506" spans="1:11" x14ac:dyDescent="0.25">
      <c r="I506" s="50">
        <f>SUM(I495:I505)</f>
        <v>0.20002764701972461</v>
      </c>
    </row>
    <row r="507" spans="1:11" x14ac:dyDescent="0.25">
      <c r="A507" t="s">
        <v>129</v>
      </c>
      <c r="B507">
        <f>I506</f>
        <v>0.20002764701972461</v>
      </c>
      <c r="I507" s="26"/>
    </row>
    <row r="508" spans="1:11" x14ac:dyDescent="0.25">
      <c r="A508" t="s">
        <v>130</v>
      </c>
      <c r="B508">
        <f>0.2</f>
        <v>0.2</v>
      </c>
      <c r="I508" s="26"/>
    </row>
    <row r="509" spans="1:11" x14ac:dyDescent="0.25">
      <c r="A509" t="s">
        <v>116</v>
      </c>
      <c r="B509">
        <f>I506-I482</f>
        <v>7.8501989753343437E-5</v>
      </c>
      <c r="I509" s="26"/>
    </row>
    <row r="510" spans="1:11" ht="15.75" thickBot="1" x14ac:dyDescent="0.3">
      <c r="I510" s="26"/>
    </row>
    <row r="511" spans="1:11" x14ac:dyDescent="0.25">
      <c r="A511" s="24" t="s">
        <v>69</v>
      </c>
      <c r="B511" s="2"/>
      <c r="C511" s="2"/>
      <c r="D511" s="2"/>
      <c r="E511" s="2"/>
      <c r="F511" s="2"/>
      <c r="G511" s="2"/>
      <c r="H511" s="2"/>
      <c r="I511" s="3"/>
      <c r="K511" s="28">
        <f>K508-1</f>
        <v>-1</v>
      </c>
    </row>
    <row r="512" spans="1:11" x14ac:dyDescent="0.25">
      <c r="A512" s="4" t="s">
        <v>70</v>
      </c>
      <c r="B512" s="5"/>
      <c r="C512" s="5"/>
      <c r="D512" s="5"/>
      <c r="E512" s="5"/>
      <c r="F512" s="5"/>
      <c r="G512" s="5"/>
      <c r="H512" s="5"/>
      <c r="I512" s="6"/>
      <c r="K512" s="28">
        <f>K511-1</f>
        <v>-2</v>
      </c>
    </row>
    <row r="513" spans="1:11" x14ac:dyDescent="0.25">
      <c r="A513" s="4" t="s">
        <v>71</v>
      </c>
      <c r="B513" s="5">
        <v>10</v>
      </c>
      <c r="C513" s="5">
        <f>B514/B513</f>
        <v>5.5338829488524664E-2</v>
      </c>
      <c r="D513" s="5"/>
      <c r="E513" s="5"/>
      <c r="F513" s="5"/>
      <c r="G513" s="5"/>
      <c r="H513" s="5"/>
      <c r="I513" s="6"/>
      <c r="K513" s="28">
        <f>K512-1</f>
        <v>-3</v>
      </c>
    </row>
    <row r="514" spans="1:11" x14ac:dyDescent="0.25">
      <c r="A514" s="4" t="s">
        <v>41</v>
      </c>
      <c r="B514" s="5">
        <f>B491-B509</f>
        <v>0.55338829488524666</v>
      </c>
      <c r="C514" s="5"/>
      <c r="D514" s="5"/>
      <c r="E514" s="5"/>
      <c r="F514" s="5"/>
      <c r="G514" s="5"/>
      <c r="H514" s="5"/>
      <c r="I514" s="6"/>
      <c r="K514" s="28"/>
    </row>
    <row r="515" spans="1:11" x14ac:dyDescent="0.25">
      <c r="A515" s="4" t="s">
        <v>72</v>
      </c>
      <c r="B515" s="5"/>
      <c r="C515" s="5"/>
      <c r="D515" s="5"/>
      <c r="E515" s="5"/>
      <c r="F515" s="5"/>
      <c r="G515" s="5"/>
      <c r="H515" s="5"/>
      <c r="I515" s="6"/>
      <c r="K515" s="28"/>
    </row>
    <row r="516" spans="1:11" x14ac:dyDescent="0.25">
      <c r="A516" s="4" t="s">
        <v>73</v>
      </c>
      <c r="B516" s="5">
        <f>(B514/B513)/3</f>
        <v>1.8446276496174887E-2</v>
      </c>
      <c r="C516" s="5"/>
      <c r="D516" s="5"/>
      <c r="E516" s="5"/>
      <c r="F516" s="5"/>
      <c r="G516" s="5"/>
      <c r="H516" s="5"/>
      <c r="I516" s="6"/>
      <c r="K516" s="28"/>
    </row>
    <row r="517" spans="1:11" x14ac:dyDescent="0.25">
      <c r="A517" s="4" t="s">
        <v>74</v>
      </c>
      <c r="B517" s="5" t="s">
        <v>75</v>
      </c>
      <c r="C517" s="5" t="s">
        <v>76</v>
      </c>
      <c r="D517" s="5" t="s">
        <v>77</v>
      </c>
      <c r="E517" s="25" t="s">
        <v>78</v>
      </c>
      <c r="F517" s="5"/>
      <c r="G517" s="5" t="s">
        <v>79</v>
      </c>
      <c r="H517" s="31" t="s">
        <v>80</v>
      </c>
      <c r="I517" s="6" t="s">
        <v>81</v>
      </c>
      <c r="K517" s="28"/>
    </row>
    <row r="518" spans="1:11" x14ac:dyDescent="0.25">
      <c r="A518" s="4">
        <v>0</v>
      </c>
      <c r="B518" s="5">
        <f>A518*A518</f>
        <v>0</v>
      </c>
      <c r="C518" s="5">
        <f>B518/$B$4</f>
        <v>0</v>
      </c>
      <c r="D518" s="5">
        <f>1 +C518</f>
        <v>1</v>
      </c>
      <c r="E518" s="5">
        <f>POWER(D518,-$B$7)</f>
        <v>1</v>
      </c>
      <c r="F518" s="5">
        <f>$B$13</f>
        <v>0.38273277230987157</v>
      </c>
      <c r="G518" s="5">
        <f>E518*F518</f>
        <v>0.38273277230987157</v>
      </c>
      <c r="H518" s="5">
        <v>1</v>
      </c>
      <c r="I518" s="6">
        <f>$B$516*H518*G518</f>
        <v>7.0599945421754382E-3</v>
      </c>
      <c r="K518" s="28"/>
    </row>
    <row r="519" spans="1:11" x14ac:dyDescent="0.25">
      <c r="A519" s="4">
        <f>A518+$C$513</f>
        <v>5.5338829488524664E-2</v>
      </c>
      <c r="B519" s="5">
        <f>A519*A519</f>
        <v>3.0623860491600071E-3</v>
      </c>
      <c r="C519" s="5">
        <f t="shared" ref="C519:C528" si="169">B519/$B$4</f>
        <v>5.1039767486000121E-4</v>
      </c>
      <c r="D519" s="5">
        <f t="shared" ref="D519:D528" si="170">1 +C519</f>
        <v>1.0005103976748599</v>
      </c>
      <c r="E519" s="5">
        <f t="shared" ref="E519:E528" si="171">POWER(D519,-$B$7)</f>
        <v>0.99821565770301746</v>
      </c>
      <c r="F519" s="5">
        <f t="shared" ref="F519:F528" si="172">$B$13</f>
        <v>0.38273277230987157</v>
      </c>
      <c r="G519" s="5">
        <f t="shared" ref="G519:G528" si="173">E519*F519</f>
        <v>0.38204984603579767</v>
      </c>
      <c r="H519" s="5">
        <v>4</v>
      </c>
      <c r="I519" s="6">
        <f t="shared" ref="I519:I528" si="174">$B$516*H519*G519</f>
        <v>2.8189588381189474E-2</v>
      </c>
      <c r="K519" s="28"/>
    </row>
    <row r="520" spans="1:11" x14ac:dyDescent="0.25">
      <c r="A520" s="4">
        <f t="shared" ref="A520:A528" si="175">A519+$C$513</f>
        <v>0.11067765897704933</v>
      </c>
      <c r="B520" s="5">
        <f>A520*A520</f>
        <v>1.2249544196640028E-2</v>
      </c>
      <c r="C520" s="5">
        <f t="shared" si="169"/>
        <v>2.0415906994400049E-3</v>
      </c>
      <c r="D520" s="5">
        <f t="shared" si="170"/>
        <v>1.00204159069944</v>
      </c>
      <c r="E520" s="5">
        <f t="shared" si="171"/>
        <v>0.99288713383093152</v>
      </c>
      <c r="F520" s="5">
        <f t="shared" si="172"/>
        <v>0.38273277230987157</v>
      </c>
      <c r="G520" s="5">
        <f t="shared" si="173"/>
        <v>0.38001044532191491</v>
      </c>
      <c r="H520" s="5">
        <v>2</v>
      </c>
      <c r="I520" s="6">
        <f t="shared" si="174"/>
        <v>1.4019555491685182E-2</v>
      </c>
    </row>
    <row r="521" spans="1:11" x14ac:dyDescent="0.25">
      <c r="A521" s="4">
        <f t="shared" si="175"/>
        <v>0.16601648846557399</v>
      </c>
      <c r="B521" s="5">
        <f t="shared" ref="B521:B528" si="176">A521*A521</f>
        <v>2.7561474442440059E-2</v>
      </c>
      <c r="C521" s="5">
        <f t="shared" si="169"/>
        <v>4.5935790737400102E-3</v>
      </c>
      <c r="D521" s="5">
        <f t="shared" si="170"/>
        <v>1.0045935790737399</v>
      </c>
      <c r="E521" s="5">
        <f t="shared" si="171"/>
        <v>0.9840872543329876</v>
      </c>
      <c r="F521" s="5">
        <f t="shared" si="172"/>
        <v>0.38273277230987157</v>
      </c>
      <c r="G521" s="5">
        <f t="shared" si="173"/>
        <v>0.37664244304567401</v>
      </c>
      <c r="H521" s="5">
        <v>4</v>
      </c>
      <c r="I521" s="6">
        <f t="shared" si="174"/>
        <v>2.7790602578461221E-2</v>
      </c>
    </row>
    <row r="522" spans="1:11" x14ac:dyDescent="0.25">
      <c r="A522" s="4">
        <f t="shared" si="175"/>
        <v>0.22135531795409866</v>
      </c>
      <c r="B522" s="5">
        <f t="shared" si="176"/>
        <v>4.8998176786560113E-2</v>
      </c>
      <c r="C522" s="5">
        <f t="shared" si="169"/>
        <v>8.1663627977600194E-3</v>
      </c>
      <c r="D522" s="5">
        <f t="shared" si="170"/>
        <v>1.00816636279776</v>
      </c>
      <c r="E522" s="5">
        <f t="shared" si="171"/>
        <v>0.97193515013803633</v>
      </c>
      <c r="F522" s="5">
        <f t="shared" si="172"/>
        <v>0.38273277230987157</v>
      </c>
      <c r="G522" s="5">
        <f t="shared" si="173"/>
        <v>0.37199143451774191</v>
      </c>
      <c r="H522" s="5">
        <v>2</v>
      </c>
      <c r="I522" s="6">
        <f t="shared" si="174"/>
        <v>1.3723713710646004E-2</v>
      </c>
    </row>
    <row r="523" spans="1:11" x14ac:dyDescent="0.25">
      <c r="A523" s="4">
        <f t="shared" si="175"/>
        <v>0.27669414744262333</v>
      </c>
      <c r="B523" s="5">
        <f t="shared" si="176"/>
        <v>7.6559651229000172E-2</v>
      </c>
      <c r="C523" s="5">
        <f t="shared" si="169"/>
        <v>1.2759941871500029E-2</v>
      </c>
      <c r="D523" s="5">
        <f t="shared" si="170"/>
        <v>1.0127599418715001</v>
      </c>
      <c r="E523" s="5">
        <f t="shared" si="171"/>
        <v>0.95659299634821426</v>
      </c>
      <c r="F523" s="5">
        <f t="shared" si="172"/>
        <v>0.38273277230987157</v>
      </c>
      <c r="G523" s="5">
        <f t="shared" si="173"/>
        <v>0.36611948946455891</v>
      </c>
      <c r="H523" s="5">
        <v>4</v>
      </c>
      <c r="I523" s="6">
        <f t="shared" si="174"/>
        <v>2.701416533320657E-2</v>
      </c>
    </row>
    <row r="524" spans="1:11" x14ac:dyDescent="0.25">
      <c r="A524" s="4">
        <f t="shared" si="175"/>
        <v>0.33203297693114797</v>
      </c>
      <c r="B524" s="5">
        <f t="shared" si="176"/>
        <v>0.11024589776976024</v>
      </c>
      <c r="C524" s="5">
        <f t="shared" si="169"/>
        <v>1.8374316294960041E-2</v>
      </c>
      <c r="D524" s="5">
        <f t="shared" si="170"/>
        <v>1.0183743162949601</v>
      </c>
      <c r="E524" s="5">
        <f t="shared" si="171"/>
        <v>0.93826165500234726</v>
      </c>
      <c r="F524" s="5">
        <f t="shared" si="172"/>
        <v>0.38273277230987157</v>
      </c>
      <c r="G524" s="5">
        <f t="shared" si="173"/>
        <v>0.35910348437109663</v>
      </c>
      <c r="H524" s="5">
        <v>2</v>
      </c>
      <c r="I524" s="6">
        <f t="shared" si="174"/>
        <v>1.3248244326898131E-2</v>
      </c>
    </row>
    <row r="525" spans="1:11" x14ac:dyDescent="0.25">
      <c r="A525" s="4">
        <f t="shared" si="175"/>
        <v>0.38737180641967262</v>
      </c>
      <c r="B525" s="5">
        <f t="shared" si="176"/>
        <v>0.15005691640884031</v>
      </c>
      <c r="C525" s="5">
        <f t="shared" si="169"/>
        <v>2.500948606814005E-2</v>
      </c>
      <c r="D525" s="5">
        <f t="shared" si="170"/>
        <v>1.02500948606814</v>
      </c>
      <c r="E525" s="5">
        <f t="shared" si="171"/>
        <v>0.91717541260960445</v>
      </c>
      <c r="F525" s="5">
        <f t="shared" si="172"/>
        <v>0.38273277230987157</v>
      </c>
      <c r="G525" s="5">
        <f t="shared" si="173"/>
        <v>0.35103308836252423</v>
      </c>
      <c r="H525" s="5">
        <v>4</v>
      </c>
      <c r="I525" s="6">
        <f t="shared" si="174"/>
        <v>2.5901013628965252E-2</v>
      </c>
    </row>
    <row r="526" spans="1:11" x14ac:dyDescent="0.25">
      <c r="A526" s="4">
        <f t="shared" si="175"/>
        <v>0.44271063590819726</v>
      </c>
      <c r="B526" s="5">
        <f t="shared" si="176"/>
        <v>0.1959927071462404</v>
      </c>
      <c r="C526" s="5">
        <f t="shared" si="169"/>
        <v>3.2665451191040064E-2</v>
      </c>
      <c r="D526" s="5">
        <f t="shared" si="170"/>
        <v>1.03266545119104</v>
      </c>
      <c r="E526" s="5">
        <f t="shared" si="171"/>
        <v>0.89359603615821681</v>
      </c>
      <c r="F526" s="5">
        <f t="shared" si="172"/>
        <v>0.38273277230987157</v>
      </c>
      <c r="G526" s="5">
        <f t="shared" si="173"/>
        <v>0.34200848824394658</v>
      </c>
      <c r="H526" s="5">
        <v>2</v>
      </c>
      <c r="I526" s="6">
        <f t="shared" si="174"/>
        <v>1.2617566276373234E-2</v>
      </c>
    </row>
    <row r="527" spans="1:11" x14ac:dyDescent="0.25">
      <c r="A527" s="4">
        <f t="shared" si="175"/>
        <v>0.4980494653967219</v>
      </c>
      <c r="B527" s="5">
        <f t="shared" si="176"/>
        <v>0.24805326998196048</v>
      </c>
      <c r="C527" s="5">
        <f t="shared" si="169"/>
        <v>4.1342211663660082E-2</v>
      </c>
      <c r="D527" s="5">
        <f t="shared" si="170"/>
        <v>1.0413422116636601</v>
      </c>
      <c r="E527" s="5">
        <f t="shared" si="171"/>
        <v>0.86780639000244553</v>
      </c>
      <c r="F527" s="5">
        <f t="shared" si="172"/>
        <v>0.38273277230987157</v>
      </c>
      <c r="G527" s="5">
        <f t="shared" si="173"/>
        <v>0.33213794547385761</v>
      </c>
      <c r="H527" s="5">
        <v>4</v>
      </c>
      <c r="I527" s="6">
        <f t="shared" si="174"/>
        <v>2.4506833508328944E-2</v>
      </c>
    </row>
    <row r="528" spans="1:11" x14ac:dyDescent="0.25">
      <c r="A528" s="4">
        <f t="shared" si="175"/>
        <v>0.55338829488524655</v>
      </c>
      <c r="B528" s="5">
        <f t="shared" si="176"/>
        <v>0.30623860491600058</v>
      </c>
      <c r="C528" s="5">
        <f t="shared" si="169"/>
        <v>5.1039767486000094E-2</v>
      </c>
      <c r="D528" s="5">
        <f t="shared" si="170"/>
        <v>1.0510397674860001</v>
      </c>
      <c r="E528" s="5">
        <f t="shared" si="171"/>
        <v>0.84010386054063957</v>
      </c>
      <c r="F528" s="5">
        <f t="shared" si="172"/>
        <v>0.38273277230987157</v>
      </c>
      <c r="G528" s="5">
        <f t="shared" si="173"/>
        <v>0.3215352795729447</v>
      </c>
      <c r="H528" s="5">
        <v>1</v>
      </c>
      <c r="I528" s="6">
        <f t="shared" si="174"/>
        <v>5.9311286702774307E-3</v>
      </c>
    </row>
    <row r="529" spans="1:9" x14ac:dyDescent="0.25">
      <c r="I529" s="50">
        <f>SUM(I518:I528)</f>
        <v>0.20000240644820685</v>
      </c>
    </row>
    <row r="530" spans="1:9" x14ac:dyDescent="0.25">
      <c r="A530" t="s">
        <v>116</v>
      </c>
      <c r="B530">
        <f>I529-I506</f>
        <v>-2.5240571517759491E-5</v>
      </c>
      <c r="C530" t="s">
        <v>131</v>
      </c>
      <c r="I530" s="26"/>
    </row>
    <row r="531" spans="1:9" x14ac:dyDescent="0.25">
      <c r="A531" t="s">
        <v>106</v>
      </c>
      <c r="B531">
        <f>0.2-I529</f>
        <v>-2.4064482068431037E-6</v>
      </c>
      <c r="C531">
        <v>1.0000000000000001E-5</v>
      </c>
      <c r="I531" s="26"/>
    </row>
    <row r="532" spans="1:9" x14ac:dyDescent="0.25">
      <c r="I532" s="26"/>
    </row>
    <row r="533" spans="1:9" x14ac:dyDescent="0.25">
      <c r="I533" s="26"/>
    </row>
    <row r="534" spans="1:9" x14ac:dyDescent="0.25">
      <c r="I534" s="26"/>
    </row>
    <row r="535" spans="1:9" x14ac:dyDescent="0.25">
      <c r="I535" s="26"/>
    </row>
    <row r="536" spans="1:9" x14ac:dyDescent="0.25">
      <c r="I536" s="26"/>
    </row>
    <row r="537" spans="1:9" x14ac:dyDescent="0.25">
      <c r="I537" s="26"/>
    </row>
    <row r="538" spans="1:9" x14ac:dyDescent="0.25">
      <c r="I538" s="26"/>
    </row>
    <row r="539" spans="1:9" x14ac:dyDescent="0.25">
      <c r="I539" s="26"/>
    </row>
    <row r="540" spans="1:9" x14ac:dyDescent="0.25">
      <c r="I540" s="26"/>
    </row>
    <row r="541" spans="1:9" x14ac:dyDescent="0.25">
      <c r="I541" s="26"/>
    </row>
    <row r="542" spans="1:9" x14ac:dyDescent="0.25">
      <c r="I542" s="26"/>
    </row>
    <row r="543" spans="1:9" x14ac:dyDescent="0.25">
      <c r="I543" s="26"/>
    </row>
    <row r="544" spans="1:9" x14ac:dyDescent="0.25">
      <c r="I544" s="26"/>
    </row>
    <row r="545" spans="1:9" x14ac:dyDescent="0.25">
      <c r="I545" s="26"/>
    </row>
    <row r="546" spans="1:9" x14ac:dyDescent="0.25">
      <c r="I546" s="26"/>
    </row>
    <row r="547" spans="1:9" x14ac:dyDescent="0.25">
      <c r="I547" s="26"/>
    </row>
    <row r="548" spans="1:9" x14ac:dyDescent="0.25">
      <c r="I548" s="26"/>
    </row>
    <row r="549" spans="1:9" x14ac:dyDescent="0.25">
      <c r="I549" s="26"/>
    </row>
    <row r="550" spans="1:9" x14ac:dyDescent="0.25">
      <c r="I550" s="26"/>
    </row>
    <row r="551" spans="1:9" x14ac:dyDescent="0.25">
      <c r="I551" s="26"/>
    </row>
    <row r="552" spans="1:9" x14ac:dyDescent="0.25">
      <c r="I552" s="26"/>
    </row>
    <row r="553" spans="1:9" x14ac:dyDescent="0.25">
      <c r="I553" s="26"/>
    </row>
    <row r="554" spans="1:9" x14ac:dyDescent="0.25">
      <c r="I554" s="26"/>
    </row>
    <row r="555" spans="1:9" x14ac:dyDescent="0.25">
      <c r="I555" s="26"/>
    </row>
    <row r="556" spans="1:9" x14ac:dyDescent="0.25">
      <c r="I556" s="26"/>
    </row>
    <row r="557" spans="1:9" x14ac:dyDescent="0.25">
      <c r="A557" t="s">
        <v>118</v>
      </c>
      <c r="I557" s="26"/>
    </row>
    <row r="558" spans="1:9" x14ac:dyDescent="0.25">
      <c r="A558" t="s">
        <v>119</v>
      </c>
      <c r="B558" t="s">
        <v>120</v>
      </c>
      <c r="I558" s="26"/>
    </row>
    <row r="559" spans="1:9" x14ac:dyDescent="0.25">
      <c r="A559" t="s">
        <v>121</v>
      </c>
      <c r="I559" s="26"/>
    </row>
    <row r="560" spans="1:9" x14ac:dyDescent="0.25">
      <c r="A560" t="s">
        <v>122</v>
      </c>
      <c r="I560" s="26"/>
    </row>
    <row r="561" spans="1:9" x14ac:dyDescent="0.25">
      <c r="I561" s="26"/>
    </row>
    <row r="562" spans="1:9" x14ac:dyDescent="0.25">
      <c r="A562" t="s">
        <v>123</v>
      </c>
      <c r="I562" s="26"/>
    </row>
    <row r="563" spans="1:9" x14ac:dyDescent="0.25">
      <c r="A563" t="s">
        <v>125</v>
      </c>
      <c r="I563" s="26"/>
    </row>
    <row r="564" spans="1:9" x14ac:dyDescent="0.25">
      <c r="A564" t="s">
        <v>124</v>
      </c>
      <c r="I564" s="26"/>
    </row>
    <row r="565" spans="1:9" x14ac:dyDescent="0.25">
      <c r="A565" t="s">
        <v>126</v>
      </c>
      <c r="I565" s="26"/>
    </row>
    <row r="566" spans="1:9" x14ac:dyDescent="0.25">
      <c r="I566" s="26"/>
    </row>
    <row r="567" spans="1:9" x14ac:dyDescent="0.25">
      <c r="I567" s="26"/>
    </row>
    <row r="568" spans="1:9" x14ac:dyDescent="0.25">
      <c r="I568" s="26"/>
    </row>
    <row r="569" spans="1:9" x14ac:dyDescent="0.25">
      <c r="I569" s="26"/>
    </row>
  </sheetData>
  <mergeCells count="1">
    <mergeCell ref="F6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3"/>
  <sheetViews>
    <sheetView topLeftCell="A424" workbookViewId="0">
      <selection activeCell="D475" sqref="D475"/>
    </sheetView>
  </sheetViews>
  <sheetFormatPr baseColWidth="10" defaultRowHeight="15" x14ac:dyDescent="0.25"/>
  <cols>
    <col min="1" max="1" width="20.85546875" customWidth="1"/>
    <col min="2" max="2" width="34.42578125" bestFit="1" customWidth="1"/>
  </cols>
  <sheetData>
    <row r="1" spans="1:12" x14ac:dyDescent="0.25">
      <c r="A1" s="24" t="s">
        <v>19</v>
      </c>
      <c r="B1" s="2"/>
      <c r="C1" s="2"/>
      <c r="D1" s="2"/>
      <c r="E1" s="2">
        <v>2.5</v>
      </c>
      <c r="F1" s="3">
        <f>E1-1</f>
        <v>1.5</v>
      </c>
      <c r="G1">
        <f>F1-1</f>
        <v>0.5</v>
      </c>
      <c r="H1">
        <f>G1*F1</f>
        <v>0.75</v>
      </c>
      <c r="I1">
        <f>H1*H10</f>
        <v>1.329340388179137</v>
      </c>
    </row>
    <row r="2" spans="1:12" x14ac:dyDescent="0.25">
      <c r="A2" s="4"/>
      <c r="B2" s="5"/>
      <c r="C2" s="5"/>
      <c r="D2" s="5"/>
      <c r="E2" s="5">
        <v>2</v>
      </c>
      <c r="F2" s="6">
        <v>1</v>
      </c>
    </row>
    <row r="3" spans="1:12" x14ac:dyDescent="0.25">
      <c r="A3" s="4" t="s">
        <v>55</v>
      </c>
      <c r="B3" s="5"/>
      <c r="C3" s="5"/>
      <c r="D3" s="5"/>
      <c r="E3" s="5">
        <f>6/2</f>
        <v>3</v>
      </c>
      <c r="F3" s="6">
        <f>E3-1</f>
        <v>2</v>
      </c>
      <c r="G3">
        <f>F3-1</f>
        <v>1</v>
      </c>
    </row>
    <row r="4" spans="1:12" x14ac:dyDescent="0.25">
      <c r="A4" s="4" t="s">
        <v>56</v>
      </c>
      <c r="B4" s="5">
        <v>4</v>
      </c>
      <c r="C4" s="5" t="s">
        <v>57</v>
      </c>
      <c r="D4" s="5"/>
      <c r="E4" s="5">
        <f>B7-1</f>
        <v>1.5</v>
      </c>
      <c r="F4" s="6">
        <f>E4-1</f>
        <v>0.5</v>
      </c>
      <c r="G4">
        <f>F4-1</f>
        <v>-0.5</v>
      </c>
      <c r="H4">
        <f>G4*F4*E4</f>
        <v>-0.375</v>
      </c>
      <c r="I4">
        <f>H4*H10</f>
        <v>-0.66467019408956851</v>
      </c>
    </row>
    <row r="5" spans="1:12" x14ac:dyDescent="0.25">
      <c r="A5" s="4"/>
      <c r="B5" s="5"/>
      <c r="C5" s="5"/>
      <c r="D5" s="5"/>
      <c r="E5" s="5"/>
      <c r="F5" s="6"/>
    </row>
    <row r="6" spans="1:12" x14ac:dyDescent="0.25">
      <c r="A6" s="4" t="s">
        <v>58</v>
      </c>
      <c r="B6" s="5"/>
      <c r="C6" s="5"/>
      <c r="D6" s="5"/>
      <c r="E6" s="5"/>
      <c r="F6" s="64" t="s">
        <v>59</v>
      </c>
      <c r="G6">
        <v>7</v>
      </c>
      <c r="H6">
        <v>2</v>
      </c>
      <c r="I6">
        <f>G6/H6</f>
        <v>3.5</v>
      </c>
      <c r="J6">
        <f>I6*I7*I8*I9</f>
        <v>6.5625</v>
      </c>
    </row>
    <row r="7" spans="1:12" x14ac:dyDescent="0.25">
      <c r="A7" s="4" t="s">
        <v>60</v>
      </c>
      <c r="B7" s="25">
        <f>(B4+1)/2</f>
        <v>2.5</v>
      </c>
      <c r="C7" s="5"/>
      <c r="D7" s="5"/>
      <c r="E7" s="5"/>
      <c r="F7" s="64"/>
      <c r="G7">
        <v>5</v>
      </c>
      <c r="H7">
        <v>2</v>
      </c>
      <c r="I7">
        <f t="shared" ref="I7:I9" si="0">G7/H7</f>
        <v>2.5</v>
      </c>
    </row>
    <row r="8" spans="1:12" x14ac:dyDescent="0.25">
      <c r="A8" s="4" t="s">
        <v>61</v>
      </c>
      <c r="B8" s="26">
        <f>I1</f>
        <v>1.329340388179137</v>
      </c>
      <c r="C8" s="5"/>
      <c r="D8" s="5"/>
      <c r="E8" s="5"/>
      <c r="F8" s="64"/>
      <c r="G8">
        <v>3</v>
      </c>
      <c r="H8">
        <v>2</v>
      </c>
      <c r="I8">
        <f t="shared" si="0"/>
        <v>1.5</v>
      </c>
    </row>
    <row r="9" spans="1:12" x14ac:dyDescent="0.25">
      <c r="A9" s="4" t="s">
        <v>62</v>
      </c>
      <c r="B9" s="27">
        <f>B4*PI()</f>
        <v>12.566370614359172</v>
      </c>
      <c r="C9" s="5">
        <f>POWER(B9,(1/2))</f>
        <v>3.5449077018110318</v>
      </c>
      <c r="D9" s="5"/>
      <c r="E9" s="5"/>
      <c r="F9" s="64"/>
      <c r="G9">
        <v>1</v>
      </c>
      <c r="H9">
        <v>2</v>
      </c>
      <c r="I9">
        <f t="shared" si="0"/>
        <v>0.5</v>
      </c>
    </row>
    <row r="10" spans="1:12" x14ac:dyDescent="0.25">
      <c r="A10" s="4" t="s">
        <v>63</v>
      </c>
      <c r="B10" s="27">
        <v>1</v>
      </c>
      <c r="C10" s="5"/>
      <c r="D10" s="5" t="s">
        <v>64</v>
      </c>
      <c r="E10" s="5" t="s">
        <v>65</v>
      </c>
      <c r="F10" s="64"/>
      <c r="H10">
        <f>SQRT(PI())</f>
        <v>1.7724538509055159</v>
      </c>
      <c r="I10">
        <f>I6*I7*I8*I9*H10</f>
        <v>11.631728396567448</v>
      </c>
    </row>
    <row r="11" spans="1:12" x14ac:dyDescent="0.25">
      <c r="A11" s="4" t="s">
        <v>66</v>
      </c>
      <c r="B11" s="27">
        <f>C9*B10</f>
        <v>3.5449077018110318</v>
      </c>
      <c r="C11" s="5"/>
      <c r="D11" s="5"/>
      <c r="E11" s="5"/>
      <c r="F11" s="64"/>
      <c r="K11" s="28"/>
    </row>
    <row r="12" spans="1:12" x14ac:dyDescent="0.25">
      <c r="A12" s="4" t="s">
        <v>67</v>
      </c>
      <c r="B12" s="5">
        <f>B8</f>
        <v>1.329340388179137</v>
      </c>
      <c r="C12" s="5"/>
      <c r="D12" s="5"/>
      <c r="E12" s="5"/>
      <c r="F12" s="64"/>
      <c r="K12" s="28"/>
    </row>
    <row r="13" spans="1:12" ht="15.75" thickBot="1" x14ac:dyDescent="0.3">
      <c r="A13" s="8" t="s">
        <v>68</v>
      </c>
      <c r="B13" s="29">
        <f>B12/B11</f>
        <v>0.37500000000000006</v>
      </c>
      <c r="C13" s="9"/>
      <c r="D13" s="9"/>
      <c r="E13" s="9"/>
      <c r="F13" s="65"/>
      <c r="K13" s="28">
        <f>11/2</f>
        <v>5.5</v>
      </c>
      <c r="L13">
        <f>K14*K15*K16*K17*K18</f>
        <v>29.53125</v>
      </c>
    </row>
    <row r="14" spans="1:12" x14ac:dyDescent="0.25">
      <c r="B14" s="30"/>
      <c r="K14" s="28">
        <f>K13-1</f>
        <v>4.5</v>
      </c>
      <c r="L14">
        <f>$L$13*$H$10</f>
        <v>52.342777784553519</v>
      </c>
    </row>
    <row r="15" spans="1:12" ht="15.75" thickBot="1" x14ac:dyDescent="0.3">
      <c r="A15" t="s">
        <v>97</v>
      </c>
      <c r="B15">
        <v>0.2</v>
      </c>
      <c r="K15" s="28">
        <f>K14-1</f>
        <v>3.5</v>
      </c>
    </row>
    <row r="16" spans="1:12" x14ac:dyDescent="0.25">
      <c r="A16" s="24" t="s">
        <v>69</v>
      </c>
      <c r="B16" s="2"/>
      <c r="C16" s="2"/>
      <c r="D16" s="2"/>
      <c r="E16" s="2"/>
      <c r="F16" s="2"/>
      <c r="G16" s="2"/>
      <c r="H16" s="2"/>
      <c r="I16" s="3"/>
      <c r="K16" s="28">
        <f>K15-1</f>
        <v>2.5</v>
      </c>
    </row>
    <row r="17" spans="1:11" x14ac:dyDescent="0.25">
      <c r="A17" s="4" t="s">
        <v>70</v>
      </c>
      <c r="B17" s="5"/>
      <c r="C17" s="5"/>
      <c r="D17" s="5"/>
      <c r="E17" s="5"/>
      <c r="F17" s="5"/>
      <c r="G17" s="5"/>
      <c r="H17" s="5"/>
      <c r="I17" s="6"/>
      <c r="K17" s="28">
        <f>K16-1</f>
        <v>1.5</v>
      </c>
    </row>
    <row r="18" spans="1:11" x14ac:dyDescent="0.25">
      <c r="A18" s="4" t="s">
        <v>71</v>
      </c>
      <c r="B18" s="5">
        <v>10</v>
      </c>
      <c r="C18" s="5">
        <f>B19/B18</f>
        <v>0.1</v>
      </c>
      <c r="D18" s="5"/>
      <c r="E18" s="5"/>
      <c r="F18" s="5"/>
      <c r="G18" s="5"/>
      <c r="H18" s="5"/>
      <c r="I18" s="6"/>
      <c r="K18" s="28">
        <f>K17-1</f>
        <v>0.5</v>
      </c>
    </row>
    <row r="19" spans="1:11" x14ac:dyDescent="0.25">
      <c r="A19" s="4" t="s">
        <v>41</v>
      </c>
      <c r="B19" s="5">
        <v>1</v>
      </c>
      <c r="C19" s="5"/>
      <c r="D19" s="5"/>
      <c r="E19" s="5"/>
      <c r="F19" s="5"/>
      <c r="G19" s="5"/>
      <c r="H19" s="5"/>
      <c r="I19" s="6"/>
      <c r="K19" s="28"/>
    </row>
    <row r="20" spans="1:11" x14ac:dyDescent="0.25">
      <c r="A20" s="4" t="s">
        <v>72</v>
      </c>
      <c r="B20" s="5"/>
      <c r="C20" s="5"/>
      <c r="D20" s="5"/>
      <c r="E20" s="5"/>
      <c r="F20" s="5"/>
      <c r="G20" s="5"/>
      <c r="H20" s="5"/>
      <c r="I20" s="6"/>
      <c r="K20" s="28"/>
    </row>
    <row r="21" spans="1:11" x14ac:dyDescent="0.25">
      <c r="A21" s="4" t="s">
        <v>73</v>
      </c>
      <c r="B21" s="5">
        <f>(B19/B18)/3</f>
        <v>3.3333333333333333E-2</v>
      </c>
      <c r="C21" s="5"/>
      <c r="D21" s="5"/>
      <c r="E21" s="5"/>
      <c r="F21" s="5"/>
      <c r="G21" s="5"/>
      <c r="H21" s="5"/>
      <c r="I21" s="6"/>
      <c r="K21" s="28"/>
    </row>
    <row r="22" spans="1:11" x14ac:dyDescent="0.25">
      <c r="A22" s="4" t="s">
        <v>74</v>
      </c>
      <c r="B22" s="5" t="s">
        <v>75</v>
      </c>
      <c r="C22" s="5" t="s">
        <v>76</v>
      </c>
      <c r="D22" s="5" t="s">
        <v>77</v>
      </c>
      <c r="E22" s="25" t="s">
        <v>78</v>
      </c>
      <c r="F22" s="5"/>
      <c r="G22" s="5" t="s">
        <v>79</v>
      </c>
      <c r="H22" s="31" t="s">
        <v>80</v>
      </c>
      <c r="I22" s="6" t="s">
        <v>81</v>
      </c>
      <c r="K22" s="28"/>
    </row>
    <row r="23" spans="1:11" x14ac:dyDescent="0.25">
      <c r="A23" s="4">
        <v>0</v>
      </c>
      <c r="B23" s="5">
        <f>A23*A23</f>
        <v>0</v>
      </c>
      <c r="C23" s="5">
        <f>B23/$B$4</f>
        <v>0</v>
      </c>
      <c r="D23" s="5">
        <f>1 +C23</f>
        <v>1</v>
      </c>
      <c r="E23" s="5">
        <f>POWER(D23,-$B$7)</f>
        <v>1</v>
      </c>
      <c r="F23" s="5">
        <f>$B$13</f>
        <v>0.37500000000000006</v>
      </c>
      <c r="G23" s="5">
        <f>E23*F23</f>
        <v>0.37500000000000006</v>
      </c>
      <c r="H23" s="5">
        <v>1</v>
      </c>
      <c r="I23" s="6">
        <f>$B$21*H23*G23</f>
        <v>1.2500000000000002E-2</v>
      </c>
      <c r="K23" s="28"/>
    </row>
    <row r="24" spans="1:11" x14ac:dyDescent="0.25">
      <c r="A24" s="4">
        <f>A23+$C$18</f>
        <v>0.1</v>
      </c>
      <c r="B24" s="5">
        <f>A24*A24</f>
        <v>1.0000000000000002E-2</v>
      </c>
      <c r="C24" s="5">
        <f t="shared" ref="C24:C33" si="1">B24/$B$4</f>
        <v>2.5000000000000005E-3</v>
      </c>
      <c r="D24" s="5">
        <f t="shared" ref="D24:D33" si="2">1 +C24</f>
        <v>1.0024999999999999</v>
      </c>
      <c r="E24" s="5">
        <f t="shared" ref="E24:E33" si="3">POWER(D24,-$B$7)</f>
        <v>0.99377724156227365</v>
      </c>
      <c r="F24" s="5">
        <f t="shared" ref="F24:F33" si="4">$B$13</f>
        <v>0.37500000000000006</v>
      </c>
      <c r="G24" s="5">
        <f t="shared" ref="G24:G33" si="5">E24*F24</f>
        <v>0.37266646558585265</v>
      </c>
      <c r="H24" s="5">
        <v>4</v>
      </c>
      <c r="I24" s="6">
        <f t="shared" ref="I24:I33" si="6">$B$21*H24*G24</f>
        <v>4.9688862078113682E-2</v>
      </c>
      <c r="K24" s="28"/>
    </row>
    <row r="25" spans="1:11" x14ac:dyDescent="0.25">
      <c r="A25" s="4">
        <f>A24+$C$18</f>
        <v>0.2</v>
      </c>
      <c r="B25" s="5">
        <f>A25*A25</f>
        <v>4.0000000000000008E-2</v>
      </c>
      <c r="C25" s="5">
        <f t="shared" si="1"/>
        <v>1.0000000000000002E-2</v>
      </c>
      <c r="D25" s="5">
        <f t="shared" si="2"/>
        <v>1.01</v>
      </c>
      <c r="E25" s="5">
        <f t="shared" si="3"/>
        <v>0.97543102657581526</v>
      </c>
      <c r="F25" s="5">
        <f t="shared" si="4"/>
        <v>0.37500000000000006</v>
      </c>
      <c r="G25" s="5">
        <f t="shared" si="5"/>
        <v>0.36578663496593078</v>
      </c>
      <c r="H25" s="5">
        <v>2</v>
      </c>
      <c r="I25" s="6">
        <f t="shared" si="6"/>
        <v>2.4385775664395384E-2</v>
      </c>
    </row>
    <row r="26" spans="1:11" x14ac:dyDescent="0.25">
      <c r="A26" s="4">
        <f>A25+$C$18</f>
        <v>0.30000000000000004</v>
      </c>
      <c r="B26" s="5">
        <f t="shared" ref="B26:B33" si="7">A26*A26</f>
        <v>9.0000000000000024E-2</v>
      </c>
      <c r="C26" s="5">
        <f t="shared" si="1"/>
        <v>2.2500000000000006E-2</v>
      </c>
      <c r="D26" s="5">
        <f t="shared" si="2"/>
        <v>1.0225</v>
      </c>
      <c r="E26" s="5">
        <f t="shared" si="3"/>
        <v>0.94589233958983754</v>
      </c>
      <c r="F26" s="5">
        <f t="shared" si="4"/>
        <v>0.37500000000000006</v>
      </c>
      <c r="G26" s="5">
        <f t="shared" si="5"/>
        <v>0.3547096273461891</v>
      </c>
      <c r="H26" s="5">
        <v>4</v>
      </c>
      <c r="I26" s="6">
        <f t="shared" si="6"/>
        <v>4.7294616979491881E-2</v>
      </c>
    </row>
    <row r="27" spans="1:11" x14ac:dyDescent="0.25">
      <c r="A27" s="4">
        <f t="shared" ref="A27:A32" si="8">A26+$C$18</f>
        <v>0.4</v>
      </c>
      <c r="B27" s="5">
        <f t="shared" si="7"/>
        <v>0.16000000000000003</v>
      </c>
      <c r="C27" s="5">
        <f t="shared" si="1"/>
        <v>4.0000000000000008E-2</v>
      </c>
      <c r="D27" s="5">
        <f t="shared" si="2"/>
        <v>1.04</v>
      </c>
      <c r="E27" s="5">
        <f t="shared" si="3"/>
        <v>0.9066019560751849</v>
      </c>
      <c r="F27" s="5">
        <f t="shared" si="4"/>
        <v>0.37500000000000006</v>
      </c>
      <c r="G27" s="5">
        <f t="shared" si="5"/>
        <v>0.33997573352819438</v>
      </c>
      <c r="H27" s="5">
        <v>2</v>
      </c>
      <c r="I27" s="6">
        <f t="shared" si="6"/>
        <v>2.2665048901879627E-2</v>
      </c>
    </row>
    <row r="28" spans="1:11" x14ac:dyDescent="0.25">
      <c r="A28" s="4">
        <f t="shared" si="8"/>
        <v>0.5</v>
      </c>
      <c r="B28" s="5">
        <f t="shared" si="7"/>
        <v>0.25</v>
      </c>
      <c r="C28" s="5">
        <f t="shared" si="1"/>
        <v>6.25E-2</v>
      </c>
      <c r="D28" s="5">
        <f t="shared" si="2"/>
        <v>1.0625</v>
      </c>
      <c r="E28" s="5">
        <f t="shared" si="3"/>
        <v>0.8593649828276988</v>
      </c>
      <c r="F28" s="5">
        <f t="shared" si="4"/>
        <v>0.37500000000000006</v>
      </c>
      <c r="G28" s="5">
        <f t="shared" si="5"/>
        <v>0.32226186856038708</v>
      </c>
      <c r="H28" s="5">
        <v>4</v>
      </c>
      <c r="I28" s="6">
        <f t="shared" si="6"/>
        <v>4.2968249141384945E-2</v>
      </c>
    </row>
    <row r="29" spans="1:11" x14ac:dyDescent="0.25">
      <c r="A29" s="4">
        <f t="shared" si="8"/>
        <v>0.6</v>
      </c>
      <c r="B29" s="5">
        <f t="shared" si="7"/>
        <v>0.36</v>
      </c>
      <c r="C29" s="5">
        <f t="shared" si="1"/>
        <v>0.09</v>
      </c>
      <c r="D29" s="5">
        <f t="shared" si="2"/>
        <v>1.0900000000000001</v>
      </c>
      <c r="E29" s="5">
        <f t="shared" si="3"/>
        <v>0.80618322129547271</v>
      </c>
      <c r="F29" s="5">
        <f t="shared" si="4"/>
        <v>0.37500000000000006</v>
      </c>
      <c r="G29" s="5">
        <f t="shared" si="5"/>
        <v>0.30231870798580229</v>
      </c>
      <c r="H29" s="5">
        <v>2</v>
      </c>
      <c r="I29" s="6">
        <f t="shared" si="6"/>
        <v>2.015458053238682E-2</v>
      </c>
    </row>
    <row r="30" spans="1:11" x14ac:dyDescent="0.25">
      <c r="A30" s="4">
        <f t="shared" si="8"/>
        <v>0.7</v>
      </c>
      <c r="B30" s="5">
        <f t="shared" si="7"/>
        <v>0.48999999999999994</v>
      </c>
      <c r="C30" s="5">
        <f t="shared" si="1"/>
        <v>0.12249999999999998</v>
      </c>
      <c r="D30" s="5">
        <f t="shared" si="2"/>
        <v>1.1225000000000001</v>
      </c>
      <c r="E30" s="5">
        <f t="shared" si="3"/>
        <v>0.74909021789853614</v>
      </c>
      <c r="F30" s="5">
        <f t="shared" si="4"/>
        <v>0.37500000000000006</v>
      </c>
      <c r="G30" s="5">
        <f t="shared" si="5"/>
        <v>0.28090883171195108</v>
      </c>
      <c r="H30" s="5">
        <v>4</v>
      </c>
      <c r="I30" s="6">
        <f t="shared" si="6"/>
        <v>3.745451089492681E-2</v>
      </c>
    </row>
    <row r="31" spans="1:11" x14ac:dyDescent="0.25">
      <c r="A31" s="4">
        <f t="shared" si="8"/>
        <v>0.79999999999999993</v>
      </c>
      <c r="B31" s="5">
        <f t="shared" si="7"/>
        <v>0.6399999999999999</v>
      </c>
      <c r="C31" s="5">
        <f t="shared" si="1"/>
        <v>0.15999999999999998</v>
      </c>
      <c r="D31" s="5">
        <f t="shared" si="2"/>
        <v>1.1599999999999999</v>
      </c>
      <c r="E31" s="5">
        <f t="shared" si="3"/>
        <v>0.69000943139510951</v>
      </c>
      <c r="F31" s="5">
        <f t="shared" si="4"/>
        <v>0.37500000000000006</v>
      </c>
      <c r="G31" s="5">
        <f t="shared" si="5"/>
        <v>0.25875353677316609</v>
      </c>
      <c r="H31" s="5">
        <v>2</v>
      </c>
      <c r="I31" s="6">
        <f t="shared" si="6"/>
        <v>1.7250235784877738E-2</v>
      </c>
    </row>
    <row r="32" spans="1:11" x14ac:dyDescent="0.25">
      <c r="A32" s="4">
        <f t="shared" si="8"/>
        <v>0.89999999999999991</v>
      </c>
      <c r="B32" s="5">
        <f t="shared" si="7"/>
        <v>0.80999999999999983</v>
      </c>
      <c r="C32" s="5">
        <f t="shared" si="1"/>
        <v>0.20249999999999996</v>
      </c>
      <c r="D32" s="5">
        <f t="shared" si="2"/>
        <v>1.2024999999999999</v>
      </c>
      <c r="E32" s="5">
        <f t="shared" si="3"/>
        <v>0.63064838424806713</v>
      </c>
      <c r="F32" s="5">
        <f t="shared" si="4"/>
        <v>0.37500000000000006</v>
      </c>
      <c r="G32" s="5">
        <f t="shared" si="5"/>
        <v>0.23649314409302521</v>
      </c>
      <c r="H32" s="5">
        <v>4</v>
      </c>
      <c r="I32" s="6">
        <f t="shared" si="6"/>
        <v>3.1532419212403365E-2</v>
      </c>
    </row>
    <row r="33" spans="1:11" x14ac:dyDescent="0.25">
      <c r="A33" s="4">
        <f>A32+$C$18</f>
        <v>0.99999999999999989</v>
      </c>
      <c r="B33" s="5">
        <f t="shared" si="7"/>
        <v>0.99999999999999978</v>
      </c>
      <c r="C33" s="5">
        <f t="shared" si="1"/>
        <v>0.24999999999999994</v>
      </c>
      <c r="D33" s="5">
        <f t="shared" si="2"/>
        <v>1.25</v>
      </c>
      <c r="E33" s="5">
        <f t="shared" si="3"/>
        <v>0.57243340223994621</v>
      </c>
      <c r="F33" s="5">
        <f t="shared" si="4"/>
        <v>0.37500000000000006</v>
      </c>
      <c r="G33" s="5">
        <f t="shared" si="5"/>
        <v>0.21466252583997986</v>
      </c>
      <c r="H33" s="5">
        <v>1</v>
      </c>
      <c r="I33" s="6">
        <f t="shared" si="6"/>
        <v>7.1554175279993281E-3</v>
      </c>
    </row>
    <row r="34" spans="1:11" x14ac:dyDescent="0.25">
      <c r="I34" s="50">
        <f>SUM(I23:I33)</f>
        <v>0.31304971671785953</v>
      </c>
    </row>
    <row r="35" spans="1:11" x14ac:dyDescent="0.25">
      <c r="A35" t="s">
        <v>54</v>
      </c>
      <c r="B35">
        <f>I34</f>
        <v>0.31304971671785953</v>
      </c>
      <c r="C35" t="s">
        <v>132</v>
      </c>
      <c r="D35" t="s">
        <v>133</v>
      </c>
      <c r="E35" t="s">
        <v>116</v>
      </c>
      <c r="F35">
        <f>I34-0</f>
        <v>0.31304971671785953</v>
      </c>
      <c r="I35" s="26"/>
    </row>
    <row r="36" spans="1:11" x14ac:dyDescent="0.25">
      <c r="A36" t="s">
        <v>96</v>
      </c>
      <c r="B36">
        <v>0.495</v>
      </c>
      <c r="I36" s="26"/>
    </row>
    <row r="37" spans="1:11" x14ac:dyDescent="0.25">
      <c r="A37" t="s">
        <v>95</v>
      </c>
      <c r="I37" s="26"/>
    </row>
    <row r="38" spans="1:11" x14ac:dyDescent="0.25">
      <c r="A38" t="s">
        <v>98</v>
      </c>
      <c r="B38">
        <v>0.5</v>
      </c>
      <c r="I38" s="26"/>
    </row>
    <row r="39" spans="1:11" ht="15.75" thickBot="1" x14ac:dyDescent="0.3">
      <c r="I39" s="26"/>
    </row>
    <row r="40" spans="1:11" x14ac:dyDescent="0.25">
      <c r="A40" s="24" t="s">
        <v>69</v>
      </c>
      <c r="B40" s="2"/>
      <c r="C40" s="2"/>
      <c r="D40" s="2"/>
      <c r="E40" s="2"/>
      <c r="F40" s="2"/>
      <c r="G40" s="2"/>
      <c r="H40" s="2"/>
      <c r="I40" s="3"/>
      <c r="K40" s="28">
        <f>K38-1</f>
        <v>-1</v>
      </c>
    </row>
    <row r="41" spans="1:11" x14ac:dyDescent="0.25">
      <c r="A41" s="4" t="s">
        <v>70</v>
      </c>
      <c r="B41" s="5"/>
      <c r="C41" s="5"/>
      <c r="D41" s="5"/>
      <c r="E41" s="5"/>
      <c r="F41" s="5"/>
      <c r="G41" s="5"/>
      <c r="H41" s="5"/>
      <c r="I41" s="6"/>
      <c r="K41" s="28">
        <f>K40-1</f>
        <v>-2</v>
      </c>
    </row>
    <row r="42" spans="1:11" x14ac:dyDescent="0.25">
      <c r="A42" s="4" t="s">
        <v>71</v>
      </c>
      <c r="B42" s="5">
        <v>10</v>
      </c>
      <c r="C42" s="5">
        <f>B43/B42</f>
        <v>0.15</v>
      </c>
      <c r="D42" s="5"/>
      <c r="E42" s="5"/>
      <c r="F42" s="5"/>
      <c r="G42" s="5"/>
      <c r="H42" s="5"/>
      <c r="I42" s="6"/>
      <c r="K42" s="28">
        <f>K41-1</f>
        <v>-3</v>
      </c>
    </row>
    <row r="43" spans="1:11" x14ac:dyDescent="0.25">
      <c r="A43" s="4" t="s">
        <v>41</v>
      </c>
      <c r="B43" s="5">
        <f>B19+B38</f>
        <v>1.5</v>
      </c>
      <c r="C43" s="5"/>
      <c r="D43" s="5"/>
      <c r="E43" s="5"/>
      <c r="F43" s="5"/>
      <c r="G43" s="5"/>
      <c r="H43" s="5"/>
      <c r="I43" s="6"/>
      <c r="K43" s="28"/>
    </row>
    <row r="44" spans="1:11" x14ac:dyDescent="0.25">
      <c r="A44" s="4" t="s">
        <v>72</v>
      </c>
      <c r="B44" s="5"/>
      <c r="C44" s="5"/>
      <c r="D44" s="5"/>
      <c r="E44" s="5"/>
      <c r="F44" s="5"/>
      <c r="G44" s="5"/>
      <c r="H44" s="5"/>
      <c r="I44" s="6"/>
      <c r="K44" s="28"/>
    </row>
    <row r="45" spans="1:11" x14ac:dyDescent="0.25">
      <c r="A45" s="4" t="s">
        <v>73</v>
      </c>
      <c r="B45" s="5">
        <f>(B43/B42)/3</f>
        <v>4.9999999999999996E-2</v>
      </c>
      <c r="C45" s="5"/>
      <c r="D45" s="5"/>
      <c r="E45" s="5"/>
      <c r="F45" s="5"/>
      <c r="G45" s="5"/>
      <c r="H45" s="5"/>
      <c r="I45" s="6"/>
      <c r="K45" s="28"/>
    </row>
    <row r="46" spans="1:11" x14ac:dyDescent="0.25">
      <c r="A46" s="4" t="s">
        <v>74</v>
      </c>
      <c r="B46" s="5" t="s">
        <v>75</v>
      </c>
      <c r="C46" s="5" t="s">
        <v>76</v>
      </c>
      <c r="D46" s="5" t="s">
        <v>77</v>
      </c>
      <c r="E46" s="25" t="s">
        <v>78</v>
      </c>
      <c r="F46" s="5"/>
      <c r="G46" s="5" t="s">
        <v>79</v>
      </c>
      <c r="H46" s="31" t="s">
        <v>80</v>
      </c>
      <c r="I46" s="6" t="s">
        <v>81</v>
      </c>
      <c r="K46" s="28"/>
    </row>
    <row r="47" spans="1:11" x14ac:dyDescent="0.25">
      <c r="A47" s="4">
        <v>0</v>
      </c>
      <c r="B47" s="5">
        <f>A47*A47</f>
        <v>0</v>
      </c>
      <c r="C47" s="5">
        <f>B47/$B$4</f>
        <v>0</v>
      </c>
      <c r="D47" s="5">
        <f>1 +C47</f>
        <v>1</v>
      </c>
      <c r="E47" s="5">
        <f>POWER(D47,-$B$7)</f>
        <v>1</v>
      </c>
      <c r="F47" s="5">
        <f>$B$13</f>
        <v>0.37500000000000006</v>
      </c>
      <c r="G47" s="5">
        <f>E47*F47</f>
        <v>0.37500000000000006</v>
      </c>
      <c r="H47" s="5">
        <v>1</v>
      </c>
      <c r="I47" s="6">
        <f>$B$45*H47*G47</f>
        <v>1.8750000000000003E-2</v>
      </c>
      <c r="K47" s="28"/>
    </row>
    <row r="48" spans="1:11" x14ac:dyDescent="0.25">
      <c r="A48" s="4">
        <f>A47+$C$42</f>
        <v>0.15</v>
      </c>
      <c r="B48" s="5">
        <f>A48*A48</f>
        <v>2.2499999999999999E-2</v>
      </c>
      <c r="C48" s="5">
        <f t="shared" ref="C48:C57" si="9">B48/$B$4</f>
        <v>5.6249999999999998E-3</v>
      </c>
      <c r="D48" s="5">
        <f t="shared" ref="D48:D57" si="10">1 +C48</f>
        <v>1.005625</v>
      </c>
      <c r="E48" s="5">
        <f t="shared" ref="E48:E57" si="11">POWER(D48,-$B$7)</f>
        <v>0.98607476871839539</v>
      </c>
      <c r="F48" s="5">
        <f t="shared" ref="F48:F57" si="12">$B$13</f>
        <v>0.37500000000000006</v>
      </c>
      <c r="G48" s="5">
        <f t="shared" ref="G48:G57" si="13">E48*F48</f>
        <v>0.36977803826939831</v>
      </c>
      <c r="H48" s="5">
        <v>4</v>
      </c>
      <c r="I48" s="6">
        <f t="shared" ref="I48:I57" si="14">$B$45*H48*G48</f>
        <v>7.3955607653879651E-2</v>
      </c>
      <c r="K48" s="28"/>
    </row>
    <row r="49" spans="1:11" x14ac:dyDescent="0.25">
      <c r="A49" s="4">
        <f t="shared" ref="A49:A57" si="15">A48+$C$42</f>
        <v>0.3</v>
      </c>
      <c r="B49" s="5">
        <f>A49*A49</f>
        <v>0.09</v>
      </c>
      <c r="C49" s="5">
        <f t="shared" si="9"/>
        <v>2.2499999999999999E-2</v>
      </c>
      <c r="D49" s="5">
        <f t="shared" si="10"/>
        <v>1.0225</v>
      </c>
      <c r="E49" s="5">
        <f t="shared" si="11"/>
        <v>0.94589233958983754</v>
      </c>
      <c r="F49" s="5">
        <f t="shared" si="12"/>
        <v>0.37500000000000006</v>
      </c>
      <c r="G49" s="5">
        <f t="shared" si="13"/>
        <v>0.3547096273461891</v>
      </c>
      <c r="H49" s="5">
        <v>2</v>
      </c>
      <c r="I49" s="6">
        <f t="shared" si="14"/>
        <v>3.5470962734618909E-2</v>
      </c>
    </row>
    <row r="50" spans="1:11" x14ac:dyDescent="0.25">
      <c r="A50" s="4">
        <f t="shared" si="15"/>
        <v>0.44999999999999996</v>
      </c>
      <c r="B50" s="5">
        <f t="shared" ref="B50:B57" si="16">A50*A50</f>
        <v>0.20249999999999996</v>
      </c>
      <c r="C50" s="5">
        <f t="shared" si="9"/>
        <v>5.0624999999999989E-2</v>
      </c>
      <c r="D50" s="5">
        <f t="shared" si="10"/>
        <v>1.0506249999999999</v>
      </c>
      <c r="E50" s="5">
        <f t="shared" si="11"/>
        <v>0.88385428760951701</v>
      </c>
      <c r="F50" s="5">
        <f t="shared" si="12"/>
        <v>0.37500000000000006</v>
      </c>
      <c r="G50" s="5">
        <f t="shared" si="13"/>
        <v>0.33144535785356893</v>
      </c>
      <c r="H50" s="5">
        <v>4</v>
      </c>
      <c r="I50" s="6">
        <f t="shared" si="14"/>
        <v>6.6289071570713787E-2</v>
      </c>
    </row>
    <row r="51" spans="1:11" x14ac:dyDescent="0.25">
      <c r="A51" s="4">
        <f t="shared" si="15"/>
        <v>0.6</v>
      </c>
      <c r="B51" s="5">
        <f t="shared" si="16"/>
        <v>0.36</v>
      </c>
      <c r="C51" s="5">
        <f t="shared" si="9"/>
        <v>0.09</v>
      </c>
      <c r="D51" s="5">
        <f t="shared" si="10"/>
        <v>1.0900000000000001</v>
      </c>
      <c r="E51" s="5">
        <f t="shared" si="11"/>
        <v>0.80618322129547271</v>
      </c>
      <c r="F51" s="5">
        <f t="shared" si="12"/>
        <v>0.37500000000000006</v>
      </c>
      <c r="G51" s="5">
        <f t="shared" si="13"/>
        <v>0.30231870798580229</v>
      </c>
      <c r="H51" s="5">
        <v>2</v>
      </c>
      <c r="I51" s="6">
        <f t="shared" si="14"/>
        <v>3.0231870798580227E-2</v>
      </c>
    </row>
    <row r="52" spans="1:11" x14ac:dyDescent="0.25">
      <c r="A52" s="4">
        <f t="shared" si="15"/>
        <v>0.75</v>
      </c>
      <c r="B52" s="5">
        <f t="shared" si="16"/>
        <v>0.5625</v>
      </c>
      <c r="C52" s="5">
        <f t="shared" si="9"/>
        <v>0.140625</v>
      </c>
      <c r="D52" s="5">
        <f t="shared" si="10"/>
        <v>1.140625</v>
      </c>
      <c r="E52" s="5">
        <f t="shared" si="11"/>
        <v>0.71968555288474501</v>
      </c>
      <c r="F52" s="5">
        <f t="shared" si="12"/>
        <v>0.37500000000000006</v>
      </c>
      <c r="G52" s="5">
        <f t="shared" si="13"/>
        <v>0.2698820823317794</v>
      </c>
      <c r="H52" s="5">
        <v>4</v>
      </c>
      <c r="I52" s="6">
        <f t="shared" si="14"/>
        <v>5.3976416466355877E-2</v>
      </c>
    </row>
    <row r="53" spans="1:11" x14ac:dyDescent="0.25">
      <c r="A53" s="4">
        <f t="shared" si="15"/>
        <v>0.9</v>
      </c>
      <c r="B53" s="5">
        <f t="shared" si="16"/>
        <v>0.81</v>
      </c>
      <c r="C53" s="5">
        <f t="shared" si="9"/>
        <v>0.20250000000000001</v>
      </c>
      <c r="D53" s="5">
        <f t="shared" si="10"/>
        <v>1.2025000000000001</v>
      </c>
      <c r="E53" s="5">
        <f t="shared" si="11"/>
        <v>0.63064838424806691</v>
      </c>
      <c r="F53" s="5">
        <f t="shared" si="12"/>
        <v>0.37500000000000006</v>
      </c>
      <c r="G53" s="5">
        <f t="shared" si="13"/>
        <v>0.23649314409302513</v>
      </c>
      <c r="H53" s="5">
        <v>2</v>
      </c>
      <c r="I53" s="6">
        <f t="shared" si="14"/>
        <v>2.364931440930251E-2</v>
      </c>
    </row>
    <row r="54" spans="1:11" x14ac:dyDescent="0.25">
      <c r="A54" s="4">
        <f t="shared" si="15"/>
        <v>1.05</v>
      </c>
      <c r="B54" s="5">
        <f t="shared" si="16"/>
        <v>1.1025</v>
      </c>
      <c r="C54" s="5">
        <f t="shared" si="9"/>
        <v>0.27562500000000001</v>
      </c>
      <c r="D54" s="5">
        <f t="shared" si="10"/>
        <v>1.275625</v>
      </c>
      <c r="E54" s="5">
        <f t="shared" si="11"/>
        <v>0.54411718786559393</v>
      </c>
      <c r="F54" s="5">
        <f t="shared" si="12"/>
        <v>0.37500000000000006</v>
      </c>
      <c r="G54" s="5">
        <f t="shared" si="13"/>
        <v>0.20404394544959775</v>
      </c>
      <c r="H54" s="5">
        <v>4</v>
      </c>
      <c r="I54" s="6">
        <f t="shared" si="14"/>
        <v>4.0808789089919549E-2</v>
      </c>
    </row>
    <row r="55" spans="1:11" x14ac:dyDescent="0.25">
      <c r="A55" s="4">
        <f t="shared" si="15"/>
        <v>1.2</v>
      </c>
      <c r="B55" s="5">
        <f t="shared" si="16"/>
        <v>1.44</v>
      </c>
      <c r="C55" s="5">
        <f t="shared" si="9"/>
        <v>0.36</v>
      </c>
      <c r="D55" s="5">
        <f t="shared" si="10"/>
        <v>1.3599999999999999</v>
      </c>
      <c r="E55" s="5">
        <f t="shared" si="11"/>
        <v>0.46360992955911784</v>
      </c>
      <c r="F55" s="5">
        <f t="shared" si="12"/>
        <v>0.37500000000000006</v>
      </c>
      <c r="G55" s="5">
        <f t="shared" si="13"/>
        <v>0.17385372358466922</v>
      </c>
      <c r="H55" s="5">
        <v>2</v>
      </c>
      <c r="I55" s="6">
        <f t="shared" si="14"/>
        <v>1.7385372358466919E-2</v>
      </c>
    </row>
    <row r="56" spans="1:11" x14ac:dyDescent="0.25">
      <c r="A56" s="4">
        <f t="shared" si="15"/>
        <v>1.3499999999999999</v>
      </c>
      <c r="B56" s="5">
        <f t="shared" si="16"/>
        <v>1.8224999999999996</v>
      </c>
      <c r="C56" s="5">
        <f t="shared" si="9"/>
        <v>0.45562499999999989</v>
      </c>
      <c r="D56" s="5">
        <f t="shared" si="10"/>
        <v>1.4556249999999999</v>
      </c>
      <c r="E56" s="5">
        <f t="shared" si="11"/>
        <v>0.391179633359517</v>
      </c>
      <c r="F56" s="5">
        <f t="shared" si="12"/>
        <v>0.37500000000000006</v>
      </c>
      <c r="G56" s="5">
        <f t="shared" si="13"/>
        <v>0.1466923625098189</v>
      </c>
      <c r="H56" s="5">
        <v>4</v>
      </c>
      <c r="I56" s="6">
        <f t="shared" si="14"/>
        <v>2.9338472501963777E-2</v>
      </c>
    </row>
    <row r="57" spans="1:11" x14ac:dyDescent="0.25">
      <c r="A57" s="4">
        <f t="shared" si="15"/>
        <v>1.4999999999999998</v>
      </c>
      <c r="B57" s="5">
        <f t="shared" si="16"/>
        <v>2.2499999999999991</v>
      </c>
      <c r="C57" s="5">
        <f t="shared" si="9"/>
        <v>0.56249999999999978</v>
      </c>
      <c r="D57" s="5">
        <f t="shared" si="10"/>
        <v>1.5624999999999998</v>
      </c>
      <c r="E57" s="5">
        <f t="shared" si="11"/>
        <v>0.32768000000000014</v>
      </c>
      <c r="F57" s="5">
        <f t="shared" si="12"/>
        <v>0.37500000000000006</v>
      </c>
      <c r="G57" s="5">
        <f t="shared" si="13"/>
        <v>0.12288000000000007</v>
      </c>
      <c r="H57" s="5">
        <v>1</v>
      </c>
      <c r="I57" s="6">
        <f t="shared" si="14"/>
        <v>6.1440000000000028E-3</v>
      </c>
    </row>
    <row r="58" spans="1:11" x14ac:dyDescent="0.25">
      <c r="I58" s="50">
        <f>SUM(I47:I57)</f>
        <v>0.39599987758380117</v>
      </c>
    </row>
    <row r="59" spans="1:11" x14ac:dyDescent="0.25">
      <c r="A59" t="s">
        <v>98</v>
      </c>
      <c r="B59">
        <f>B38</f>
        <v>0.5</v>
      </c>
      <c r="D59" t="s">
        <v>116</v>
      </c>
      <c r="E59">
        <f>I58-I34</f>
        <v>8.2950160865941647E-2</v>
      </c>
      <c r="F59" t="s">
        <v>139</v>
      </c>
      <c r="I59" s="26"/>
    </row>
    <row r="60" spans="1:11" x14ac:dyDescent="0.25">
      <c r="A60" t="s">
        <v>54</v>
      </c>
      <c r="B60">
        <f>I58</f>
        <v>0.39599987758380117</v>
      </c>
      <c r="C60" t="s">
        <v>100</v>
      </c>
      <c r="D60" t="s">
        <v>109</v>
      </c>
      <c r="I60" s="26"/>
    </row>
    <row r="61" spans="1:11" ht="15.75" thickBot="1" x14ac:dyDescent="0.3">
      <c r="A61" t="s">
        <v>99</v>
      </c>
      <c r="B61">
        <f>B36</f>
        <v>0.495</v>
      </c>
      <c r="I61" s="26"/>
    </row>
    <row r="62" spans="1:11" x14ac:dyDescent="0.25">
      <c r="A62" s="24" t="s">
        <v>69</v>
      </c>
      <c r="B62" s="2"/>
      <c r="C62" s="2"/>
      <c r="D62" s="2"/>
      <c r="E62" s="2"/>
      <c r="F62" s="2"/>
      <c r="G62" s="2"/>
      <c r="H62" s="2"/>
      <c r="I62" s="3"/>
      <c r="K62" s="28">
        <f>K59-1</f>
        <v>-1</v>
      </c>
    </row>
    <row r="63" spans="1:11" x14ac:dyDescent="0.25">
      <c r="A63" s="4" t="s">
        <v>70</v>
      </c>
      <c r="B63" s="5"/>
      <c r="C63" s="5"/>
      <c r="D63" s="5"/>
      <c r="E63" s="5"/>
      <c r="F63" s="5"/>
      <c r="G63" s="5"/>
      <c r="H63" s="5"/>
      <c r="I63" s="6"/>
      <c r="K63" s="28">
        <f>K62-1</f>
        <v>-2</v>
      </c>
    </row>
    <row r="64" spans="1:11" x14ac:dyDescent="0.25">
      <c r="A64" s="4" t="s">
        <v>71</v>
      </c>
      <c r="B64" s="5">
        <v>10</v>
      </c>
      <c r="C64" s="5">
        <f>B65/B64</f>
        <v>0.2</v>
      </c>
      <c r="D64" s="5"/>
      <c r="E64" s="5"/>
      <c r="F64" s="5"/>
      <c r="G64" s="5"/>
      <c r="H64" s="5"/>
      <c r="I64" s="6"/>
      <c r="K64" s="28">
        <f>K63-1</f>
        <v>-3</v>
      </c>
    </row>
    <row r="65" spans="1:11" x14ac:dyDescent="0.25">
      <c r="A65" s="4" t="s">
        <v>41</v>
      </c>
      <c r="B65" s="5">
        <f>B43+B59</f>
        <v>2</v>
      </c>
      <c r="C65" s="5"/>
      <c r="D65" s="5"/>
      <c r="E65" s="5"/>
      <c r="F65" s="5"/>
      <c r="G65" s="5"/>
      <c r="H65" s="5"/>
      <c r="I65" s="6"/>
      <c r="K65" s="28"/>
    </row>
    <row r="66" spans="1:11" x14ac:dyDescent="0.25">
      <c r="A66" s="4" t="s">
        <v>72</v>
      </c>
      <c r="B66" s="5"/>
      <c r="C66" s="5"/>
      <c r="D66" s="5"/>
      <c r="E66" s="5"/>
      <c r="F66" s="5"/>
      <c r="G66" s="5"/>
      <c r="H66" s="5"/>
      <c r="I66" s="6"/>
      <c r="K66" s="28"/>
    </row>
    <row r="67" spans="1:11" x14ac:dyDescent="0.25">
      <c r="A67" s="4" t="s">
        <v>73</v>
      </c>
      <c r="B67" s="5">
        <f>(B65/B64)/3</f>
        <v>6.6666666666666666E-2</v>
      </c>
      <c r="C67" s="5"/>
      <c r="D67" s="5"/>
      <c r="E67" s="5"/>
      <c r="F67" s="5"/>
      <c r="G67" s="5"/>
      <c r="H67" s="5"/>
      <c r="I67" s="6"/>
      <c r="K67" s="28"/>
    </row>
    <row r="68" spans="1:11" x14ac:dyDescent="0.25">
      <c r="A68" s="4" t="s">
        <v>74</v>
      </c>
      <c r="B68" s="5" t="s">
        <v>75</v>
      </c>
      <c r="C68" s="5" t="s">
        <v>76</v>
      </c>
      <c r="D68" s="5" t="s">
        <v>77</v>
      </c>
      <c r="E68" s="25" t="s">
        <v>78</v>
      </c>
      <c r="F68" s="5"/>
      <c r="G68" s="5" t="s">
        <v>79</v>
      </c>
      <c r="H68" s="31" t="s">
        <v>80</v>
      </c>
      <c r="I68" s="6" t="s">
        <v>81</v>
      </c>
      <c r="K68" s="28"/>
    </row>
    <row r="69" spans="1:11" x14ac:dyDescent="0.25">
      <c r="A69" s="4">
        <v>0</v>
      </c>
      <c r="B69" s="5">
        <f>A69*A69</f>
        <v>0</v>
      </c>
      <c r="C69" s="5">
        <f>B69/$B$4</f>
        <v>0</v>
      </c>
      <c r="D69" s="5">
        <f>1 +C69</f>
        <v>1</v>
      </c>
      <c r="E69" s="5">
        <f>POWER(D69,-$B$7)</f>
        <v>1</v>
      </c>
      <c r="F69" s="5">
        <f>$B$13</f>
        <v>0.37500000000000006</v>
      </c>
      <c r="G69" s="5">
        <f>E69*F69</f>
        <v>0.37500000000000006</v>
      </c>
      <c r="H69" s="5">
        <v>1</v>
      </c>
      <c r="I69" s="6">
        <f>$B$67*H69*G69</f>
        <v>2.5000000000000005E-2</v>
      </c>
      <c r="K69" s="28"/>
    </row>
    <row r="70" spans="1:11" x14ac:dyDescent="0.25">
      <c r="A70" s="4">
        <f>A69+$C$64</f>
        <v>0.2</v>
      </c>
      <c r="B70" s="5">
        <f>A70*A70</f>
        <v>4.0000000000000008E-2</v>
      </c>
      <c r="C70" s="5">
        <f t="shared" ref="C70:C79" si="17">B70/$B$4</f>
        <v>1.0000000000000002E-2</v>
      </c>
      <c r="D70" s="5">
        <f t="shared" ref="D70:D79" si="18">1 +C70</f>
        <v>1.01</v>
      </c>
      <c r="E70" s="5">
        <f t="shared" ref="E70:E79" si="19">POWER(D70,-$B$7)</f>
        <v>0.97543102657581526</v>
      </c>
      <c r="F70" s="5">
        <f t="shared" ref="F70:F79" si="20">$B$13</f>
        <v>0.37500000000000006</v>
      </c>
      <c r="G70" s="5">
        <f t="shared" ref="G70:G79" si="21">E70*F70</f>
        <v>0.36578663496593078</v>
      </c>
      <c r="H70" s="5">
        <v>4</v>
      </c>
      <c r="I70" s="6">
        <f t="shared" ref="I70:I79" si="22">$B$67*H70*G70</f>
        <v>9.7543102657581537E-2</v>
      </c>
      <c r="K70" s="28"/>
    </row>
    <row r="71" spans="1:11" x14ac:dyDescent="0.25">
      <c r="A71" s="4">
        <f t="shared" ref="A71:A79" si="23">A70+$C$64</f>
        <v>0.4</v>
      </c>
      <c r="B71" s="5">
        <f>A71*A71</f>
        <v>0.16000000000000003</v>
      </c>
      <c r="C71" s="5">
        <f t="shared" si="17"/>
        <v>4.0000000000000008E-2</v>
      </c>
      <c r="D71" s="5">
        <f t="shared" si="18"/>
        <v>1.04</v>
      </c>
      <c r="E71" s="5">
        <f t="shared" si="19"/>
        <v>0.9066019560751849</v>
      </c>
      <c r="F71" s="5">
        <f t="shared" si="20"/>
        <v>0.37500000000000006</v>
      </c>
      <c r="G71" s="5">
        <f t="shared" si="21"/>
        <v>0.33997573352819438</v>
      </c>
      <c r="H71" s="5">
        <v>2</v>
      </c>
      <c r="I71" s="6">
        <f t="shared" si="22"/>
        <v>4.5330097803759253E-2</v>
      </c>
    </row>
    <row r="72" spans="1:11" x14ac:dyDescent="0.25">
      <c r="A72" s="4">
        <f t="shared" si="23"/>
        <v>0.60000000000000009</v>
      </c>
      <c r="B72" s="5">
        <f t="shared" ref="B72:B79" si="24">A72*A72</f>
        <v>0.3600000000000001</v>
      </c>
      <c r="C72" s="5">
        <f t="shared" si="17"/>
        <v>9.0000000000000024E-2</v>
      </c>
      <c r="D72" s="5">
        <f t="shared" si="18"/>
        <v>1.0900000000000001</v>
      </c>
      <c r="E72" s="5">
        <f t="shared" si="19"/>
        <v>0.80618322129547271</v>
      </c>
      <c r="F72" s="5">
        <f t="shared" si="20"/>
        <v>0.37500000000000006</v>
      </c>
      <c r="G72" s="5">
        <f t="shared" si="21"/>
        <v>0.30231870798580229</v>
      </c>
      <c r="H72" s="5">
        <v>4</v>
      </c>
      <c r="I72" s="6">
        <f t="shared" si="22"/>
        <v>8.0618322129547282E-2</v>
      </c>
    </row>
    <row r="73" spans="1:11" x14ac:dyDescent="0.25">
      <c r="A73" s="4">
        <f t="shared" si="23"/>
        <v>0.8</v>
      </c>
      <c r="B73" s="5">
        <f t="shared" si="24"/>
        <v>0.64000000000000012</v>
      </c>
      <c r="C73" s="5">
        <f t="shared" si="17"/>
        <v>0.16000000000000003</v>
      </c>
      <c r="D73" s="5">
        <f t="shared" si="18"/>
        <v>1.1600000000000001</v>
      </c>
      <c r="E73" s="5">
        <f t="shared" si="19"/>
        <v>0.69000943139510929</v>
      </c>
      <c r="F73" s="5">
        <f t="shared" si="20"/>
        <v>0.37500000000000006</v>
      </c>
      <c r="G73" s="5">
        <f t="shared" si="21"/>
        <v>0.25875353677316604</v>
      </c>
      <c r="H73" s="5">
        <v>2</v>
      </c>
      <c r="I73" s="6">
        <f t="shared" si="22"/>
        <v>3.450047156975547E-2</v>
      </c>
    </row>
    <row r="74" spans="1:11" x14ac:dyDescent="0.25">
      <c r="A74" s="4">
        <f t="shared" si="23"/>
        <v>1</v>
      </c>
      <c r="B74" s="5">
        <f t="shared" si="24"/>
        <v>1</v>
      </c>
      <c r="C74" s="5">
        <f t="shared" si="17"/>
        <v>0.25</v>
      </c>
      <c r="D74" s="5">
        <f t="shared" si="18"/>
        <v>1.25</v>
      </c>
      <c r="E74" s="5">
        <f t="shared" si="19"/>
        <v>0.57243340223994621</v>
      </c>
      <c r="F74" s="5">
        <f t="shared" si="20"/>
        <v>0.37500000000000006</v>
      </c>
      <c r="G74" s="5">
        <f t="shared" si="21"/>
        <v>0.21466252583997986</v>
      </c>
      <c r="H74" s="5">
        <v>4</v>
      </c>
      <c r="I74" s="6">
        <f t="shared" si="22"/>
        <v>5.7243340223994625E-2</v>
      </c>
    </row>
    <row r="75" spans="1:11" x14ac:dyDescent="0.25">
      <c r="A75" s="4">
        <f t="shared" si="23"/>
        <v>1.2</v>
      </c>
      <c r="B75" s="5">
        <f t="shared" si="24"/>
        <v>1.44</v>
      </c>
      <c r="C75" s="5">
        <f t="shared" si="17"/>
        <v>0.36</v>
      </c>
      <c r="D75" s="5">
        <f t="shared" si="18"/>
        <v>1.3599999999999999</v>
      </c>
      <c r="E75" s="5">
        <f t="shared" si="19"/>
        <v>0.46360992955911784</v>
      </c>
      <c r="F75" s="5">
        <f t="shared" si="20"/>
        <v>0.37500000000000006</v>
      </c>
      <c r="G75" s="5">
        <f t="shared" si="21"/>
        <v>0.17385372358466922</v>
      </c>
      <c r="H75" s="5">
        <v>2</v>
      </c>
      <c r="I75" s="6">
        <f t="shared" si="22"/>
        <v>2.3180496477955895E-2</v>
      </c>
    </row>
    <row r="76" spans="1:11" x14ac:dyDescent="0.25">
      <c r="A76" s="4">
        <f t="shared" si="23"/>
        <v>1.4</v>
      </c>
      <c r="B76" s="5">
        <f t="shared" si="24"/>
        <v>1.9599999999999997</v>
      </c>
      <c r="C76" s="5">
        <f t="shared" si="17"/>
        <v>0.48999999999999994</v>
      </c>
      <c r="D76" s="5">
        <f t="shared" si="18"/>
        <v>1.49</v>
      </c>
      <c r="E76" s="5">
        <f t="shared" si="19"/>
        <v>0.36900676569480673</v>
      </c>
      <c r="F76" s="5">
        <f t="shared" si="20"/>
        <v>0.37500000000000006</v>
      </c>
      <c r="G76" s="5">
        <f t="shared" si="21"/>
        <v>0.13837753713555254</v>
      </c>
      <c r="H76" s="5">
        <v>4</v>
      </c>
      <c r="I76" s="6">
        <f t="shared" si="22"/>
        <v>3.6900676569480678E-2</v>
      </c>
    </row>
    <row r="77" spans="1:11" x14ac:dyDescent="0.25">
      <c r="A77" s="4">
        <f t="shared" si="23"/>
        <v>1.5999999999999999</v>
      </c>
      <c r="B77" s="5">
        <f t="shared" si="24"/>
        <v>2.5599999999999996</v>
      </c>
      <c r="C77" s="5">
        <f t="shared" si="17"/>
        <v>0.6399999999999999</v>
      </c>
      <c r="D77" s="5">
        <f t="shared" si="18"/>
        <v>1.64</v>
      </c>
      <c r="E77" s="5">
        <f t="shared" si="19"/>
        <v>0.29032897436162641</v>
      </c>
      <c r="F77" s="5">
        <f t="shared" si="20"/>
        <v>0.37500000000000006</v>
      </c>
      <c r="G77" s="5">
        <f t="shared" si="21"/>
        <v>0.10887336538560992</v>
      </c>
      <c r="H77" s="5">
        <v>2</v>
      </c>
      <c r="I77" s="6">
        <f t="shared" si="22"/>
        <v>1.4516448718081323E-2</v>
      </c>
    </row>
    <row r="78" spans="1:11" x14ac:dyDescent="0.25">
      <c r="A78" s="4">
        <f t="shared" si="23"/>
        <v>1.7999999999999998</v>
      </c>
      <c r="B78" s="5">
        <f t="shared" si="24"/>
        <v>3.2399999999999993</v>
      </c>
      <c r="C78" s="5">
        <f t="shared" si="17"/>
        <v>0.80999999999999983</v>
      </c>
      <c r="D78" s="5">
        <f t="shared" si="18"/>
        <v>1.8099999999999998</v>
      </c>
      <c r="E78" s="5">
        <f t="shared" si="19"/>
        <v>0.22688383939658938</v>
      </c>
      <c r="F78" s="5">
        <f t="shared" si="20"/>
        <v>0.37500000000000006</v>
      </c>
      <c r="G78" s="5">
        <f t="shared" si="21"/>
        <v>8.5081439773721027E-2</v>
      </c>
      <c r="H78" s="5">
        <v>4</v>
      </c>
      <c r="I78" s="6">
        <f t="shared" si="22"/>
        <v>2.268838393965894E-2</v>
      </c>
    </row>
    <row r="79" spans="1:11" x14ac:dyDescent="0.25">
      <c r="A79" s="4">
        <f t="shared" si="23"/>
        <v>1.9999999999999998</v>
      </c>
      <c r="B79" s="5">
        <f t="shared" si="24"/>
        <v>3.9999999999999991</v>
      </c>
      <c r="C79" s="5">
        <f t="shared" si="17"/>
        <v>0.99999999999999978</v>
      </c>
      <c r="D79" s="5">
        <f t="shared" si="18"/>
        <v>1.9999999999999998</v>
      </c>
      <c r="E79" s="5">
        <f t="shared" si="19"/>
        <v>0.17677669529663692</v>
      </c>
      <c r="F79" s="5">
        <f t="shared" si="20"/>
        <v>0.37500000000000006</v>
      </c>
      <c r="G79" s="5">
        <f t="shared" si="21"/>
        <v>6.6291260736238852E-2</v>
      </c>
      <c r="H79" s="5">
        <v>1</v>
      </c>
      <c r="I79" s="6">
        <f t="shared" si="22"/>
        <v>4.4194173824159237E-3</v>
      </c>
    </row>
    <row r="80" spans="1:11" x14ac:dyDescent="0.25">
      <c r="I80" s="50">
        <f>SUM(I69:I79)</f>
        <v>0.44194075747223099</v>
      </c>
    </row>
    <row r="81" spans="1:11" x14ac:dyDescent="0.25">
      <c r="A81" t="s">
        <v>54</v>
      </c>
      <c r="B81">
        <f>I80</f>
        <v>0.44194075747223099</v>
      </c>
      <c r="C81" t="s">
        <v>112</v>
      </c>
      <c r="D81" t="s">
        <v>134</v>
      </c>
      <c r="I81" s="26"/>
    </row>
    <row r="82" spans="1:11" x14ac:dyDescent="0.25">
      <c r="A82" t="s">
        <v>102</v>
      </c>
      <c r="B82">
        <f>B61</f>
        <v>0.495</v>
      </c>
      <c r="D82" t="s">
        <v>116</v>
      </c>
      <c r="E82">
        <f>I80-I58</f>
        <v>4.594087988842982E-2</v>
      </c>
      <c r="F82" t="s">
        <v>139</v>
      </c>
      <c r="I82" s="26"/>
    </row>
    <row r="83" spans="1:11" x14ac:dyDescent="0.25">
      <c r="A83" t="s">
        <v>98</v>
      </c>
      <c r="B83">
        <f>B59</f>
        <v>0.5</v>
      </c>
      <c r="I83" s="26"/>
    </row>
    <row r="84" spans="1:11" ht="15.75" thickBot="1" x14ac:dyDescent="0.3">
      <c r="I84" s="26"/>
    </row>
    <row r="85" spans="1:11" x14ac:dyDescent="0.25">
      <c r="A85" s="24" t="s">
        <v>69</v>
      </c>
      <c r="B85" s="2"/>
      <c r="C85" s="2"/>
      <c r="D85" s="2"/>
      <c r="E85" s="2"/>
      <c r="F85" s="2"/>
      <c r="G85" s="2"/>
      <c r="H85" s="2"/>
      <c r="I85" s="3"/>
      <c r="K85" s="28">
        <f>K82-1</f>
        <v>-1</v>
      </c>
    </row>
    <row r="86" spans="1:11" x14ac:dyDescent="0.25">
      <c r="A86" s="4" t="s">
        <v>70</v>
      </c>
      <c r="B86" s="5"/>
      <c r="C86" s="5"/>
      <c r="D86" s="5"/>
      <c r="E86" s="5"/>
      <c r="F86" s="5"/>
      <c r="G86" s="5"/>
      <c r="H86" s="5"/>
      <c r="I86" s="6"/>
      <c r="K86" s="28">
        <f>K85-1</f>
        <v>-2</v>
      </c>
    </row>
    <row r="87" spans="1:11" x14ac:dyDescent="0.25">
      <c r="A87" s="4" t="s">
        <v>71</v>
      </c>
      <c r="B87" s="5">
        <v>10</v>
      </c>
      <c r="C87" s="5">
        <f>B88/B87</f>
        <v>0.25</v>
      </c>
      <c r="D87" s="5"/>
      <c r="E87" s="5"/>
      <c r="F87" s="5"/>
      <c r="G87" s="5"/>
      <c r="H87" s="5"/>
      <c r="I87" s="6"/>
      <c r="K87" s="28">
        <f>K86-1</f>
        <v>-3</v>
      </c>
    </row>
    <row r="88" spans="1:11" x14ac:dyDescent="0.25">
      <c r="A88" s="4" t="s">
        <v>41</v>
      </c>
      <c r="B88" s="5">
        <f>B65+B83</f>
        <v>2.5</v>
      </c>
      <c r="C88" s="5"/>
      <c r="D88" s="5"/>
      <c r="E88" s="5"/>
      <c r="F88" s="5"/>
      <c r="G88" s="5"/>
      <c r="H88" s="5"/>
      <c r="I88" s="6"/>
      <c r="K88" s="28"/>
    </row>
    <row r="89" spans="1:11" x14ac:dyDescent="0.25">
      <c r="A89" s="4" t="s">
        <v>72</v>
      </c>
      <c r="B89" s="5"/>
      <c r="C89" s="5"/>
      <c r="D89" s="5"/>
      <c r="E89" s="5"/>
      <c r="F89" s="5"/>
      <c r="G89" s="5"/>
      <c r="H89" s="5"/>
      <c r="I89" s="6"/>
      <c r="K89" s="28"/>
    </row>
    <row r="90" spans="1:11" x14ac:dyDescent="0.25">
      <c r="A90" s="4" t="s">
        <v>73</v>
      </c>
      <c r="B90" s="5">
        <f>(B88/B87)/3</f>
        <v>8.3333333333333329E-2</v>
      </c>
      <c r="C90" s="5"/>
      <c r="D90" s="5"/>
      <c r="E90" s="5"/>
      <c r="F90" s="5"/>
      <c r="G90" s="5"/>
      <c r="H90" s="5"/>
      <c r="I90" s="6"/>
      <c r="K90" s="28"/>
    </row>
    <row r="91" spans="1:11" x14ac:dyDescent="0.25">
      <c r="A91" s="4" t="s">
        <v>74</v>
      </c>
      <c r="B91" s="5" t="s">
        <v>75</v>
      </c>
      <c r="C91" s="5" t="s">
        <v>76</v>
      </c>
      <c r="D91" s="5" t="s">
        <v>77</v>
      </c>
      <c r="E91" s="25" t="s">
        <v>78</v>
      </c>
      <c r="F91" s="5"/>
      <c r="G91" s="5" t="s">
        <v>79</v>
      </c>
      <c r="H91" s="31" t="s">
        <v>80</v>
      </c>
      <c r="I91" s="6" t="s">
        <v>81</v>
      </c>
      <c r="K91" s="28"/>
    </row>
    <row r="92" spans="1:11" x14ac:dyDescent="0.25">
      <c r="A92" s="4">
        <v>0</v>
      </c>
      <c r="B92" s="5">
        <f>A92*A92</f>
        <v>0</v>
      </c>
      <c r="C92" s="5">
        <f>B92/$B$4</f>
        <v>0</v>
      </c>
      <c r="D92" s="5">
        <f>1 +C92</f>
        <v>1</v>
      </c>
      <c r="E92" s="5">
        <f>POWER(D92,-$B$7)</f>
        <v>1</v>
      </c>
      <c r="F92" s="5">
        <f>$B$13</f>
        <v>0.37500000000000006</v>
      </c>
      <c r="G92" s="5">
        <f>E92*F92</f>
        <v>0.37500000000000006</v>
      </c>
      <c r="H92" s="5">
        <v>1</v>
      </c>
      <c r="I92" s="6">
        <f>$B$90*H92*G92</f>
        <v>3.125E-2</v>
      </c>
      <c r="K92" s="28"/>
    </row>
    <row r="93" spans="1:11" x14ac:dyDescent="0.25">
      <c r="A93" s="4">
        <f>A92+$C$87</f>
        <v>0.25</v>
      </c>
      <c r="B93" s="5">
        <f>A93*A93</f>
        <v>6.25E-2</v>
      </c>
      <c r="C93" s="5">
        <f t="shared" ref="C93:C102" si="25">B93/$B$4</f>
        <v>1.5625E-2</v>
      </c>
      <c r="D93" s="5">
        <f t="shared" ref="D93:D102" si="26">1 +C93</f>
        <v>1.015625</v>
      </c>
      <c r="E93" s="5">
        <f t="shared" ref="E93:E102" si="27">POWER(D93,-$B$7)</f>
        <v>0.9619811084069072</v>
      </c>
      <c r="F93" s="5">
        <f t="shared" ref="F93:F102" si="28">$B$13</f>
        <v>0.37500000000000006</v>
      </c>
      <c r="G93" s="5">
        <f t="shared" ref="G93:G102" si="29">E93*F93</f>
        <v>0.36074291565259026</v>
      </c>
      <c r="H93" s="5">
        <v>4</v>
      </c>
      <c r="I93" s="6">
        <f t="shared" ref="I93:I102" si="30">$B$90*H93*G93</f>
        <v>0.12024763855086341</v>
      </c>
      <c r="K93" s="28"/>
    </row>
    <row r="94" spans="1:11" x14ac:dyDescent="0.25">
      <c r="A94" s="4">
        <f t="shared" ref="A94:A102" si="31">A93+$C$87</f>
        <v>0.5</v>
      </c>
      <c r="B94" s="5">
        <f>A94*A94</f>
        <v>0.25</v>
      </c>
      <c r="C94" s="5">
        <f t="shared" si="25"/>
        <v>6.25E-2</v>
      </c>
      <c r="D94" s="5">
        <f t="shared" si="26"/>
        <v>1.0625</v>
      </c>
      <c r="E94" s="5">
        <f t="shared" si="27"/>
        <v>0.8593649828276988</v>
      </c>
      <c r="F94" s="5">
        <f t="shared" si="28"/>
        <v>0.37500000000000006</v>
      </c>
      <c r="G94" s="5">
        <f t="shared" si="29"/>
        <v>0.32226186856038708</v>
      </c>
      <c r="H94" s="5">
        <v>2</v>
      </c>
      <c r="I94" s="6">
        <f t="shared" si="30"/>
        <v>5.3710311426731175E-2</v>
      </c>
    </row>
    <row r="95" spans="1:11" x14ac:dyDescent="0.25">
      <c r="A95" s="4">
        <f t="shared" si="31"/>
        <v>0.75</v>
      </c>
      <c r="B95" s="5">
        <f t="shared" ref="B95:B102" si="32">A95*A95</f>
        <v>0.5625</v>
      </c>
      <c r="C95" s="5">
        <f t="shared" si="25"/>
        <v>0.140625</v>
      </c>
      <c r="D95" s="5">
        <f t="shared" si="26"/>
        <v>1.140625</v>
      </c>
      <c r="E95" s="5">
        <f t="shared" si="27"/>
        <v>0.71968555288474501</v>
      </c>
      <c r="F95" s="5">
        <f t="shared" si="28"/>
        <v>0.37500000000000006</v>
      </c>
      <c r="G95" s="5">
        <f t="shared" si="29"/>
        <v>0.2698820823317794</v>
      </c>
      <c r="H95" s="5">
        <v>4</v>
      </c>
      <c r="I95" s="6">
        <f t="shared" si="30"/>
        <v>8.9960694110593126E-2</v>
      </c>
    </row>
    <row r="96" spans="1:11" x14ac:dyDescent="0.25">
      <c r="A96" s="4">
        <f t="shared" si="31"/>
        <v>1</v>
      </c>
      <c r="B96" s="5">
        <f t="shared" si="32"/>
        <v>1</v>
      </c>
      <c r="C96" s="5">
        <f t="shared" si="25"/>
        <v>0.25</v>
      </c>
      <c r="D96" s="5">
        <f t="shared" si="26"/>
        <v>1.25</v>
      </c>
      <c r="E96" s="5">
        <f t="shared" si="27"/>
        <v>0.57243340223994621</v>
      </c>
      <c r="F96" s="5">
        <f t="shared" si="28"/>
        <v>0.37500000000000006</v>
      </c>
      <c r="G96" s="5">
        <f t="shared" si="29"/>
        <v>0.21466252583997986</v>
      </c>
      <c r="H96" s="5">
        <v>2</v>
      </c>
      <c r="I96" s="6">
        <f t="shared" si="30"/>
        <v>3.5777087639996638E-2</v>
      </c>
    </row>
    <row r="97" spans="1:11" x14ac:dyDescent="0.25">
      <c r="A97" s="4">
        <f t="shared" si="31"/>
        <v>1.25</v>
      </c>
      <c r="B97" s="5">
        <f t="shared" si="32"/>
        <v>1.5625</v>
      </c>
      <c r="C97" s="5">
        <f t="shared" si="25"/>
        <v>0.390625</v>
      </c>
      <c r="D97" s="5">
        <f t="shared" si="26"/>
        <v>1.390625</v>
      </c>
      <c r="E97" s="5">
        <f t="shared" si="27"/>
        <v>0.43850537220109082</v>
      </c>
      <c r="F97" s="5">
        <f t="shared" si="28"/>
        <v>0.37500000000000006</v>
      </c>
      <c r="G97" s="5">
        <f t="shared" si="29"/>
        <v>0.16443951457540909</v>
      </c>
      <c r="H97" s="5">
        <v>4</v>
      </c>
      <c r="I97" s="6">
        <f t="shared" si="30"/>
        <v>5.4813171525136359E-2</v>
      </c>
    </row>
    <row r="98" spans="1:11" x14ac:dyDescent="0.25">
      <c r="A98" s="4">
        <f t="shared" si="31"/>
        <v>1.5</v>
      </c>
      <c r="B98" s="5">
        <f t="shared" si="32"/>
        <v>2.25</v>
      </c>
      <c r="C98" s="5">
        <f t="shared" si="25"/>
        <v>0.5625</v>
      </c>
      <c r="D98" s="5">
        <f t="shared" si="26"/>
        <v>1.5625</v>
      </c>
      <c r="E98" s="5">
        <f t="shared" si="27"/>
        <v>0.32768000000000003</v>
      </c>
      <c r="F98" s="5">
        <f t="shared" si="28"/>
        <v>0.37500000000000006</v>
      </c>
      <c r="G98" s="5">
        <f t="shared" si="29"/>
        <v>0.12288000000000003</v>
      </c>
      <c r="H98" s="5">
        <v>2</v>
      </c>
      <c r="I98" s="6">
        <f t="shared" si="30"/>
        <v>2.0480000000000005E-2</v>
      </c>
    </row>
    <row r="99" spans="1:11" x14ac:dyDescent="0.25">
      <c r="A99" s="4">
        <f t="shared" si="31"/>
        <v>1.75</v>
      </c>
      <c r="B99" s="5">
        <f t="shared" si="32"/>
        <v>3.0625</v>
      </c>
      <c r="C99" s="5">
        <f t="shared" si="25"/>
        <v>0.765625</v>
      </c>
      <c r="D99" s="5">
        <f t="shared" si="26"/>
        <v>1.765625</v>
      </c>
      <c r="E99" s="5">
        <f t="shared" si="27"/>
        <v>0.24140920522510542</v>
      </c>
      <c r="F99" s="5">
        <f t="shared" si="28"/>
        <v>0.37500000000000006</v>
      </c>
      <c r="G99" s="5">
        <f t="shared" si="29"/>
        <v>9.0528451959414544E-2</v>
      </c>
      <c r="H99" s="5">
        <v>4</v>
      </c>
      <c r="I99" s="6">
        <f t="shared" si="30"/>
        <v>3.0176150653138181E-2</v>
      </c>
    </row>
    <row r="100" spans="1:11" x14ac:dyDescent="0.25">
      <c r="A100" s="4">
        <f t="shared" si="31"/>
        <v>2</v>
      </c>
      <c r="B100" s="5">
        <f t="shared" si="32"/>
        <v>4</v>
      </c>
      <c r="C100" s="5">
        <f t="shared" si="25"/>
        <v>1</v>
      </c>
      <c r="D100" s="5">
        <f t="shared" si="26"/>
        <v>2</v>
      </c>
      <c r="E100" s="5">
        <f t="shared" si="27"/>
        <v>0.17677669529663687</v>
      </c>
      <c r="F100" s="5">
        <f t="shared" si="28"/>
        <v>0.37500000000000006</v>
      </c>
      <c r="G100" s="5">
        <f t="shared" si="29"/>
        <v>6.6291260736238838E-2</v>
      </c>
      <c r="H100" s="5">
        <v>2</v>
      </c>
      <c r="I100" s="6">
        <f t="shared" si="30"/>
        <v>1.1048543456039806E-2</v>
      </c>
    </row>
    <row r="101" spans="1:11" x14ac:dyDescent="0.25">
      <c r="A101" s="4">
        <f t="shared" si="31"/>
        <v>2.25</v>
      </c>
      <c r="B101" s="5">
        <f t="shared" si="32"/>
        <v>5.0625</v>
      </c>
      <c r="C101" s="5">
        <f t="shared" si="25"/>
        <v>1.265625</v>
      </c>
      <c r="D101" s="5">
        <f t="shared" si="26"/>
        <v>2.265625</v>
      </c>
      <c r="E101" s="5">
        <f t="shared" si="27"/>
        <v>0.1294285033934531</v>
      </c>
      <c r="F101" s="5">
        <f t="shared" si="28"/>
        <v>0.37500000000000006</v>
      </c>
      <c r="G101" s="5">
        <f t="shared" si="29"/>
        <v>4.8535688772544924E-2</v>
      </c>
      <c r="H101" s="5">
        <v>4</v>
      </c>
      <c r="I101" s="6">
        <f t="shared" si="30"/>
        <v>1.6178562924181641E-2</v>
      </c>
    </row>
    <row r="102" spans="1:11" x14ac:dyDescent="0.25">
      <c r="A102" s="4">
        <f t="shared" si="31"/>
        <v>2.5</v>
      </c>
      <c r="B102" s="5">
        <f t="shared" si="32"/>
        <v>6.25</v>
      </c>
      <c r="C102" s="5">
        <f t="shared" si="25"/>
        <v>1.5625</v>
      </c>
      <c r="D102" s="5">
        <f t="shared" si="26"/>
        <v>2.5625</v>
      </c>
      <c r="E102" s="5">
        <f t="shared" si="27"/>
        <v>9.5134998318817734E-2</v>
      </c>
      <c r="F102" s="5">
        <f t="shared" si="28"/>
        <v>0.37500000000000006</v>
      </c>
      <c r="G102" s="5">
        <f t="shared" si="29"/>
        <v>3.5675624369556659E-2</v>
      </c>
      <c r="H102" s="5">
        <v>1</v>
      </c>
      <c r="I102" s="6">
        <f t="shared" si="30"/>
        <v>2.9729686974630546E-3</v>
      </c>
    </row>
    <row r="103" spans="1:11" x14ac:dyDescent="0.25">
      <c r="I103" s="50">
        <f>SUM(I92:I102)</f>
        <v>0.46661512898414331</v>
      </c>
    </row>
    <row r="104" spans="1:11" x14ac:dyDescent="0.25">
      <c r="A104" t="s">
        <v>105</v>
      </c>
      <c r="B104">
        <f>I103-I80</f>
        <v>2.4674371511912319E-2</v>
      </c>
      <c r="C104" t="s">
        <v>139</v>
      </c>
      <c r="D104" t="s">
        <v>116</v>
      </c>
      <c r="E104">
        <f>I103-I80</f>
        <v>2.4674371511912319E-2</v>
      </c>
      <c r="I104" s="26"/>
    </row>
    <row r="105" spans="1:11" x14ac:dyDescent="0.25">
      <c r="A105" t="s">
        <v>106</v>
      </c>
      <c r="B105">
        <v>1.0000000000000001E-5</v>
      </c>
      <c r="I105" s="26"/>
    </row>
    <row r="106" spans="1:11" x14ac:dyDescent="0.25">
      <c r="I106" s="26"/>
    </row>
    <row r="107" spans="1:11" x14ac:dyDescent="0.25">
      <c r="A107" t="s">
        <v>54</v>
      </c>
      <c r="B107">
        <f>I103</f>
        <v>0.46661512898414331</v>
      </c>
      <c r="C107" t="s">
        <v>141</v>
      </c>
      <c r="I107" s="26"/>
    </row>
    <row r="108" spans="1:11" x14ac:dyDescent="0.25">
      <c r="A108" t="s">
        <v>102</v>
      </c>
      <c r="B108">
        <f>B82</f>
        <v>0.495</v>
      </c>
      <c r="I108" s="26"/>
    </row>
    <row r="109" spans="1:11" x14ac:dyDescent="0.25">
      <c r="A109" t="s">
        <v>98</v>
      </c>
      <c r="B109">
        <f>B83</f>
        <v>0.5</v>
      </c>
      <c r="I109" s="26"/>
    </row>
    <row r="110" spans="1:11" ht="15.75" thickBot="1" x14ac:dyDescent="0.3">
      <c r="I110" s="26"/>
    </row>
    <row r="111" spans="1:11" x14ac:dyDescent="0.25">
      <c r="A111" s="24" t="s">
        <v>69</v>
      </c>
      <c r="B111" s="2"/>
      <c r="C111" s="2"/>
      <c r="D111" s="2"/>
      <c r="E111" s="2"/>
      <c r="F111" s="2"/>
      <c r="G111" s="2"/>
      <c r="H111" s="2"/>
      <c r="I111" s="3"/>
      <c r="K111" s="28">
        <f>K108-1</f>
        <v>-1</v>
      </c>
    </row>
    <row r="112" spans="1:11" x14ac:dyDescent="0.25">
      <c r="A112" s="4" t="s">
        <v>70</v>
      </c>
      <c r="B112" s="5"/>
      <c r="C112" s="5"/>
      <c r="D112" s="5"/>
      <c r="E112" s="5"/>
      <c r="F112" s="5"/>
      <c r="G112" s="5"/>
      <c r="H112" s="5"/>
      <c r="I112" s="6"/>
      <c r="K112" s="28">
        <f>K111-1</f>
        <v>-2</v>
      </c>
    </row>
    <row r="113" spans="1:11" x14ac:dyDescent="0.25">
      <c r="A113" s="4" t="s">
        <v>71</v>
      </c>
      <c r="B113" s="5">
        <v>10</v>
      </c>
      <c r="C113" s="5">
        <f>B114/B113</f>
        <v>0.3</v>
      </c>
      <c r="D113" s="5"/>
      <c r="E113" s="5"/>
      <c r="F113" s="5"/>
      <c r="G113" s="5"/>
      <c r="H113" s="5"/>
      <c r="I113" s="6"/>
      <c r="K113" s="28">
        <f>K112-1</f>
        <v>-3</v>
      </c>
    </row>
    <row r="114" spans="1:11" x14ac:dyDescent="0.25">
      <c r="A114" s="4" t="s">
        <v>41</v>
      </c>
      <c r="B114" s="5">
        <f>B88+B109</f>
        <v>3</v>
      </c>
      <c r="C114" s="5"/>
      <c r="D114" s="5"/>
      <c r="E114" s="5"/>
      <c r="F114" s="5"/>
      <c r="G114" s="5"/>
      <c r="H114" s="5"/>
      <c r="I114" s="6"/>
      <c r="K114" s="28"/>
    </row>
    <row r="115" spans="1:11" x14ac:dyDescent="0.25">
      <c r="A115" s="4" t="s">
        <v>72</v>
      </c>
      <c r="B115" s="5"/>
      <c r="C115" s="5"/>
      <c r="D115" s="5"/>
      <c r="E115" s="5"/>
      <c r="F115" s="5"/>
      <c r="G115" s="5"/>
      <c r="H115" s="5"/>
      <c r="I115" s="6"/>
      <c r="K115" s="28"/>
    </row>
    <row r="116" spans="1:11" x14ac:dyDescent="0.25">
      <c r="A116" s="4" t="s">
        <v>73</v>
      </c>
      <c r="B116" s="5">
        <f>(B114/B113)/3</f>
        <v>9.9999999999999992E-2</v>
      </c>
      <c r="C116" s="5"/>
      <c r="D116" s="5"/>
      <c r="E116" s="5"/>
      <c r="F116" s="5"/>
      <c r="G116" s="5"/>
      <c r="H116" s="5"/>
      <c r="I116" s="6"/>
      <c r="K116" s="28"/>
    </row>
    <row r="117" spans="1:11" x14ac:dyDescent="0.25">
      <c r="A117" s="4" t="s">
        <v>74</v>
      </c>
      <c r="B117" s="5" t="s">
        <v>75</v>
      </c>
      <c r="C117" s="5" t="s">
        <v>76</v>
      </c>
      <c r="D117" s="5" t="s">
        <v>77</v>
      </c>
      <c r="E117" s="25" t="s">
        <v>78</v>
      </c>
      <c r="F117" s="5"/>
      <c r="G117" s="5" t="s">
        <v>79</v>
      </c>
      <c r="H117" s="31" t="s">
        <v>80</v>
      </c>
      <c r="I117" s="6" t="s">
        <v>81</v>
      </c>
      <c r="K117" s="28"/>
    </row>
    <row r="118" spans="1:11" x14ac:dyDescent="0.25">
      <c r="A118" s="4">
        <v>0</v>
      </c>
      <c r="B118" s="5">
        <f>A118*A118</f>
        <v>0</v>
      </c>
      <c r="C118" s="5">
        <f>B118/$B$4</f>
        <v>0</v>
      </c>
      <c r="D118" s="5">
        <f>1 +C118</f>
        <v>1</v>
      </c>
      <c r="E118" s="5">
        <f>POWER(D118,-$B$7)</f>
        <v>1</v>
      </c>
      <c r="F118" s="5">
        <f>$B$13</f>
        <v>0.37500000000000006</v>
      </c>
      <c r="G118" s="5">
        <f>E118*F118</f>
        <v>0.37500000000000006</v>
      </c>
      <c r="H118" s="5">
        <v>1</v>
      </c>
      <c r="I118" s="6">
        <f>$B$116*H118*G118</f>
        <v>3.7500000000000006E-2</v>
      </c>
      <c r="K118" s="28"/>
    </row>
    <row r="119" spans="1:11" x14ac:dyDescent="0.25">
      <c r="A119" s="4">
        <f>A118+$C$113</f>
        <v>0.3</v>
      </c>
      <c r="B119" s="5">
        <f>A119*A119</f>
        <v>0.09</v>
      </c>
      <c r="C119" s="5">
        <f t="shared" ref="C119:C128" si="33">B119/$B$4</f>
        <v>2.2499999999999999E-2</v>
      </c>
      <c r="D119" s="5">
        <f t="shared" ref="D119:D128" si="34">1 +C119</f>
        <v>1.0225</v>
      </c>
      <c r="E119" s="5">
        <f t="shared" ref="E119:E128" si="35">POWER(D119,-$B$7)</f>
        <v>0.94589233958983754</v>
      </c>
      <c r="F119" s="5">
        <f t="shared" ref="F119:F128" si="36">$B$13</f>
        <v>0.37500000000000006</v>
      </c>
      <c r="G119" s="5">
        <f t="shared" ref="G119:G128" si="37">E119*F119</f>
        <v>0.3547096273461891</v>
      </c>
      <c r="H119" s="5">
        <v>4</v>
      </c>
      <c r="I119" s="6">
        <f t="shared" ref="I119:I128" si="38">$B$116*H119*G119</f>
        <v>0.14188385093847564</v>
      </c>
      <c r="K119" s="28"/>
    </row>
    <row r="120" spans="1:11" x14ac:dyDescent="0.25">
      <c r="A120" s="4">
        <f t="shared" ref="A120:A128" si="39">A119+$C$113</f>
        <v>0.6</v>
      </c>
      <c r="B120" s="5">
        <f>A120*A120</f>
        <v>0.36</v>
      </c>
      <c r="C120" s="5">
        <f t="shared" si="33"/>
        <v>0.09</v>
      </c>
      <c r="D120" s="5">
        <f t="shared" si="34"/>
        <v>1.0900000000000001</v>
      </c>
      <c r="E120" s="5">
        <f t="shared" si="35"/>
        <v>0.80618322129547271</v>
      </c>
      <c r="F120" s="5">
        <f t="shared" si="36"/>
        <v>0.37500000000000006</v>
      </c>
      <c r="G120" s="5">
        <f t="shared" si="37"/>
        <v>0.30231870798580229</v>
      </c>
      <c r="H120" s="5">
        <v>2</v>
      </c>
      <c r="I120" s="6">
        <f t="shared" si="38"/>
        <v>6.0463741597160454E-2</v>
      </c>
    </row>
    <row r="121" spans="1:11" x14ac:dyDescent="0.25">
      <c r="A121" s="4">
        <f t="shared" si="39"/>
        <v>0.89999999999999991</v>
      </c>
      <c r="B121" s="5">
        <f t="shared" ref="B121:B128" si="40">A121*A121</f>
        <v>0.80999999999999983</v>
      </c>
      <c r="C121" s="5">
        <f t="shared" si="33"/>
        <v>0.20249999999999996</v>
      </c>
      <c r="D121" s="5">
        <f t="shared" si="34"/>
        <v>1.2024999999999999</v>
      </c>
      <c r="E121" s="5">
        <f t="shared" si="35"/>
        <v>0.63064838424806713</v>
      </c>
      <c r="F121" s="5">
        <f t="shared" si="36"/>
        <v>0.37500000000000006</v>
      </c>
      <c r="G121" s="5">
        <f t="shared" si="37"/>
        <v>0.23649314409302521</v>
      </c>
      <c r="H121" s="5">
        <v>4</v>
      </c>
      <c r="I121" s="6">
        <f t="shared" si="38"/>
        <v>9.459725763721008E-2</v>
      </c>
    </row>
    <row r="122" spans="1:11" x14ac:dyDescent="0.25">
      <c r="A122" s="4">
        <f t="shared" si="39"/>
        <v>1.2</v>
      </c>
      <c r="B122" s="5">
        <f t="shared" si="40"/>
        <v>1.44</v>
      </c>
      <c r="C122" s="5">
        <f t="shared" si="33"/>
        <v>0.36</v>
      </c>
      <c r="D122" s="5">
        <f t="shared" si="34"/>
        <v>1.3599999999999999</v>
      </c>
      <c r="E122" s="5">
        <f t="shared" si="35"/>
        <v>0.46360992955911784</v>
      </c>
      <c r="F122" s="5">
        <f t="shared" si="36"/>
        <v>0.37500000000000006</v>
      </c>
      <c r="G122" s="5">
        <f t="shared" si="37"/>
        <v>0.17385372358466922</v>
      </c>
      <c r="H122" s="5">
        <v>2</v>
      </c>
      <c r="I122" s="6">
        <f t="shared" si="38"/>
        <v>3.4770744716933838E-2</v>
      </c>
    </row>
    <row r="123" spans="1:11" x14ac:dyDescent="0.25">
      <c r="A123" s="4">
        <f t="shared" si="39"/>
        <v>1.5</v>
      </c>
      <c r="B123" s="5">
        <f t="shared" si="40"/>
        <v>2.25</v>
      </c>
      <c r="C123" s="5">
        <f t="shared" si="33"/>
        <v>0.5625</v>
      </c>
      <c r="D123" s="5">
        <f t="shared" si="34"/>
        <v>1.5625</v>
      </c>
      <c r="E123" s="5">
        <f t="shared" si="35"/>
        <v>0.32768000000000003</v>
      </c>
      <c r="F123" s="5">
        <f t="shared" si="36"/>
        <v>0.37500000000000006</v>
      </c>
      <c r="G123" s="5">
        <f t="shared" si="37"/>
        <v>0.12288000000000003</v>
      </c>
      <c r="H123" s="5">
        <v>4</v>
      </c>
      <c r="I123" s="6">
        <f t="shared" si="38"/>
        <v>4.9152000000000008E-2</v>
      </c>
    </row>
    <row r="124" spans="1:11" x14ac:dyDescent="0.25">
      <c r="A124" s="4">
        <f t="shared" si="39"/>
        <v>1.8</v>
      </c>
      <c r="B124" s="5">
        <f t="shared" si="40"/>
        <v>3.24</v>
      </c>
      <c r="C124" s="5">
        <f t="shared" si="33"/>
        <v>0.81</v>
      </c>
      <c r="D124" s="5">
        <f t="shared" si="34"/>
        <v>1.81</v>
      </c>
      <c r="E124" s="5">
        <f t="shared" si="35"/>
        <v>0.22688383939658932</v>
      </c>
      <c r="F124" s="5">
        <f t="shared" si="36"/>
        <v>0.37500000000000006</v>
      </c>
      <c r="G124" s="5">
        <f t="shared" si="37"/>
        <v>8.5081439773721013E-2</v>
      </c>
      <c r="H124" s="5">
        <v>2</v>
      </c>
      <c r="I124" s="6">
        <f t="shared" si="38"/>
        <v>1.7016287954744202E-2</v>
      </c>
    </row>
    <row r="125" spans="1:11" x14ac:dyDescent="0.25">
      <c r="A125" s="4">
        <f t="shared" si="39"/>
        <v>2.1</v>
      </c>
      <c r="B125" s="5">
        <f t="shared" si="40"/>
        <v>4.41</v>
      </c>
      <c r="C125" s="5">
        <f t="shared" si="33"/>
        <v>1.1025</v>
      </c>
      <c r="D125" s="5">
        <f t="shared" si="34"/>
        <v>2.1025</v>
      </c>
      <c r="E125" s="5">
        <f t="shared" si="35"/>
        <v>0.15601271289092578</v>
      </c>
      <c r="F125" s="5">
        <f t="shared" si="36"/>
        <v>0.37500000000000006</v>
      </c>
      <c r="G125" s="5">
        <f t="shared" si="37"/>
        <v>5.8504767334097173E-2</v>
      </c>
      <c r="H125" s="5">
        <v>4</v>
      </c>
      <c r="I125" s="6">
        <f t="shared" si="38"/>
        <v>2.3401906933638868E-2</v>
      </c>
    </row>
    <row r="126" spans="1:11" x14ac:dyDescent="0.25">
      <c r="A126" s="4">
        <f t="shared" si="39"/>
        <v>2.4</v>
      </c>
      <c r="B126" s="5">
        <f t="shared" si="40"/>
        <v>5.76</v>
      </c>
      <c r="C126" s="5">
        <f t="shared" si="33"/>
        <v>1.44</v>
      </c>
      <c r="D126" s="5">
        <f t="shared" si="34"/>
        <v>2.44</v>
      </c>
      <c r="E126" s="5">
        <f t="shared" si="35"/>
        <v>0.10752895721319534</v>
      </c>
      <c r="F126" s="5">
        <f t="shared" si="36"/>
        <v>0.37500000000000006</v>
      </c>
      <c r="G126" s="5">
        <f t="shared" si="37"/>
        <v>4.0323358954948263E-2</v>
      </c>
      <c r="H126" s="5">
        <v>2</v>
      </c>
      <c r="I126" s="6">
        <f t="shared" si="38"/>
        <v>8.0646717909896512E-3</v>
      </c>
    </row>
    <row r="127" spans="1:11" x14ac:dyDescent="0.25">
      <c r="A127" s="4">
        <f t="shared" si="39"/>
        <v>2.6999999999999997</v>
      </c>
      <c r="B127" s="5">
        <f t="shared" si="40"/>
        <v>7.2899999999999983</v>
      </c>
      <c r="C127" s="5">
        <f t="shared" si="33"/>
        <v>1.8224999999999996</v>
      </c>
      <c r="D127" s="5">
        <f t="shared" si="34"/>
        <v>2.8224999999999998</v>
      </c>
      <c r="E127" s="5">
        <f t="shared" si="35"/>
        <v>7.4716259794026713E-2</v>
      </c>
      <c r="F127" s="5">
        <f t="shared" si="36"/>
        <v>0.37500000000000006</v>
      </c>
      <c r="G127" s="5">
        <f t="shared" si="37"/>
        <v>2.8018597422760021E-2</v>
      </c>
      <c r="H127" s="5">
        <v>4</v>
      </c>
      <c r="I127" s="6">
        <f t="shared" si="38"/>
        <v>1.1207438969104007E-2</v>
      </c>
    </row>
    <row r="128" spans="1:11" x14ac:dyDescent="0.25">
      <c r="A128" s="4">
        <f t="shared" si="39"/>
        <v>2.9999999999999996</v>
      </c>
      <c r="B128" s="5">
        <f t="shared" si="40"/>
        <v>8.9999999999999964</v>
      </c>
      <c r="C128" s="5">
        <f t="shared" si="33"/>
        <v>2.2499999999999991</v>
      </c>
      <c r="D128" s="5">
        <f t="shared" si="34"/>
        <v>3.2499999999999991</v>
      </c>
      <c r="E128" s="5">
        <f t="shared" si="35"/>
        <v>5.2515994908897468E-2</v>
      </c>
      <c r="F128" s="5">
        <f t="shared" si="36"/>
        <v>0.37500000000000006</v>
      </c>
      <c r="G128" s="5">
        <f t="shared" si="37"/>
        <v>1.9693498090836554E-2</v>
      </c>
      <c r="H128" s="5">
        <v>1</v>
      </c>
      <c r="I128" s="6">
        <f t="shared" si="38"/>
        <v>1.9693498090836551E-3</v>
      </c>
    </row>
    <row r="129" spans="1:11" x14ac:dyDescent="0.25">
      <c r="I129" s="50">
        <f>SUM(I118:I128)</f>
        <v>0.48002725034734045</v>
      </c>
    </row>
    <row r="130" spans="1:11" x14ac:dyDescent="0.25">
      <c r="A130" t="s">
        <v>54</v>
      </c>
      <c r="B130">
        <f>I129</f>
        <v>0.48002725034734045</v>
      </c>
      <c r="C130" t="s">
        <v>107</v>
      </c>
      <c r="E130">
        <f>I129-I103</f>
        <v>1.3412121363197138E-2</v>
      </c>
      <c r="I130" s="26"/>
    </row>
    <row r="131" spans="1:11" x14ac:dyDescent="0.25">
      <c r="A131" t="s">
        <v>99</v>
      </c>
      <c r="B131">
        <f>B108</f>
        <v>0.495</v>
      </c>
      <c r="C131" t="s">
        <v>139</v>
      </c>
      <c r="I131" s="26"/>
    </row>
    <row r="132" spans="1:11" x14ac:dyDescent="0.25">
      <c r="A132" t="s">
        <v>98</v>
      </c>
      <c r="B132">
        <f>B109</f>
        <v>0.5</v>
      </c>
      <c r="I132" s="26"/>
    </row>
    <row r="133" spans="1:11" ht="15.75" thickBot="1" x14ac:dyDescent="0.3">
      <c r="I133" s="26"/>
    </row>
    <row r="134" spans="1:11" x14ac:dyDescent="0.25">
      <c r="A134" s="24" t="s">
        <v>69</v>
      </c>
      <c r="B134" s="2"/>
      <c r="C134" s="2"/>
      <c r="D134" s="2"/>
      <c r="E134" s="2"/>
      <c r="F134" s="2"/>
      <c r="G134" s="2"/>
      <c r="H134" s="2"/>
      <c r="I134" s="3"/>
      <c r="K134" s="28">
        <f>K131-1</f>
        <v>-1</v>
      </c>
    </row>
    <row r="135" spans="1:11" x14ac:dyDescent="0.25">
      <c r="A135" s="4" t="s">
        <v>70</v>
      </c>
      <c r="B135" s="5"/>
      <c r="C135" s="5"/>
      <c r="D135" s="5"/>
      <c r="E135" s="5"/>
      <c r="F135" s="5"/>
      <c r="G135" s="5"/>
      <c r="H135" s="5"/>
      <c r="I135" s="6"/>
      <c r="K135" s="28">
        <f>K134-1</f>
        <v>-2</v>
      </c>
    </row>
    <row r="136" spans="1:11" x14ac:dyDescent="0.25">
      <c r="A136" s="4" t="s">
        <v>71</v>
      </c>
      <c r="B136" s="5">
        <v>10</v>
      </c>
      <c r="C136" s="5">
        <f>B137/B136</f>
        <v>0.35</v>
      </c>
      <c r="D136" s="5"/>
      <c r="E136" s="5"/>
      <c r="F136" s="5"/>
      <c r="G136" s="5"/>
      <c r="H136" s="5"/>
      <c r="I136" s="6"/>
      <c r="K136" s="28">
        <f>K135-1</f>
        <v>-3</v>
      </c>
    </row>
    <row r="137" spans="1:11" x14ac:dyDescent="0.25">
      <c r="A137" s="4" t="s">
        <v>41</v>
      </c>
      <c r="B137" s="5">
        <f>B114+B132</f>
        <v>3.5</v>
      </c>
      <c r="C137" s="5"/>
      <c r="D137" s="5"/>
      <c r="E137" s="5"/>
      <c r="F137" s="5"/>
      <c r="G137" s="5"/>
      <c r="H137" s="5"/>
      <c r="I137" s="6"/>
      <c r="K137" s="28"/>
    </row>
    <row r="138" spans="1:11" x14ac:dyDescent="0.25">
      <c r="A138" s="4" t="s">
        <v>72</v>
      </c>
      <c r="B138" s="5"/>
      <c r="C138" s="5"/>
      <c r="D138" s="5"/>
      <c r="E138" s="5"/>
      <c r="F138" s="5"/>
      <c r="G138" s="5"/>
      <c r="H138" s="5"/>
      <c r="I138" s="6"/>
      <c r="K138" s="28"/>
    </row>
    <row r="139" spans="1:11" x14ac:dyDescent="0.25">
      <c r="A139" s="4" t="s">
        <v>73</v>
      </c>
      <c r="B139" s="5">
        <f>(B137/B136)/3</f>
        <v>0.11666666666666665</v>
      </c>
      <c r="C139" s="5"/>
      <c r="D139" s="5"/>
      <c r="E139" s="5"/>
      <c r="F139" s="5"/>
      <c r="G139" s="5"/>
      <c r="H139" s="5"/>
      <c r="I139" s="6"/>
      <c r="K139" s="28"/>
    </row>
    <row r="140" spans="1:11" x14ac:dyDescent="0.25">
      <c r="A140" s="4" t="s">
        <v>74</v>
      </c>
      <c r="B140" s="5" t="s">
        <v>75</v>
      </c>
      <c r="C140" s="5" t="s">
        <v>76</v>
      </c>
      <c r="D140" s="5" t="s">
        <v>77</v>
      </c>
      <c r="E140" s="25" t="s">
        <v>78</v>
      </c>
      <c r="F140" s="5"/>
      <c r="G140" s="5" t="s">
        <v>79</v>
      </c>
      <c r="H140" s="31" t="s">
        <v>80</v>
      </c>
      <c r="I140" s="6" t="s">
        <v>81</v>
      </c>
      <c r="K140" s="28"/>
    </row>
    <row r="141" spans="1:11" x14ac:dyDescent="0.25">
      <c r="A141" s="4">
        <v>0</v>
      </c>
      <c r="B141" s="5">
        <f>A141*A141</f>
        <v>0</v>
      </c>
      <c r="C141" s="5">
        <f>B141/$B$4</f>
        <v>0</v>
      </c>
      <c r="D141" s="5">
        <f>1 +C141</f>
        <v>1</v>
      </c>
      <c r="E141" s="5">
        <f>POWER(D141,-$B$7)</f>
        <v>1</v>
      </c>
      <c r="F141" s="5">
        <f>$B$13</f>
        <v>0.37500000000000006</v>
      </c>
      <c r="G141" s="5">
        <f>E141*F141</f>
        <v>0.37500000000000006</v>
      </c>
      <c r="H141" s="5">
        <v>1</v>
      </c>
      <c r="I141" s="6">
        <f>$B$139*H141*G141</f>
        <v>4.3750000000000004E-2</v>
      </c>
      <c r="K141" s="28"/>
    </row>
    <row r="142" spans="1:11" x14ac:dyDescent="0.25">
      <c r="A142" s="4">
        <f>A141+$C$136</f>
        <v>0.35</v>
      </c>
      <c r="B142" s="5">
        <f>A142*A142</f>
        <v>0.12249999999999998</v>
      </c>
      <c r="C142" s="5">
        <f t="shared" ref="C142:C151" si="41">B142/$B$4</f>
        <v>3.0624999999999996E-2</v>
      </c>
      <c r="D142" s="5">
        <f t="shared" ref="D142:D151" si="42">1 +C142</f>
        <v>1.0306249999999999</v>
      </c>
      <c r="E142" s="5">
        <f t="shared" ref="E142:E151" si="43">POWER(D142,-$B$7)</f>
        <v>0.92735991047318789</v>
      </c>
      <c r="F142" s="5">
        <f t="shared" ref="F142:F151" si="44">$B$13</f>
        <v>0.37500000000000006</v>
      </c>
      <c r="G142" s="5">
        <f t="shared" ref="G142:G151" si="45">E142*F142</f>
        <v>0.3477599664274455</v>
      </c>
      <c r="H142" s="5">
        <v>4</v>
      </c>
      <c r="I142" s="6">
        <f t="shared" ref="I142:I151" si="46">$B$139*H142*G142</f>
        <v>0.16228798433280789</v>
      </c>
      <c r="K142" s="28"/>
    </row>
    <row r="143" spans="1:11" x14ac:dyDescent="0.25">
      <c r="A143" s="4">
        <f t="shared" ref="A143:A151" si="47">A142+$C$136</f>
        <v>0.7</v>
      </c>
      <c r="B143" s="5">
        <f>A143*A143</f>
        <v>0.48999999999999994</v>
      </c>
      <c r="C143" s="5">
        <f t="shared" si="41"/>
        <v>0.12249999999999998</v>
      </c>
      <c r="D143" s="5">
        <f t="shared" si="42"/>
        <v>1.1225000000000001</v>
      </c>
      <c r="E143" s="5">
        <f t="shared" si="43"/>
        <v>0.74909021789853614</v>
      </c>
      <c r="F143" s="5">
        <f t="shared" si="44"/>
        <v>0.37500000000000006</v>
      </c>
      <c r="G143" s="5">
        <f t="shared" si="45"/>
        <v>0.28090883171195108</v>
      </c>
      <c r="H143" s="5">
        <v>2</v>
      </c>
      <c r="I143" s="6">
        <f t="shared" si="46"/>
        <v>6.5545394066121906E-2</v>
      </c>
    </row>
    <row r="144" spans="1:11" x14ac:dyDescent="0.25">
      <c r="A144" s="4">
        <f t="shared" si="47"/>
        <v>1.0499999999999998</v>
      </c>
      <c r="B144" s="5">
        <f t="shared" ref="B144:B151" si="48">A144*A144</f>
        <v>1.1024999999999996</v>
      </c>
      <c r="C144" s="5">
        <f t="shared" si="41"/>
        <v>0.2756249999999999</v>
      </c>
      <c r="D144" s="5">
        <f t="shared" si="42"/>
        <v>1.2756249999999998</v>
      </c>
      <c r="E144" s="5">
        <f t="shared" si="43"/>
        <v>0.54411718786559427</v>
      </c>
      <c r="F144" s="5">
        <f t="shared" si="44"/>
        <v>0.37500000000000006</v>
      </c>
      <c r="G144" s="5">
        <f t="shared" si="45"/>
        <v>0.20404394544959789</v>
      </c>
      <c r="H144" s="5">
        <v>4</v>
      </c>
      <c r="I144" s="6">
        <f t="shared" si="46"/>
        <v>9.522050787647901E-2</v>
      </c>
    </row>
    <row r="145" spans="1:11" x14ac:dyDescent="0.25">
      <c r="A145" s="4">
        <f t="shared" si="47"/>
        <v>1.4</v>
      </c>
      <c r="B145" s="5">
        <f t="shared" si="48"/>
        <v>1.9599999999999997</v>
      </c>
      <c r="C145" s="5">
        <f t="shared" si="41"/>
        <v>0.48999999999999994</v>
      </c>
      <c r="D145" s="5">
        <f t="shared" si="42"/>
        <v>1.49</v>
      </c>
      <c r="E145" s="5">
        <f t="shared" si="43"/>
        <v>0.36900676569480673</v>
      </c>
      <c r="F145" s="5">
        <f t="shared" si="44"/>
        <v>0.37500000000000006</v>
      </c>
      <c r="G145" s="5">
        <f t="shared" si="45"/>
        <v>0.13837753713555254</v>
      </c>
      <c r="H145" s="5">
        <v>2</v>
      </c>
      <c r="I145" s="6">
        <f t="shared" si="46"/>
        <v>3.228809199829559E-2</v>
      </c>
    </row>
    <row r="146" spans="1:11" x14ac:dyDescent="0.25">
      <c r="A146" s="4">
        <f t="shared" si="47"/>
        <v>1.75</v>
      </c>
      <c r="B146" s="5">
        <f t="shared" si="48"/>
        <v>3.0625</v>
      </c>
      <c r="C146" s="5">
        <f t="shared" si="41"/>
        <v>0.765625</v>
      </c>
      <c r="D146" s="5">
        <f t="shared" si="42"/>
        <v>1.765625</v>
      </c>
      <c r="E146" s="5">
        <f t="shared" si="43"/>
        <v>0.24140920522510542</v>
      </c>
      <c r="F146" s="5">
        <f t="shared" si="44"/>
        <v>0.37500000000000006</v>
      </c>
      <c r="G146" s="5">
        <f t="shared" si="45"/>
        <v>9.0528451959414544E-2</v>
      </c>
      <c r="H146" s="5">
        <v>4</v>
      </c>
      <c r="I146" s="6">
        <f t="shared" si="46"/>
        <v>4.2246610914393447E-2</v>
      </c>
    </row>
    <row r="147" spans="1:11" x14ac:dyDescent="0.25">
      <c r="A147" s="4">
        <f t="shared" si="47"/>
        <v>2.1</v>
      </c>
      <c r="B147" s="5">
        <f t="shared" si="48"/>
        <v>4.41</v>
      </c>
      <c r="C147" s="5">
        <f t="shared" si="41"/>
        <v>1.1025</v>
      </c>
      <c r="D147" s="5">
        <f t="shared" si="42"/>
        <v>2.1025</v>
      </c>
      <c r="E147" s="5">
        <f t="shared" si="43"/>
        <v>0.15601271289092578</v>
      </c>
      <c r="F147" s="5">
        <f t="shared" si="44"/>
        <v>0.37500000000000006</v>
      </c>
      <c r="G147" s="5">
        <f t="shared" si="45"/>
        <v>5.8504767334097173E-2</v>
      </c>
      <c r="H147" s="5">
        <v>2</v>
      </c>
      <c r="I147" s="6">
        <f t="shared" si="46"/>
        <v>1.3651112377956005E-2</v>
      </c>
    </row>
    <row r="148" spans="1:11" x14ac:dyDescent="0.25">
      <c r="A148" s="4">
        <f t="shared" si="47"/>
        <v>2.4500000000000002</v>
      </c>
      <c r="B148" s="5">
        <f t="shared" si="48"/>
        <v>6.0025000000000013</v>
      </c>
      <c r="C148" s="5">
        <f t="shared" si="41"/>
        <v>1.5006250000000003</v>
      </c>
      <c r="D148" s="5">
        <f t="shared" si="42"/>
        <v>2.5006250000000003</v>
      </c>
      <c r="E148" s="5">
        <f t="shared" si="43"/>
        <v>0.1011296672317416</v>
      </c>
      <c r="F148" s="5">
        <f t="shared" si="44"/>
        <v>0.37500000000000006</v>
      </c>
      <c r="G148" s="5">
        <f t="shared" si="45"/>
        <v>3.7923625211903109E-2</v>
      </c>
      <c r="H148" s="5">
        <v>4</v>
      </c>
      <c r="I148" s="6">
        <f t="shared" si="46"/>
        <v>1.7697691765554781E-2</v>
      </c>
    </row>
    <row r="149" spans="1:11" x14ac:dyDescent="0.25">
      <c r="A149" s="4">
        <f t="shared" si="47"/>
        <v>2.8000000000000003</v>
      </c>
      <c r="B149" s="5">
        <f t="shared" si="48"/>
        <v>7.8400000000000016</v>
      </c>
      <c r="C149" s="5">
        <f t="shared" si="41"/>
        <v>1.9600000000000004</v>
      </c>
      <c r="D149" s="5">
        <f t="shared" si="42"/>
        <v>2.9600000000000004</v>
      </c>
      <c r="E149" s="5">
        <f t="shared" si="43"/>
        <v>6.6339275214469515E-2</v>
      </c>
      <c r="F149" s="5">
        <f t="shared" si="44"/>
        <v>0.37500000000000006</v>
      </c>
      <c r="G149" s="5">
        <f t="shared" si="45"/>
        <v>2.4877228205426073E-2</v>
      </c>
      <c r="H149" s="5">
        <v>2</v>
      </c>
      <c r="I149" s="6">
        <f t="shared" si="46"/>
        <v>5.8046865812660829E-3</v>
      </c>
    </row>
    <row r="150" spans="1:11" x14ac:dyDescent="0.25">
      <c r="A150" s="4">
        <f t="shared" si="47"/>
        <v>3.1500000000000004</v>
      </c>
      <c r="B150" s="5">
        <f t="shared" si="48"/>
        <v>9.922500000000003</v>
      </c>
      <c r="C150" s="5">
        <f t="shared" si="41"/>
        <v>2.4806250000000007</v>
      </c>
      <c r="D150" s="5">
        <f t="shared" si="42"/>
        <v>3.4806250000000007</v>
      </c>
      <c r="E150" s="5">
        <f t="shared" si="43"/>
        <v>4.4244257568861002E-2</v>
      </c>
      <c r="F150" s="5">
        <f t="shared" si="44"/>
        <v>0.37500000000000006</v>
      </c>
      <c r="G150" s="5">
        <f t="shared" si="45"/>
        <v>1.6591596588322877E-2</v>
      </c>
      <c r="H150" s="5">
        <v>4</v>
      </c>
      <c r="I150" s="6">
        <f t="shared" si="46"/>
        <v>7.7427450745506752E-3</v>
      </c>
    </row>
    <row r="151" spans="1:11" x14ac:dyDescent="0.25">
      <c r="A151" s="4">
        <f t="shared" si="47"/>
        <v>3.5000000000000004</v>
      </c>
      <c r="B151" s="5">
        <f t="shared" si="48"/>
        <v>12.250000000000004</v>
      </c>
      <c r="C151" s="5">
        <f t="shared" si="41"/>
        <v>3.0625000000000009</v>
      </c>
      <c r="D151" s="5">
        <f t="shared" si="42"/>
        <v>4.0625000000000009</v>
      </c>
      <c r="E151" s="5">
        <f t="shared" si="43"/>
        <v>3.0061909637715833E-2</v>
      </c>
      <c r="F151" s="5">
        <f t="shared" si="44"/>
        <v>0.37500000000000006</v>
      </c>
      <c r="G151" s="5">
        <f t="shared" si="45"/>
        <v>1.1273216114143439E-2</v>
      </c>
      <c r="H151" s="5">
        <v>1</v>
      </c>
      <c r="I151" s="6">
        <f t="shared" si="46"/>
        <v>1.3152085466500677E-3</v>
      </c>
    </row>
    <row r="152" spans="1:11" x14ac:dyDescent="0.25">
      <c r="I152" s="50">
        <f>SUM(I141:I151)</f>
        <v>0.48755003353407556</v>
      </c>
    </row>
    <row r="153" spans="1:11" x14ac:dyDescent="0.25">
      <c r="A153" t="s">
        <v>54</v>
      </c>
      <c r="B153">
        <f>I152</f>
        <v>0.48755003353407556</v>
      </c>
      <c r="C153" t="s">
        <v>107</v>
      </c>
      <c r="D153" t="s">
        <v>116</v>
      </c>
      <c r="E153">
        <f>I152-I129</f>
        <v>7.5227831867351047E-3</v>
      </c>
      <c r="F153" t="s">
        <v>139</v>
      </c>
      <c r="I153" s="26"/>
    </row>
    <row r="154" spans="1:11" x14ac:dyDescent="0.25">
      <c r="A154" t="s">
        <v>111</v>
      </c>
      <c r="B154">
        <f>B131</f>
        <v>0.495</v>
      </c>
      <c r="I154" s="26"/>
    </row>
    <row r="155" spans="1:11" x14ac:dyDescent="0.25">
      <c r="A155" t="s">
        <v>98</v>
      </c>
      <c r="B155">
        <f>B132</f>
        <v>0.5</v>
      </c>
      <c r="I155" s="26"/>
    </row>
    <row r="156" spans="1:11" ht="15.75" thickBot="1" x14ac:dyDescent="0.3">
      <c r="I156" s="26"/>
    </row>
    <row r="157" spans="1:11" x14ac:dyDescent="0.25">
      <c r="A157" s="24" t="s">
        <v>69</v>
      </c>
      <c r="B157" s="2"/>
      <c r="C157" s="2"/>
      <c r="D157" s="2"/>
      <c r="E157" s="2"/>
      <c r="F157" s="2"/>
      <c r="G157" s="2"/>
      <c r="H157" s="2"/>
      <c r="I157" s="3"/>
      <c r="K157" s="28">
        <f>K154-1</f>
        <v>-1</v>
      </c>
    </row>
    <row r="158" spans="1:11" x14ac:dyDescent="0.25">
      <c r="A158" s="4" t="s">
        <v>70</v>
      </c>
      <c r="B158" s="5"/>
      <c r="C158" s="5"/>
      <c r="D158" s="5"/>
      <c r="E158" s="5"/>
      <c r="F158" s="5"/>
      <c r="G158" s="5"/>
      <c r="H158" s="5"/>
      <c r="I158" s="6"/>
      <c r="K158" s="28">
        <f>K157-1</f>
        <v>-2</v>
      </c>
    </row>
    <row r="159" spans="1:11" x14ac:dyDescent="0.25">
      <c r="A159" s="4" t="s">
        <v>71</v>
      </c>
      <c r="B159" s="5">
        <v>10</v>
      </c>
      <c r="C159" s="5">
        <f>B160/B159</f>
        <v>0.4</v>
      </c>
      <c r="D159" s="5"/>
      <c r="E159" s="5"/>
      <c r="F159" s="5"/>
      <c r="G159" s="5"/>
      <c r="H159" s="5"/>
      <c r="I159" s="6"/>
      <c r="K159" s="28">
        <f>K158-1</f>
        <v>-3</v>
      </c>
    </row>
    <row r="160" spans="1:11" x14ac:dyDescent="0.25">
      <c r="A160" s="4" t="s">
        <v>41</v>
      </c>
      <c r="B160" s="5">
        <f>B137+B155</f>
        <v>4</v>
      </c>
      <c r="C160" s="5"/>
      <c r="D160" s="5"/>
      <c r="E160" s="5"/>
      <c r="F160" s="5"/>
      <c r="G160" s="5"/>
      <c r="H160" s="5"/>
      <c r="I160" s="6"/>
      <c r="K160" s="28"/>
    </row>
    <row r="161" spans="1:11" x14ac:dyDescent="0.25">
      <c r="A161" s="4" t="s">
        <v>72</v>
      </c>
      <c r="B161" s="5"/>
      <c r="C161" s="5"/>
      <c r="D161" s="5"/>
      <c r="E161" s="5"/>
      <c r="F161" s="5"/>
      <c r="G161" s="5"/>
      <c r="H161" s="5"/>
      <c r="I161" s="6"/>
      <c r="K161" s="28"/>
    </row>
    <row r="162" spans="1:11" x14ac:dyDescent="0.25">
      <c r="A162" s="4" t="s">
        <v>73</v>
      </c>
      <c r="B162" s="5">
        <f>(B160/B159)/3</f>
        <v>0.13333333333333333</v>
      </c>
      <c r="C162" s="5"/>
      <c r="D162" s="5"/>
      <c r="E162" s="5"/>
      <c r="F162" s="5"/>
      <c r="G162" s="5"/>
      <c r="H162" s="5"/>
      <c r="I162" s="6"/>
      <c r="K162" s="28"/>
    </row>
    <row r="163" spans="1:11" x14ac:dyDescent="0.25">
      <c r="A163" s="4" t="s">
        <v>74</v>
      </c>
      <c r="B163" s="5" t="s">
        <v>75</v>
      </c>
      <c r="C163" s="5" t="s">
        <v>76</v>
      </c>
      <c r="D163" s="5" t="s">
        <v>77</v>
      </c>
      <c r="E163" s="25" t="s">
        <v>78</v>
      </c>
      <c r="F163" s="5"/>
      <c r="G163" s="5" t="s">
        <v>79</v>
      </c>
      <c r="H163" s="31" t="s">
        <v>80</v>
      </c>
      <c r="I163" s="6" t="s">
        <v>81</v>
      </c>
      <c r="K163" s="28"/>
    </row>
    <row r="164" spans="1:11" x14ac:dyDescent="0.25">
      <c r="A164" s="4">
        <v>0</v>
      </c>
      <c r="B164" s="5">
        <f>A164*A164</f>
        <v>0</v>
      </c>
      <c r="C164" s="5">
        <f>B164/$B$4</f>
        <v>0</v>
      </c>
      <c r="D164" s="5">
        <f>1 +C164</f>
        <v>1</v>
      </c>
      <c r="E164" s="5">
        <f>POWER(D164,-$B$7)</f>
        <v>1</v>
      </c>
      <c r="F164" s="5">
        <f>$B$13</f>
        <v>0.37500000000000006</v>
      </c>
      <c r="G164" s="5">
        <f>E164*F164</f>
        <v>0.37500000000000006</v>
      </c>
      <c r="H164" s="5">
        <v>1</v>
      </c>
      <c r="I164" s="6">
        <f>$B$162*H164*G164</f>
        <v>5.000000000000001E-2</v>
      </c>
      <c r="K164" s="28"/>
    </row>
    <row r="165" spans="1:11" x14ac:dyDescent="0.25">
      <c r="A165" s="4">
        <f>A164+$C$159</f>
        <v>0.4</v>
      </c>
      <c r="B165" s="5">
        <f>A165*A165</f>
        <v>0.16000000000000003</v>
      </c>
      <c r="C165" s="5">
        <f t="shared" ref="C165:C174" si="49">B165/$B$4</f>
        <v>4.0000000000000008E-2</v>
      </c>
      <c r="D165" s="5">
        <f t="shared" ref="D165:D174" si="50">1 +C165</f>
        <v>1.04</v>
      </c>
      <c r="E165" s="5">
        <f t="shared" ref="E165:E174" si="51">POWER(D165,-$B$7)</f>
        <v>0.9066019560751849</v>
      </c>
      <c r="F165" s="5">
        <f t="shared" ref="F165:F174" si="52">$B$13</f>
        <v>0.37500000000000006</v>
      </c>
      <c r="G165" s="5">
        <f t="shared" ref="G165:G174" si="53">E165*F165</f>
        <v>0.33997573352819438</v>
      </c>
      <c r="H165" s="5">
        <v>4</v>
      </c>
      <c r="I165" s="6">
        <f t="shared" ref="I165:I174" si="54">$B$162*H165*G165</f>
        <v>0.18132039121503701</v>
      </c>
      <c r="K165" s="28"/>
    </row>
    <row r="166" spans="1:11" x14ac:dyDescent="0.25">
      <c r="A166" s="4">
        <f t="shared" ref="A166:A174" si="55">A165+$C$159</f>
        <v>0.8</v>
      </c>
      <c r="B166" s="5">
        <f>A166*A166</f>
        <v>0.64000000000000012</v>
      </c>
      <c r="C166" s="5">
        <f t="shared" si="49"/>
        <v>0.16000000000000003</v>
      </c>
      <c r="D166" s="5">
        <f t="shared" si="50"/>
        <v>1.1600000000000001</v>
      </c>
      <c r="E166" s="5">
        <f t="shared" si="51"/>
        <v>0.69000943139510929</v>
      </c>
      <c r="F166" s="5">
        <f t="shared" si="52"/>
        <v>0.37500000000000006</v>
      </c>
      <c r="G166" s="5">
        <f t="shared" si="53"/>
        <v>0.25875353677316604</v>
      </c>
      <c r="H166" s="5">
        <v>2</v>
      </c>
      <c r="I166" s="6">
        <f t="shared" si="54"/>
        <v>6.900094313951094E-2</v>
      </c>
    </row>
    <row r="167" spans="1:11" x14ac:dyDescent="0.25">
      <c r="A167" s="4">
        <f t="shared" si="55"/>
        <v>1.2000000000000002</v>
      </c>
      <c r="B167" s="5">
        <f t="shared" ref="B167:B174" si="56">A167*A167</f>
        <v>1.4400000000000004</v>
      </c>
      <c r="C167" s="5">
        <f t="shared" si="49"/>
        <v>0.3600000000000001</v>
      </c>
      <c r="D167" s="5">
        <f t="shared" si="50"/>
        <v>1.36</v>
      </c>
      <c r="E167" s="5">
        <f t="shared" si="51"/>
        <v>0.46360992955911767</v>
      </c>
      <c r="F167" s="5">
        <f t="shared" si="52"/>
        <v>0.37500000000000006</v>
      </c>
      <c r="G167" s="5">
        <f t="shared" si="53"/>
        <v>0.17385372358466916</v>
      </c>
      <c r="H167" s="5">
        <v>4</v>
      </c>
      <c r="I167" s="6">
        <f t="shared" si="54"/>
        <v>9.2721985911823554E-2</v>
      </c>
    </row>
    <row r="168" spans="1:11" x14ac:dyDescent="0.25">
      <c r="A168" s="4">
        <f t="shared" si="55"/>
        <v>1.6</v>
      </c>
      <c r="B168" s="5">
        <f t="shared" si="56"/>
        <v>2.5600000000000005</v>
      </c>
      <c r="C168" s="5">
        <f t="shared" si="49"/>
        <v>0.64000000000000012</v>
      </c>
      <c r="D168" s="5">
        <f t="shared" si="50"/>
        <v>1.6400000000000001</v>
      </c>
      <c r="E168" s="5">
        <f t="shared" si="51"/>
        <v>0.29032897436162636</v>
      </c>
      <c r="F168" s="5">
        <f t="shared" si="52"/>
        <v>0.37500000000000006</v>
      </c>
      <c r="G168" s="5">
        <f t="shared" si="53"/>
        <v>0.1088733653856099</v>
      </c>
      <c r="H168" s="5">
        <v>2</v>
      </c>
      <c r="I168" s="6">
        <f t="shared" si="54"/>
        <v>2.9032897436162639E-2</v>
      </c>
    </row>
    <row r="169" spans="1:11" x14ac:dyDescent="0.25">
      <c r="A169" s="4">
        <f t="shared" si="55"/>
        <v>2</v>
      </c>
      <c r="B169" s="5">
        <f t="shared" si="56"/>
        <v>4</v>
      </c>
      <c r="C169" s="5">
        <f t="shared" si="49"/>
        <v>1</v>
      </c>
      <c r="D169" s="5">
        <f t="shared" si="50"/>
        <v>2</v>
      </c>
      <c r="E169" s="5">
        <f t="shared" si="51"/>
        <v>0.17677669529663687</v>
      </c>
      <c r="F169" s="5">
        <f t="shared" si="52"/>
        <v>0.37500000000000006</v>
      </c>
      <c r="G169" s="5">
        <f t="shared" si="53"/>
        <v>6.6291260736238838E-2</v>
      </c>
      <c r="H169" s="5">
        <v>4</v>
      </c>
      <c r="I169" s="6">
        <f t="shared" si="54"/>
        <v>3.5355339059327383E-2</v>
      </c>
    </row>
    <row r="170" spans="1:11" x14ac:dyDescent="0.25">
      <c r="A170" s="4">
        <f t="shared" si="55"/>
        <v>2.4</v>
      </c>
      <c r="B170" s="5">
        <f t="shared" si="56"/>
        <v>5.76</v>
      </c>
      <c r="C170" s="5">
        <f t="shared" si="49"/>
        <v>1.44</v>
      </c>
      <c r="D170" s="5">
        <f t="shared" si="50"/>
        <v>2.44</v>
      </c>
      <c r="E170" s="5">
        <f t="shared" si="51"/>
        <v>0.10752895721319534</v>
      </c>
      <c r="F170" s="5">
        <f t="shared" si="52"/>
        <v>0.37500000000000006</v>
      </c>
      <c r="G170" s="5">
        <f t="shared" si="53"/>
        <v>4.0323358954948263E-2</v>
      </c>
      <c r="H170" s="5">
        <v>2</v>
      </c>
      <c r="I170" s="6">
        <f t="shared" si="54"/>
        <v>1.0752895721319537E-2</v>
      </c>
    </row>
    <row r="171" spans="1:11" x14ac:dyDescent="0.25">
      <c r="A171" s="4">
        <f t="shared" si="55"/>
        <v>2.8</v>
      </c>
      <c r="B171" s="5">
        <f t="shared" si="56"/>
        <v>7.839999999999999</v>
      </c>
      <c r="C171" s="5">
        <f t="shared" si="49"/>
        <v>1.9599999999999997</v>
      </c>
      <c r="D171" s="5">
        <f t="shared" si="50"/>
        <v>2.96</v>
      </c>
      <c r="E171" s="5">
        <f t="shared" si="51"/>
        <v>6.6339275214469542E-2</v>
      </c>
      <c r="F171" s="5">
        <f t="shared" si="52"/>
        <v>0.37500000000000006</v>
      </c>
      <c r="G171" s="5">
        <f t="shared" si="53"/>
        <v>2.4877228205426084E-2</v>
      </c>
      <c r="H171" s="5">
        <v>4</v>
      </c>
      <c r="I171" s="6">
        <f t="shared" si="54"/>
        <v>1.3267855042893911E-2</v>
      </c>
    </row>
    <row r="172" spans="1:11" x14ac:dyDescent="0.25">
      <c r="A172" s="4">
        <f t="shared" si="55"/>
        <v>3.1999999999999997</v>
      </c>
      <c r="B172" s="5">
        <f t="shared" si="56"/>
        <v>10.239999999999998</v>
      </c>
      <c r="C172" s="5">
        <f t="shared" si="49"/>
        <v>2.5599999999999996</v>
      </c>
      <c r="D172" s="5">
        <f t="shared" si="50"/>
        <v>3.5599999999999996</v>
      </c>
      <c r="E172" s="5">
        <f t="shared" si="51"/>
        <v>4.1819131107434362E-2</v>
      </c>
      <c r="F172" s="5">
        <f t="shared" si="52"/>
        <v>0.37500000000000006</v>
      </c>
      <c r="G172" s="5">
        <f t="shared" si="53"/>
        <v>1.5682174165287888E-2</v>
      </c>
      <c r="H172" s="5">
        <v>2</v>
      </c>
      <c r="I172" s="6">
        <f t="shared" si="54"/>
        <v>4.1819131107434368E-3</v>
      </c>
    </row>
    <row r="173" spans="1:11" x14ac:dyDescent="0.25">
      <c r="A173" s="4">
        <f t="shared" si="55"/>
        <v>3.5999999999999996</v>
      </c>
      <c r="B173" s="5">
        <f t="shared" si="56"/>
        <v>12.959999999999997</v>
      </c>
      <c r="C173" s="5">
        <f t="shared" si="49"/>
        <v>3.2399999999999993</v>
      </c>
      <c r="D173" s="5">
        <f t="shared" si="50"/>
        <v>4.2399999999999993</v>
      </c>
      <c r="E173" s="5">
        <f t="shared" si="51"/>
        <v>2.7013779991691463E-2</v>
      </c>
      <c r="F173" s="5">
        <f t="shared" si="52"/>
        <v>0.37500000000000006</v>
      </c>
      <c r="G173" s="5">
        <f t="shared" si="53"/>
        <v>1.01301674968843E-2</v>
      </c>
      <c r="H173" s="5">
        <v>4</v>
      </c>
      <c r="I173" s="6">
        <f t="shared" si="54"/>
        <v>5.4027559983382935E-3</v>
      </c>
    </row>
    <row r="174" spans="1:11" x14ac:dyDescent="0.25">
      <c r="A174" s="4">
        <f t="shared" si="55"/>
        <v>3.9999999999999996</v>
      </c>
      <c r="B174" s="5">
        <f t="shared" si="56"/>
        <v>15.999999999999996</v>
      </c>
      <c r="C174" s="5">
        <f t="shared" si="49"/>
        <v>3.9999999999999991</v>
      </c>
      <c r="D174" s="5">
        <f t="shared" si="50"/>
        <v>4.9999999999999991</v>
      </c>
      <c r="E174" s="5">
        <f t="shared" si="51"/>
        <v>1.7888543819998319E-2</v>
      </c>
      <c r="F174" s="5">
        <f t="shared" si="52"/>
        <v>0.37500000000000006</v>
      </c>
      <c r="G174" s="5">
        <f t="shared" si="53"/>
        <v>6.7082039324993705E-3</v>
      </c>
      <c r="H174" s="5">
        <v>1</v>
      </c>
      <c r="I174" s="6">
        <f t="shared" si="54"/>
        <v>8.9442719099991602E-4</v>
      </c>
    </row>
    <row r="175" spans="1:11" x14ac:dyDescent="0.25">
      <c r="I175" s="50">
        <f>SUM(I164:I174)</f>
        <v>0.49193140382615669</v>
      </c>
    </row>
    <row r="176" spans="1:11" x14ac:dyDescent="0.25">
      <c r="A176" t="s">
        <v>54</v>
      </c>
      <c r="B176">
        <f>I175</f>
        <v>0.49193140382615669</v>
      </c>
      <c r="C176" t="s">
        <v>135</v>
      </c>
      <c r="D176">
        <f>I175-I152</f>
        <v>4.3813702920811326E-3</v>
      </c>
      <c r="E176" t="s">
        <v>139</v>
      </c>
      <c r="I176" s="26"/>
    </row>
    <row r="177" spans="1:11" x14ac:dyDescent="0.25">
      <c r="A177" t="s">
        <v>111</v>
      </c>
      <c r="B177">
        <f>B154</f>
        <v>0.495</v>
      </c>
      <c r="I177" s="26"/>
    </row>
    <row r="178" spans="1:11" x14ac:dyDescent="0.25">
      <c r="A178" t="s">
        <v>98</v>
      </c>
      <c r="B178">
        <f>B155</f>
        <v>0.5</v>
      </c>
      <c r="I178" s="26"/>
    </row>
    <row r="179" spans="1:11" ht="15.75" thickBot="1" x14ac:dyDescent="0.3">
      <c r="I179" s="26"/>
    </row>
    <row r="180" spans="1:11" x14ac:dyDescent="0.25">
      <c r="A180" s="24" t="s">
        <v>69</v>
      </c>
      <c r="B180" s="2"/>
      <c r="C180" s="2"/>
      <c r="D180" s="2"/>
      <c r="E180" s="2"/>
      <c r="F180" s="2"/>
      <c r="G180" s="2"/>
      <c r="H180" s="2"/>
      <c r="I180" s="3"/>
      <c r="K180" s="28">
        <f>K177-1</f>
        <v>-1</v>
      </c>
    </row>
    <row r="181" spans="1:11" x14ac:dyDescent="0.25">
      <c r="A181" s="4" t="s">
        <v>70</v>
      </c>
      <c r="B181" s="5"/>
      <c r="C181" s="5"/>
      <c r="D181" s="5"/>
      <c r="E181" s="5"/>
      <c r="F181" s="5"/>
      <c r="G181" s="5"/>
      <c r="H181" s="5"/>
      <c r="I181" s="6"/>
      <c r="K181" s="28">
        <f>K180-1</f>
        <v>-2</v>
      </c>
    </row>
    <row r="182" spans="1:11" x14ac:dyDescent="0.25">
      <c r="A182" s="4" t="s">
        <v>71</v>
      </c>
      <c r="B182" s="5">
        <v>10</v>
      </c>
      <c r="C182" s="5">
        <f>B183/B182</f>
        <v>0.45</v>
      </c>
      <c r="D182" s="5"/>
      <c r="E182" s="5"/>
      <c r="F182" s="5"/>
      <c r="G182" s="5"/>
      <c r="H182" s="5"/>
      <c r="I182" s="6"/>
      <c r="K182" s="28">
        <f>K181-1</f>
        <v>-3</v>
      </c>
    </row>
    <row r="183" spans="1:11" x14ac:dyDescent="0.25">
      <c r="A183" s="4" t="s">
        <v>41</v>
      </c>
      <c r="B183" s="5">
        <f>B160+B178</f>
        <v>4.5</v>
      </c>
      <c r="C183" s="5"/>
      <c r="D183" s="5"/>
      <c r="E183" s="5"/>
      <c r="F183" s="5"/>
      <c r="G183" s="5"/>
      <c r="H183" s="5"/>
      <c r="I183" s="6"/>
      <c r="K183" s="28"/>
    </row>
    <row r="184" spans="1:11" x14ac:dyDescent="0.25">
      <c r="A184" s="4" t="s">
        <v>72</v>
      </c>
      <c r="B184" s="5"/>
      <c r="C184" s="5"/>
      <c r="D184" s="5"/>
      <c r="E184" s="5"/>
      <c r="F184" s="5"/>
      <c r="G184" s="5"/>
      <c r="H184" s="5"/>
      <c r="I184" s="6"/>
      <c r="K184" s="28"/>
    </row>
    <row r="185" spans="1:11" x14ac:dyDescent="0.25">
      <c r="A185" s="4" t="s">
        <v>73</v>
      </c>
      <c r="B185" s="5">
        <f>(B183/B182)/3</f>
        <v>0.15</v>
      </c>
      <c r="C185" s="5"/>
      <c r="D185" s="5"/>
      <c r="E185" s="5"/>
      <c r="F185" s="5"/>
      <c r="G185" s="5"/>
      <c r="H185" s="5"/>
      <c r="I185" s="6"/>
      <c r="K185" s="28"/>
    </row>
    <row r="186" spans="1:11" x14ac:dyDescent="0.25">
      <c r="A186" s="4" t="s">
        <v>74</v>
      </c>
      <c r="B186" s="5" t="s">
        <v>75</v>
      </c>
      <c r="C186" s="5" t="s">
        <v>76</v>
      </c>
      <c r="D186" s="5" t="s">
        <v>77</v>
      </c>
      <c r="E186" s="25" t="s">
        <v>78</v>
      </c>
      <c r="F186" s="5"/>
      <c r="G186" s="5" t="s">
        <v>79</v>
      </c>
      <c r="H186" s="31" t="s">
        <v>80</v>
      </c>
      <c r="I186" s="6" t="s">
        <v>81</v>
      </c>
      <c r="K186" s="28"/>
    </row>
    <row r="187" spans="1:11" x14ac:dyDescent="0.25">
      <c r="A187" s="4">
        <v>0</v>
      </c>
      <c r="B187" s="5">
        <f>A187*A187</f>
        <v>0</v>
      </c>
      <c r="C187" s="5">
        <f>B187/$B$4</f>
        <v>0</v>
      </c>
      <c r="D187" s="5">
        <f>1 +C187</f>
        <v>1</v>
      </c>
      <c r="E187" s="5">
        <f>POWER(D187,-$B$7)</f>
        <v>1</v>
      </c>
      <c r="F187" s="5">
        <f>$B$13</f>
        <v>0.37500000000000006</v>
      </c>
      <c r="G187" s="5">
        <f>E187*F187</f>
        <v>0.37500000000000006</v>
      </c>
      <c r="H187" s="5">
        <v>1</v>
      </c>
      <c r="I187" s="6">
        <f>$B$185*H187*G187</f>
        <v>5.6250000000000008E-2</v>
      </c>
      <c r="K187" s="28"/>
    </row>
    <row r="188" spans="1:11" x14ac:dyDescent="0.25">
      <c r="A188" s="4">
        <f>A187+$C$182</f>
        <v>0.45</v>
      </c>
      <c r="B188" s="5">
        <f>A188*A188</f>
        <v>0.20250000000000001</v>
      </c>
      <c r="C188" s="5">
        <f t="shared" ref="C188:C197" si="57">B188/$B$4</f>
        <v>5.0625000000000003E-2</v>
      </c>
      <c r="D188" s="5">
        <f t="shared" ref="D188:D197" si="58">1 +C188</f>
        <v>1.0506249999999999</v>
      </c>
      <c r="E188" s="5">
        <f t="shared" ref="E188:E197" si="59">POWER(D188,-$B$7)</f>
        <v>0.88385428760951701</v>
      </c>
      <c r="F188" s="5">
        <f t="shared" ref="F188:F197" si="60">$B$13</f>
        <v>0.37500000000000006</v>
      </c>
      <c r="G188" s="5">
        <f t="shared" ref="G188:G197" si="61">E188*F188</f>
        <v>0.33144535785356893</v>
      </c>
      <c r="H188" s="5">
        <v>4</v>
      </c>
      <c r="I188" s="6">
        <f t="shared" ref="I188:I197" si="62">$B$185*H188*G188</f>
        <v>0.19886721471214136</v>
      </c>
      <c r="K188" s="28"/>
    </row>
    <row r="189" spans="1:11" x14ac:dyDescent="0.25">
      <c r="A189" s="4">
        <f t="shared" ref="A189:A197" si="63">A188+$C$182</f>
        <v>0.9</v>
      </c>
      <c r="B189" s="5">
        <f>A189*A189</f>
        <v>0.81</v>
      </c>
      <c r="C189" s="5">
        <f t="shared" si="57"/>
        <v>0.20250000000000001</v>
      </c>
      <c r="D189" s="5">
        <f t="shared" si="58"/>
        <v>1.2025000000000001</v>
      </c>
      <c r="E189" s="5">
        <f t="shared" si="59"/>
        <v>0.63064838424806691</v>
      </c>
      <c r="F189" s="5">
        <f t="shared" si="60"/>
        <v>0.37500000000000006</v>
      </c>
      <c r="G189" s="5">
        <f t="shared" si="61"/>
        <v>0.23649314409302513</v>
      </c>
      <c r="H189" s="5">
        <v>2</v>
      </c>
      <c r="I189" s="6">
        <f t="shared" si="62"/>
        <v>7.0947943227907539E-2</v>
      </c>
    </row>
    <row r="190" spans="1:11" x14ac:dyDescent="0.25">
      <c r="A190" s="4">
        <f t="shared" si="63"/>
        <v>1.35</v>
      </c>
      <c r="B190" s="5">
        <f t="shared" ref="B190:B197" si="64">A190*A190</f>
        <v>1.8225000000000002</v>
      </c>
      <c r="C190" s="5">
        <f t="shared" si="57"/>
        <v>0.45562500000000006</v>
      </c>
      <c r="D190" s="5">
        <f t="shared" si="58"/>
        <v>1.4556249999999999</v>
      </c>
      <c r="E190" s="5">
        <f t="shared" si="59"/>
        <v>0.391179633359517</v>
      </c>
      <c r="F190" s="5">
        <f t="shared" si="60"/>
        <v>0.37500000000000006</v>
      </c>
      <c r="G190" s="5">
        <f t="shared" si="61"/>
        <v>0.1466923625098189</v>
      </c>
      <c r="H190" s="5">
        <v>4</v>
      </c>
      <c r="I190" s="6">
        <f t="shared" si="62"/>
        <v>8.8015417505891341E-2</v>
      </c>
    </row>
    <row r="191" spans="1:11" x14ac:dyDescent="0.25">
      <c r="A191" s="4">
        <f t="shared" si="63"/>
        <v>1.8</v>
      </c>
      <c r="B191" s="5">
        <f t="shared" si="64"/>
        <v>3.24</v>
      </c>
      <c r="C191" s="5">
        <f t="shared" si="57"/>
        <v>0.81</v>
      </c>
      <c r="D191" s="5">
        <f t="shared" si="58"/>
        <v>1.81</v>
      </c>
      <c r="E191" s="5">
        <f t="shared" si="59"/>
        <v>0.22688383939658932</v>
      </c>
      <c r="F191" s="5">
        <f t="shared" si="60"/>
        <v>0.37500000000000006</v>
      </c>
      <c r="G191" s="5">
        <f t="shared" si="61"/>
        <v>8.5081439773721013E-2</v>
      </c>
      <c r="H191" s="5">
        <v>2</v>
      </c>
      <c r="I191" s="6">
        <f t="shared" si="62"/>
        <v>2.5524431932116304E-2</v>
      </c>
    </row>
    <row r="192" spans="1:11" x14ac:dyDescent="0.25">
      <c r="A192" s="4">
        <f t="shared" si="63"/>
        <v>2.25</v>
      </c>
      <c r="B192" s="5">
        <f t="shared" si="64"/>
        <v>5.0625</v>
      </c>
      <c r="C192" s="5">
        <f t="shared" si="57"/>
        <v>1.265625</v>
      </c>
      <c r="D192" s="5">
        <f t="shared" si="58"/>
        <v>2.265625</v>
      </c>
      <c r="E192" s="5">
        <f t="shared" si="59"/>
        <v>0.1294285033934531</v>
      </c>
      <c r="F192" s="5">
        <f t="shared" si="60"/>
        <v>0.37500000000000006</v>
      </c>
      <c r="G192" s="5">
        <f t="shared" si="61"/>
        <v>4.8535688772544924E-2</v>
      </c>
      <c r="H192" s="5">
        <v>4</v>
      </c>
      <c r="I192" s="6">
        <f t="shared" si="62"/>
        <v>2.9121413263526953E-2</v>
      </c>
    </row>
    <row r="193" spans="1:11" x14ac:dyDescent="0.25">
      <c r="A193" s="4">
        <f t="shared" si="63"/>
        <v>2.7</v>
      </c>
      <c r="B193" s="5">
        <f t="shared" si="64"/>
        <v>7.2900000000000009</v>
      </c>
      <c r="C193" s="5">
        <f t="shared" si="57"/>
        <v>1.8225000000000002</v>
      </c>
      <c r="D193" s="5">
        <f t="shared" si="58"/>
        <v>2.8225000000000002</v>
      </c>
      <c r="E193" s="5">
        <f t="shared" si="59"/>
        <v>7.4716259794026713E-2</v>
      </c>
      <c r="F193" s="5">
        <f t="shared" si="60"/>
        <v>0.37500000000000006</v>
      </c>
      <c r="G193" s="5">
        <f t="shared" si="61"/>
        <v>2.8018597422760021E-2</v>
      </c>
      <c r="H193" s="5">
        <v>2</v>
      </c>
      <c r="I193" s="6">
        <f t="shared" si="62"/>
        <v>8.4055792268280059E-3</v>
      </c>
    </row>
    <row r="194" spans="1:11" x14ac:dyDescent="0.25">
      <c r="A194" s="4">
        <f t="shared" si="63"/>
        <v>3.1500000000000004</v>
      </c>
      <c r="B194" s="5">
        <f t="shared" si="64"/>
        <v>9.922500000000003</v>
      </c>
      <c r="C194" s="5">
        <f t="shared" si="57"/>
        <v>2.4806250000000007</v>
      </c>
      <c r="D194" s="5">
        <f t="shared" si="58"/>
        <v>3.4806250000000007</v>
      </c>
      <c r="E194" s="5">
        <f t="shared" si="59"/>
        <v>4.4244257568861002E-2</v>
      </c>
      <c r="F194" s="5">
        <f t="shared" si="60"/>
        <v>0.37500000000000006</v>
      </c>
      <c r="G194" s="5">
        <f t="shared" si="61"/>
        <v>1.6591596588322877E-2</v>
      </c>
      <c r="H194" s="5">
        <v>4</v>
      </c>
      <c r="I194" s="6">
        <f t="shared" si="62"/>
        <v>9.954957952993726E-3</v>
      </c>
    </row>
    <row r="195" spans="1:11" x14ac:dyDescent="0.25">
      <c r="A195" s="4">
        <f t="shared" si="63"/>
        <v>3.6000000000000005</v>
      </c>
      <c r="B195" s="5">
        <f t="shared" si="64"/>
        <v>12.960000000000004</v>
      </c>
      <c r="C195" s="5">
        <f t="shared" si="57"/>
        <v>3.2400000000000011</v>
      </c>
      <c r="D195" s="5">
        <f t="shared" si="58"/>
        <v>4.2400000000000011</v>
      </c>
      <c r="E195" s="5">
        <f t="shared" si="59"/>
        <v>2.7013779991691429E-2</v>
      </c>
      <c r="F195" s="5">
        <f t="shared" si="60"/>
        <v>0.37500000000000006</v>
      </c>
      <c r="G195" s="5">
        <f t="shared" si="61"/>
        <v>1.0130167496884288E-2</v>
      </c>
      <c r="H195" s="5">
        <v>2</v>
      </c>
      <c r="I195" s="6">
        <f t="shared" si="62"/>
        <v>3.0390502490652864E-3</v>
      </c>
    </row>
    <row r="196" spans="1:11" x14ac:dyDescent="0.25">
      <c r="A196" s="4">
        <f t="shared" si="63"/>
        <v>4.0500000000000007</v>
      </c>
      <c r="B196" s="5">
        <f t="shared" si="64"/>
        <v>16.402500000000007</v>
      </c>
      <c r="C196" s="5">
        <f t="shared" si="57"/>
        <v>4.1006250000000017</v>
      </c>
      <c r="D196" s="5">
        <f t="shared" si="58"/>
        <v>5.1006250000000017</v>
      </c>
      <c r="E196" s="5">
        <f t="shared" si="59"/>
        <v>1.7019292880213421E-2</v>
      </c>
      <c r="F196" s="5">
        <f t="shared" si="60"/>
        <v>0.37500000000000006</v>
      </c>
      <c r="G196" s="5">
        <f t="shared" si="61"/>
        <v>6.3822348300800339E-3</v>
      </c>
      <c r="H196" s="5">
        <v>4</v>
      </c>
      <c r="I196" s="6">
        <f t="shared" si="62"/>
        <v>3.8293408980480202E-3</v>
      </c>
    </row>
    <row r="197" spans="1:11" x14ac:dyDescent="0.25">
      <c r="A197" s="4">
        <f t="shared" si="63"/>
        <v>4.5000000000000009</v>
      </c>
      <c r="B197" s="5">
        <f t="shared" si="64"/>
        <v>20.250000000000007</v>
      </c>
      <c r="C197" s="5">
        <f t="shared" si="57"/>
        <v>5.0625000000000018</v>
      </c>
      <c r="D197" s="5">
        <f t="shared" si="58"/>
        <v>6.0625000000000018</v>
      </c>
      <c r="E197" s="5">
        <f t="shared" si="59"/>
        <v>1.105021227650999E-2</v>
      </c>
      <c r="F197" s="5">
        <f t="shared" si="60"/>
        <v>0.37500000000000006</v>
      </c>
      <c r="G197" s="5">
        <f t="shared" si="61"/>
        <v>4.1438296036912471E-3</v>
      </c>
      <c r="H197" s="5">
        <v>1</v>
      </c>
      <c r="I197" s="6">
        <f t="shared" si="62"/>
        <v>6.2157444055368702E-4</v>
      </c>
    </row>
    <row r="198" spans="1:11" x14ac:dyDescent="0.25">
      <c r="I198" s="50">
        <f>SUM(I187:I197)</f>
        <v>0.49457692340907222</v>
      </c>
    </row>
    <row r="199" spans="1:11" x14ac:dyDescent="0.25">
      <c r="A199" t="s">
        <v>105</v>
      </c>
      <c r="B199">
        <f>I198-I175</f>
        <v>2.6455195829155342E-3</v>
      </c>
      <c r="C199" t="s">
        <v>139</v>
      </c>
      <c r="I199" s="26"/>
    </row>
    <row r="200" spans="1:11" x14ac:dyDescent="0.25">
      <c r="A200" t="s">
        <v>113</v>
      </c>
      <c r="B200">
        <f>B105</f>
        <v>1.0000000000000001E-5</v>
      </c>
      <c r="I200" s="26"/>
    </row>
    <row r="201" spans="1:11" x14ac:dyDescent="0.25">
      <c r="A201" t="s">
        <v>54</v>
      </c>
      <c r="B201">
        <f>I198</f>
        <v>0.49457692340907222</v>
      </c>
      <c r="C201" t="s">
        <v>112</v>
      </c>
      <c r="D201" t="s">
        <v>127</v>
      </c>
      <c r="I201" s="26"/>
    </row>
    <row r="202" spans="1:11" x14ac:dyDescent="0.25">
      <c r="A202" t="s">
        <v>114</v>
      </c>
      <c r="B202">
        <f>B177</f>
        <v>0.495</v>
      </c>
      <c r="I202" s="26"/>
    </row>
    <row r="203" spans="1:11" x14ac:dyDescent="0.25">
      <c r="A203" t="s">
        <v>98</v>
      </c>
      <c r="B203">
        <f>B178</f>
        <v>0.5</v>
      </c>
      <c r="I203" s="26"/>
    </row>
    <row r="204" spans="1:11" ht="15.75" thickBot="1" x14ac:dyDescent="0.3">
      <c r="I204" s="26"/>
    </row>
    <row r="205" spans="1:11" x14ac:dyDescent="0.25">
      <c r="A205" s="24" t="s">
        <v>69</v>
      </c>
      <c r="B205" s="2"/>
      <c r="C205" s="2"/>
      <c r="D205" s="2"/>
      <c r="E205" s="2"/>
      <c r="F205" s="2"/>
      <c r="G205" s="2"/>
      <c r="H205" s="2"/>
      <c r="I205" s="3"/>
      <c r="K205" s="28">
        <f>K202-1</f>
        <v>-1</v>
      </c>
    </row>
    <row r="206" spans="1:11" x14ac:dyDescent="0.25">
      <c r="A206" s="4" t="s">
        <v>70</v>
      </c>
      <c r="B206" s="5"/>
      <c r="C206" s="5"/>
      <c r="D206" s="5"/>
      <c r="E206" s="5"/>
      <c r="F206" s="5"/>
      <c r="G206" s="5"/>
      <c r="H206" s="5"/>
      <c r="I206" s="6"/>
      <c r="K206" s="28">
        <f>K205-1</f>
        <v>-2</v>
      </c>
    </row>
    <row r="207" spans="1:11" x14ac:dyDescent="0.25">
      <c r="A207" s="4" t="s">
        <v>71</v>
      </c>
      <c r="B207" s="5">
        <v>10</v>
      </c>
      <c r="C207" s="5">
        <f>B208/B207</f>
        <v>0.5</v>
      </c>
      <c r="D207" s="5"/>
      <c r="E207" s="5"/>
      <c r="F207" s="5"/>
      <c r="G207" s="5"/>
      <c r="H207" s="5"/>
      <c r="I207" s="6"/>
      <c r="K207" s="28">
        <f>K206-1</f>
        <v>-3</v>
      </c>
    </row>
    <row r="208" spans="1:11" x14ac:dyDescent="0.25">
      <c r="A208" s="4" t="s">
        <v>41</v>
      </c>
      <c r="B208" s="5">
        <f>B183+B203</f>
        <v>5</v>
      </c>
      <c r="C208" s="5"/>
      <c r="D208" s="5"/>
      <c r="E208" s="5"/>
      <c r="F208" s="5"/>
      <c r="G208" s="5"/>
      <c r="H208" s="5"/>
      <c r="I208" s="6"/>
      <c r="K208" s="28"/>
    </row>
    <row r="209" spans="1:11" x14ac:dyDescent="0.25">
      <c r="A209" s="4" t="s">
        <v>72</v>
      </c>
      <c r="B209" s="5"/>
      <c r="C209" s="5"/>
      <c r="D209" s="5"/>
      <c r="E209" s="5"/>
      <c r="F209" s="5"/>
      <c r="G209" s="5"/>
      <c r="H209" s="5"/>
      <c r="I209" s="6"/>
      <c r="K209" s="28"/>
    </row>
    <row r="210" spans="1:11" x14ac:dyDescent="0.25">
      <c r="A210" s="4" t="s">
        <v>73</v>
      </c>
      <c r="B210" s="5">
        <f>(B208/B207)/3</f>
        <v>0.16666666666666666</v>
      </c>
      <c r="C210" s="5"/>
      <c r="D210" s="5"/>
      <c r="E210" s="5"/>
      <c r="F210" s="5"/>
      <c r="G210" s="5"/>
      <c r="H210" s="5"/>
      <c r="I210" s="6"/>
      <c r="K210" s="28"/>
    </row>
    <row r="211" spans="1:11" x14ac:dyDescent="0.25">
      <c r="A211" s="4" t="s">
        <v>74</v>
      </c>
      <c r="B211" s="5" t="s">
        <v>75</v>
      </c>
      <c r="C211" s="5" t="s">
        <v>76</v>
      </c>
      <c r="D211" s="5" t="s">
        <v>77</v>
      </c>
      <c r="E211" s="25" t="s">
        <v>78</v>
      </c>
      <c r="F211" s="5"/>
      <c r="G211" s="5" t="s">
        <v>79</v>
      </c>
      <c r="H211" s="31" t="s">
        <v>80</v>
      </c>
      <c r="I211" s="6" t="s">
        <v>81</v>
      </c>
      <c r="K211" s="28"/>
    </row>
    <row r="212" spans="1:11" x14ac:dyDescent="0.25">
      <c r="A212" s="4">
        <v>0</v>
      </c>
      <c r="B212" s="5">
        <f>A212*A212</f>
        <v>0</v>
      </c>
      <c r="C212" s="5">
        <f>B212/$B$4</f>
        <v>0</v>
      </c>
      <c r="D212" s="5">
        <f>1 +C212</f>
        <v>1</v>
      </c>
      <c r="E212" s="5">
        <f>POWER(D212,-$B$7)</f>
        <v>1</v>
      </c>
      <c r="F212" s="5">
        <f>$B$13</f>
        <v>0.37500000000000006</v>
      </c>
      <c r="G212" s="5">
        <f>E212*F212</f>
        <v>0.37500000000000006</v>
      </c>
      <c r="H212" s="5">
        <v>1</v>
      </c>
      <c r="I212" s="6">
        <f>$B$210*H212*G212</f>
        <v>6.25E-2</v>
      </c>
      <c r="K212" s="28"/>
    </row>
    <row r="213" spans="1:11" x14ac:dyDescent="0.25">
      <c r="A213" s="4">
        <f>A212+$C$207</f>
        <v>0.5</v>
      </c>
      <c r="B213" s="5">
        <f>A213*A213</f>
        <v>0.25</v>
      </c>
      <c r="C213" s="5">
        <f t="shared" ref="C213:C222" si="65">B213/$B$4</f>
        <v>6.25E-2</v>
      </c>
      <c r="D213" s="5">
        <f t="shared" ref="D213:D222" si="66">1 +C213</f>
        <v>1.0625</v>
      </c>
      <c r="E213" s="5">
        <f t="shared" ref="E213:E222" si="67">POWER(D213,-$B$7)</f>
        <v>0.8593649828276988</v>
      </c>
      <c r="F213" s="5">
        <f t="shared" ref="F213:F222" si="68">$B$13</f>
        <v>0.37500000000000006</v>
      </c>
      <c r="G213" s="5">
        <f t="shared" ref="G213:G222" si="69">E213*F213</f>
        <v>0.32226186856038708</v>
      </c>
      <c r="H213" s="5">
        <v>4</v>
      </c>
      <c r="I213" s="6">
        <f t="shared" ref="I213:I222" si="70">$B$210*H213*G213</f>
        <v>0.2148412457069247</v>
      </c>
      <c r="K213" s="28"/>
    </row>
    <row r="214" spans="1:11" x14ac:dyDescent="0.25">
      <c r="A214" s="4">
        <f t="shared" ref="A214:A222" si="71">A213+$C$207</f>
        <v>1</v>
      </c>
      <c r="B214" s="5">
        <f>A214*A214</f>
        <v>1</v>
      </c>
      <c r="C214" s="5">
        <f t="shared" si="65"/>
        <v>0.25</v>
      </c>
      <c r="D214" s="5">
        <f t="shared" si="66"/>
        <v>1.25</v>
      </c>
      <c r="E214" s="5">
        <f t="shared" si="67"/>
        <v>0.57243340223994621</v>
      </c>
      <c r="F214" s="5">
        <f t="shared" si="68"/>
        <v>0.37500000000000006</v>
      </c>
      <c r="G214" s="5">
        <f t="shared" si="69"/>
        <v>0.21466252583997986</v>
      </c>
      <c r="H214" s="5">
        <v>2</v>
      </c>
      <c r="I214" s="6">
        <f t="shared" si="70"/>
        <v>7.1554175279993276E-2</v>
      </c>
    </row>
    <row r="215" spans="1:11" x14ac:dyDescent="0.25">
      <c r="A215" s="4">
        <f t="shared" si="71"/>
        <v>1.5</v>
      </c>
      <c r="B215" s="5">
        <f t="shared" ref="B215:B222" si="72">A215*A215</f>
        <v>2.25</v>
      </c>
      <c r="C215" s="5">
        <f t="shared" si="65"/>
        <v>0.5625</v>
      </c>
      <c r="D215" s="5">
        <f t="shared" si="66"/>
        <v>1.5625</v>
      </c>
      <c r="E215" s="5">
        <f t="shared" si="67"/>
        <v>0.32768000000000003</v>
      </c>
      <c r="F215" s="5">
        <f t="shared" si="68"/>
        <v>0.37500000000000006</v>
      </c>
      <c r="G215" s="5">
        <f t="shared" si="69"/>
        <v>0.12288000000000003</v>
      </c>
      <c r="H215" s="5">
        <v>4</v>
      </c>
      <c r="I215" s="6">
        <f t="shared" si="70"/>
        <v>8.1920000000000021E-2</v>
      </c>
    </row>
    <row r="216" spans="1:11" x14ac:dyDescent="0.25">
      <c r="A216" s="4">
        <f t="shared" si="71"/>
        <v>2</v>
      </c>
      <c r="B216" s="5">
        <f t="shared" si="72"/>
        <v>4</v>
      </c>
      <c r="C216" s="5">
        <f t="shared" si="65"/>
        <v>1</v>
      </c>
      <c r="D216" s="5">
        <f t="shared" si="66"/>
        <v>2</v>
      </c>
      <c r="E216" s="5">
        <f t="shared" si="67"/>
        <v>0.17677669529663687</v>
      </c>
      <c r="F216" s="5">
        <f t="shared" si="68"/>
        <v>0.37500000000000006</v>
      </c>
      <c r="G216" s="5">
        <f t="shared" si="69"/>
        <v>6.6291260736238838E-2</v>
      </c>
      <c r="H216" s="5">
        <v>2</v>
      </c>
      <c r="I216" s="6">
        <f t="shared" si="70"/>
        <v>2.2097086912079612E-2</v>
      </c>
    </row>
    <row r="217" spans="1:11" x14ac:dyDescent="0.25">
      <c r="A217" s="4">
        <f t="shared" si="71"/>
        <v>2.5</v>
      </c>
      <c r="B217" s="5">
        <f t="shared" si="72"/>
        <v>6.25</v>
      </c>
      <c r="C217" s="5">
        <f t="shared" si="65"/>
        <v>1.5625</v>
      </c>
      <c r="D217" s="5">
        <f t="shared" si="66"/>
        <v>2.5625</v>
      </c>
      <c r="E217" s="5">
        <f t="shared" si="67"/>
        <v>9.5134998318817734E-2</v>
      </c>
      <c r="F217" s="5">
        <f t="shared" si="68"/>
        <v>0.37500000000000006</v>
      </c>
      <c r="G217" s="5">
        <f t="shared" si="69"/>
        <v>3.5675624369556659E-2</v>
      </c>
      <c r="H217" s="5">
        <v>4</v>
      </c>
      <c r="I217" s="6">
        <f t="shared" si="70"/>
        <v>2.3783749579704437E-2</v>
      </c>
    </row>
    <row r="218" spans="1:11" x14ac:dyDescent="0.25">
      <c r="A218" s="4">
        <f t="shared" si="71"/>
        <v>3</v>
      </c>
      <c r="B218" s="5">
        <f t="shared" si="72"/>
        <v>9</v>
      </c>
      <c r="C218" s="5">
        <f t="shared" si="65"/>
        <v>2.25</v>
      </c>
      <c r="D218" s="5">
        <f t="shared" si="66"/>
        <v>3.25</v>
      </c>
      <c r="E218" s="5">
        <f t="shared" si="67"/>
        <v>5.2515994908897419E-2</v>
      </c>
      <c r="F218" s="5">
        <f t="shared" si="68"/>
        <v>0.37500000000000006</v>
      </c>
      <c r="G218" s="5">
        <f t="shared" si="69"/>
        <v>1.9693498090836536E-2</v>
      </c>
      <c r="H218" s="5">
        <v>2</v>
      </c>
      <c r="I218" s="6">
        <f t="shared" si="70"/>
        <v>6.5644993636121782E-3</v>
      </c>
    </row>
    <row r="219" spans="1:11" x14ac:dyDescent="0.25">
      <c r="A219" s="4">
        <f t="shared" si="71"/>
        <v>3.5</v>
      </c>
      <c r="B219" s="5">
        <f t="shared" si="72"/>
        <v>12.25</v>
      </c>
      <c r="C219" s="5">
        <f t="shared" si="65"/>
        <v>3.0625</v>
      </c>
      <c r="D219" s="5">
        <f t="shared" si="66"/>
        <v>4.0625</v>
      </c>
      <c r="E219" s="5">
        <f t="shared" si="67"/>
        <v>3.0061909637715847E-2</v>
      </c>
      <c r="F219" s="5">
        <f t="shared" si="68"/>
        <v>0.37500000000000006</v>
      </c>
      <c r="G219" s="5">
        <f t="shared" si="69"/>
        <v>1.1273216114143444E-2</v>
      </c>
      <c r="H219" s="5">
        <v>4</v>
      </c>
      <c r="I219" s="6">
        <f t="shared" si="70"/>
        <v>7.5154774094289625E-3</v>
      </c>
    </row>
    <row r="220" spans="1:11" x14ac:dyDescent="0.25">
      <c r="A220" s="4">
        <f t="shared" si="71"/>
        <v>4</v>
      </c>
      <c r="B220" s="5">
        <f t="shared" si="72"/>
        <v>16</v>
      </c>
      <c r="C220" s="5">
        <f t="shared" si="65"/>
        <v>4</v>
      </c>
      <c r="D220" s="5">
        <f t="shared" si="66"/>
        <v>5</v>
      </c>
      <c r="E220" s="5">
        <f t="shared" si="67"/>
        <v>1.7888543819998319E-2</v>
      </c>
      <c r="F220" s="5">
        <f t="shared" si="68"/>
        <v>0.37500000000000006</v>
      </c>
      <c r="G220" s="5">
        <f t="shared" si="69"/>
        <v>6.7082039324993705E-3</v>
      </c>
      <c r="H220" s="5">
        <v>2</v>
      </c>
      <c r="I220" s="6">
        <f t="shared" si="70"/>
        <v>2.2360679774997899E-3</v>
      </c>
    </row>
    <row r="221" spans="1:11" x14ac:dyDescent="0.25">
      <c r="A221" s="4">
        <f t="shared" si="71"/>
        <v>4.5</v>
      </c>
      <c r="B221" s="5">
        <f t="shared" si="72"/>
        <v>20.25</v>
      </c>
      <c r="C221" s="5">
        <f t="shared" si="65"/>
        <v>5.0625</v>
      </c>
      <c r="D221" s="5">
        <f t="shared" si="66"/>
        <v>6.0625</v>
      </c>
      <c r="E221" s="5">
        <f t="shared" si="67"/>
        <v>1.1050212276509999E-2</v>
      </c>
      <c r="F221" s="5">
        <f t="shared" si="68"/>
        <v>0.37500000000000006</v>
      </c>
      <c r="G221" s="5">
        <f t="shared" si="69"/>
        <v>4.1438296036912506E-3</v>
      </c>
      <c r="H221" s="5">
        <v>4</v>
      </c>
      <c r="I221" s="6">
        <f t="shared" si="70"/>
        <v>2.7625530691275002E-3</v>
      </c>
    </row>
    <row r="222" spans="1:11" x14ac:dyDescent="0.25">
      <c r="A222" s="4">
        <f t="shared" si="71"/>
        <v>5</v>
      </c>
      <c r="B222" s="5">
        <f t="shared" si="72"/>
        <v>25</v>
      </c>
      <c r="C222" s="5">
        <f t="shared" si="65"/>
        <v>6.25</v>
      </c>
      <c r="D222" s="5">
        <f t="shared" si="66"/>
        <v>7.25</v>
      </c>
      <c r="E222" s="5">
        <f t="shared" si="67"/>
        <v>7.0656965774859208E-3</v>
      </c>
      <c r="F222" s="5">
        <f t="shared" si="68"/>
        <v>0.37500000000000006</v>
      </c>
      <c r="G222" s="5">
        <f t="shared" si="69"/>
        <v>2.6496362165572209E-3</v>
      </c>
      <c r="H222" s="5">
        <v>1</v>
      </c>
      <c r="I222" s="6">
        <f t="shared" si="70"/>
        <v>4.4160603609287011E-4</v>
      </c>
    </row>
    <row r="223" spans="1:11" x14ac:dyDescent="0.25">
      <c r="I223" s="50">
        <f>SUM(I212:I222)</f>
        <v>0.49621646133446334</v>
      </c>
    </row>
    <row r="224" spans="1:11" x14ac:dyDescent="0.25">
      <c r="A224" t="s">
        <v>54</v>
      </c>
      <c r="B224">
        <f>I223</f>
        <v>0.49621646133446334</v>
      </c>
      <c r="C224" t="s">
        <v>115</v>
      </c>
      <c r="D224" t="s">
        <v>116</v>
      </c>
      <c r="E224">
        <f>I223-I198</f>
        <v>1.6395379253911213E-3</v>
      </c>
      <c r="F224" t="s">
        <v>139</v>
      </c>
      <c r="I224" s="26"/>
    </row>
    <row r="225" spans="1:11" x14ac:dyDescent="0.25">
      <c r="A225" t="s">
        <v>111</v>
      </c>
      <c r="B225">
        <f>B202</f>
        <v>0.495</v>
      </c>
      <c r="I225" s="26"/>
    </row>
    <row r="226" spans="1:11" x14ac:dyDescent="0.25">
      <c r="A226" t="s">
        <v>98</v>
      </c>
      <c r="B226">
        <f>B203</f>
        <v>0.5</v>
      </c>
      <c r="I226" s="26"/>
    </row>
    <row r="227" spans="1:11" ht="15.75" thickBot="1" x14ac:dyDescent="0.3">
      <c r="I227" s="26"/>
    </row>
    <row r="228" spans="1:11" x14ac:dyDescent="0.25">
      <c r="A228" s="24" t="s">
        <v>69</v>
      </c>
      <c r="B228" s="2"/>
      <c r="C228" s="2"/>
      <c r="D228" s="2"/>
      <c r="E228" s="2"/>
      <c r="F228" s="2"/>
      <c r="G228" s="2"/>
      <c r="H228" s="2"/>
      <c r="I228" s="3"/>
      <c r="K228" s="28">
        <f>K225-1</f>
        <v>-1</v>
      </c>
    </row>
    <row r="229" spans="1:11" x14ac:dyDescent="0.25">
      <c r="A229" s="4" t="s">
        <v>70</v>
      </c>
      <c r="B229" s="5"/>
      <c r="C229" s="5"/>
      <c r="D229" s="5"/>
      <c r="E229" s="5"/>
      <c r="F229" s="5"/>
      <c r="G229" s="5"/>
      <c r="H229" s="5"/>
      <c r="I229" s="6"/>
      <c r="K229" s="28">
        <f>K228-1</f>
        <v>-2</v>
      </c>
    </row>
    <row r="230" spans="1:11" x14ac:dyDescent="0.25">
      <c r="A230" s="4" t="s">
        <v>71</v>
      </c>
      <c r="B230" s="5">
        <v>10</v>
      </c>
      <c r="C230" s="5">
        <f>B231/B230</f>
        <v>0.45</v>
      </c>
      <c r="D230" s="5"/>
      <c r="E230" s="5"/>
      <c r="F230" s="5"/>
      <c r="G230" s="5"/>
      <c r="H230" s="5"/>
      <c r="I230" s="6"/>
      <c r="K230" s="28">
        <f>K229-1</f>
        <v>-3</v>
      </c>
    </row>
    <row r="231" spans="1:11" x14ac:dyDescent="0.25">
      <c r="A231" s="4" t="s">
        <v>41</v>
      </c>
      <c r="B231" s="5">
        <f>B208-B226</f>
        <v>4.5</v>
      </c>
      <c r="C231" s="5"/>
      <c r="D231" s="5"/>
      <c r="E231" s="5"/>
      <c r="F231" s="5"/>
      <c r="G231" s="5"/>
      <c r="H231" s="5"/>
      <c r="I231" s="6"/>
      <c r="K231" s="28"/>
    </row>
    <row r="232" spans="1:11" x14ac:dyDescent="0.25">
      <c r="A232" s="4" t="s">
        <v>72</v>
      </c>
      <c r="B232" s="5"/>
      <c r="C232" s="5"/>
      <c r="D232" s="5"/>
      <c r="E232" s="5"/>
      <c r="F232" s="5"/>
      <c r="G232" s="5"/>
      <c r="H232" s="5"/>
      <c r="I232" s="6"/>
      <c r="K232" s="28"/>
    </row>
    <row r="233" spans="1:11" x14ac:dyDescent="0.25">
      <c r="A233" s="4" t="s">
        <v>73</v>
      </c>
      <c r="B233" s="5">
        <f>(B231/B230)/3</f>
        <v>0.15</v>
      </c>
      <c r="C233" s="5"/>
      <c r="D233" s="5"/>
      <c r="E233" s="5"/>
      <c r="F233" s="5"/>
      <c r="G233" s="5"/>
      <c r="H233" s="5"/>
      <c r="I233" s="6"/>
      <c r="K233" s="28"/>
    </row>
    <row r="234" spans="1:11" x14ac:dyDescent="0.25">
      <c r="A234" s="4" t="s">
        <v>74</v>
      </c>
      <c r="B234" s="5" t="s">
        <v>75</v>
      </c>
      <c r="C234" s="5" t="s">
        <v>76</v>
      </c>
      <c r="D234" s="5" t="s">
        <v>77</v>
      </c>
      <c r="E234" s="25" t="s">
        <v>78</v>
      </c>
      <c r="F234" s="5"/>
      <c r="G234" s="5" t="s">
        <v>79</v>
      </c>
      <c r="H234" s="31" t="s">
        <v>80</v>
      </c>
      <c r="I234" s="6" t="s">
        <v>81</v>
      </c>
      <c r="K234" s="28"/>
    </row>
    <row r="235" spans="1:11" x14ac:dyDescent="0.25">
      <c r="A235" s="4">
        <v>0</v>
      </c>
      <c r="B235" s="5">
        <f>A235*A235</f>
        <v>0</v>
      </c>
      <c r="C235" s="5">
        <f>B235/$B$4</f>
        <v>0</v>
      </c>
      <c r="D235" s="5">
        <f>1 +C235</f>
        <v>1</v>
      </c>
      <c r="E235" s="5">
        <f>POWER(D235,-$B$7)</f>
        <v>1</v>
      </c>
      <c r="F235" s="5">
        <f>$B$13</f>
        <v>0.37500000000000006</v>
      </c>
      <c r="G235" s="5">
        <f>E235*F235</f>
        <v>0.37500000000000006</v>
      </c>
      <c r="H235" s="5">
        <v>1</v>
      </c>
      <c r="I235" s="6">
        <f>$B$233*H235*G235</f>
        <v>5.6250000000000008E-2</v>
      </c>
      <c r="K235" s="28"/>
    </row>
    <row r="236" spans="1:11" x14ac:dyDescent="0.25">
      <c r="A236" s="4">
        <f>A235+$C$230</f>
        <v>0.45</v>
      </c>
      <c r="B236" s="5">
        <f>A236*A236</f>
        <v>0.20250000000000001</v>
      </c>
      <c r="C236" s="5">
        <f t="shared" ref="C236:C245" si="73">B236/$B$4</f>
        <v>5.0625000000000003E-2</v>
      </c>
      <c r="D236" s="5">
        <f t="shared" ref="D236:D245" si="74">1 +C236</f>
        <v>1.0506249999999999</v>
      </c>
      <c r="E236" s="5">
        <f t="shared" ref="E236:E245" si="75">POWER(D236,-$B$7)</f>
        <v>0.88385428760951701</v>
      </c>
      <c r="F236" s="5">
        <f t="shared" ref="F236:F245" si="76">$B$13</f>
        <v>0.37500000000000006</v>
      </c>
      <c r="G236" s="5">
        <f t="shared" ref="G236:G245" si="77">E236*F236</f>
        <v>0.33144535785356893</v>
      </c>
      <c r="H236" s="5">
        <v>4</v>
      </c>
      <c r="I236" s="6">
        <f t="shared" ref="I236:I245" si="78">$B$233*H236*G236</f>
        <v>0.19886721471214136</v>
      </c>
      <c r="K236" s="28"/>
    </row>
    <row r="237" spans="1:11" x14ac:dyDescent="0.25">
      <c r="A237" s="4">
        <f t="shared" ref="A237:A245" si="79">A236+$C$230</f>
        <v>0.9</v>
      </c>
      <c r="B237" s="5">
        <f>A237*A237</f>
        <v>0.81</v>
      </c>
      <c r="C237" s="5">
        <f t="shared" si="73"/>
        <v>0.20250000000000001</v>
      </c>
      <c r="D237" s="5">
        <f t="shared" si="74"/>
        <v>1.2025000000000001</v>
      </c>
      <c r="E237" s="5">
        <f t="shared" si="75"/>
        <v>0.63064838424806691</v>
      </c>
      <c r="F237" s="5">
        <f t="shared" si="76"/>
        <v>0.37500000000000006</v>
      </c>
      <c r="G237" s="5">
        <f t="shared" si="77"/>
        <v>0.23649314409302513</v>
      </c>
      <c r="H237" s="5">
        <v>2</v>
      </c>
      <c r="I237" s="6">
        <f t="shared" si="78"/>
        <v>7.0947943227907539E-2</v>
      </c>
    </row>
    <row r="238" spans="1:11" x14ac:dyDescent="0.25">
      <c r="A238" s="4">
        <f t="shared" si="79"/>
        <v>1.35</v>
      </c>
      <c r="B238" s="5">
        <f t="shared" ref="B238:B245" si="80">A238*A238</f>
        <v>1.8225000000000002</v>
      </c>
      <c r="C238" s="5">
        <f t="shared" si="73"/>
        <v>0.45562500000000006</v>
      </c>
      <c r="D238" s="5">
        <f t="shared" si="74"/>
        <v>1.4556249999999999</v>
      </c>
      <c r="E238" s="5">
        <f t="shared" si="75"/>
        <v>0.391179633359517</v>
      </c>
      <c r="F238" s="5">
        <f t="shared" si="76"/>
        <v>0.37500000000000006</v>
      </c>
      <c r="G238" s="5">
        <f t="shared" si="77"/>
        <v>0.1466923625098189</v>
      </c>
      <c r="H238" s="5">
        <v>4</v>
      </c>
      <c r="I238" s="6">
        <f t="shared" si="78"/>
        <v>8.8015417505891341E-2</v>
      </c>
    </row>
    <row r="239" spans="1:11" x14ac:dyDescent="0.25">
      <c r="A239" s="4">
        <f t="shared" si="79"/>
        <v>1.8</v>
      </c>
      <c r="B239" s="5">
        <f t="shared" si="80"/>
        <v>3.24</v>
      </c>
      <c r="C239" s="5">
        <f t="shared" si="73"/>
        <v>0.81</v>
      </c>
      <c r="D239" s="5">
        <f t="shared" si="74"/>
        <v>1.81</v>
      </c>
      <c r="E239" s="5">
        <f t="shared" si="75"/>
        <v>0.22688383939658932</v>
      </c>
      <c r="F239" s="5">
        <f t="shared" si="76"/>
        <v>0.37500000000000006</v>
      </c>
      <c r="G239" s="5">
        <f t="shared" si="77"/>
        <v>8.5081439773721013E-2</v>
      </c>
      <c r="H239" s="5">
        <v>2</v>
      </c>
      <c r="I239" s="6">
        <f t="shared" si="78"/>
        <v>2.5524431932116304E-2</v>
      </c>
    </row>
    <row r="240" spans="1:11" x14ac:dyDescent="0.25">
      <c r="A240" s="4">
        <f t="shared" si="79"/>
        <v>2.25</v>
      </c>
      <c r="B240" s="5">
        <f t="shared" si="80"/>
        <v>5.0625</v>
      </c>
      <c r="C240" s="5">
        <f t="shared" si="73"/>
        <v>1.265625</v>
      </c>
      <c r="D240" s="5">
        <f t="shared" si="74"/>
        <v>2.265625</v>
      </c>
      <c r="E240" s="5">
        <f t="shared" si="75"/>
        <v>0.1294285033934531</v>
      </c>
      <c r="F240" s="5">
        <f t="shared" si="76"/>
        <v>0.37500000000000006</v>
      </c>
      <c r="G240" s="5">
        <f t="shared" si="77"/>
        <v>4.8535688772544924E-2</v>
      </c>
      <c r="H240" s="5">
        <v>4</v>
      </c>
      <c r="I240" s="6">
        <f t="shared" si="78"/>
        <v>2.9121413263526953E-2</v>
      </c>
    </row>
    <row r="241" spans="1:11" x14ac:dyDescent="0.25">
      <c r="A241" s="4">
        <f t="shared" si="79"/>
        <v>2.7</v>
      </c>
      <c r="B241" s="5">
        <f t="shared" si="80"/>
        <v>7.2900000000000009</v>
      </c>
      <c r="C241" s="5">
        <f t="shared" si="73"/>
        <v>1.8225000000000002</v>
      </c>
      <c r="D241" s="5">
        <f t="shared" si="74"/>
        <v>2.8225000000000002</v>
      </c>
      <c r="E241" s="5">
        <f t="shared" si="75"/>
        <v>7.4716259794026713E-2</v>
      </c>
      <c r="F241" s="5">
        <f t="shared" si="76"/>
        <v>0.37500000000000006</v>
      </c>
      <c r="G241" s="5">
        <f t="shared" si="77"/>
        <v>2.8018597422760021E-2</v>
      </c>
      <c r="H241" s="5">
        <v>2</v>
      </c>
      <c r="I241" s="6">
        <f t="shared" si="78"/>
        <v>8.4055792268280059E-3</v>
      </c>
    </row>
    <row r="242" spans="1:11" x14ac:dyDescent="0.25">
      <c r="A242" s="4">
        <f t="shared" si="79"/>
        <v>3.1500000000000004</v>
      </c>
      <c r="B242" s="5">
        <f t="shared" si="80"/>
        <v>9.922500000000003</v>
      </c>
      <c r="C242" s="5">
        <f t="shared" si="73"/>
        <v>2.4806250000000007</v>
      </c>
      <c r="D242" s="5">
        <f t="shared" si="74"/>
        <v>3.4806250000000007</v>
      </c>
      <c r="E242" s="5">
        <f t="shared" si="75"/>
        <v>4.4244257568861002E-2</v>
      </c>
      <c r="F242" s="5">
        <f t="shared" si="76"/>
        <v>0.37500000000000006</v>
      </c>
      <c r="G242" s="5">
        <f t="shared" si="77"/>
        <v>1.6591596588322877E-2</v>
      </c>
      <c r="H242" s="5">
        <v>4</v>
      </c>
      <c r="I242" s="6">
        <f t="shared" si="78"/>
        <v>9.954957952993726E-3</v>
      </c>
    </row>
    <row r="243" spans="1:11" x14ac:dyDescent="0.25">
      <c r="A243" s="4">
        <f t="shared" si="79"/>
        <v>3.6000000000000005</v>
      </c>
      <c r="B243" s="5">
        <f t="shared" si="80"/>
        <v>12.960000000000004</v>
      </c>
      <c r="C243" s="5">
        <f t="shared" si="73"/>
        <v>3.2400000000000011</v>
      </c>
      <c r="D243" s="5">
        <f t="shared" si="74"/>
        <v>4.2400000000000011</v>
      </c>
      <c r="E243" s="5">
        <f t="shared" si="75"/>
        <v>2.7013779991691429E-2</v>
      </c>
      <c r="F243" s="5">
        <f t="shared" si="76"/>
        <v>0.37500000000000006</v>
      </c>
      <c r="G243" s="5">
        <f t="shared" si="77"/>
        <v>1.0130167496884288E-2</v>
      </c>
      <c r="H243" s="5">
        <v>2</v>
      </c>
      <c r="I243" s="6">
        <f t="shared" si="78"/>
        <v>3.0390502490652864E-3</v>
      </c>
    </row>
    <row r="244" spans="1:11" x14ac:dyDescent="0.25">
      <c r="A244" s="4">
        <f t="shared" si="79"/>
        <v>4.0500000000000007</v>
      </c>
      <c r="B244" s="5">
        <f t="shared" si="80"/>
        <v>16.402500000000007</v>
      </c>
      <c r="C244" s="5">
        <f t="shared" si="73"/>
        <v>4.1006250000000017</v>
      </c>
      <c r="D244" s="5">
        <f t="shared" si="74"/>
        <v>5.1006250000000017</v>
      </c>
      <c r="E244" s="5">
        <f t="shared" si="75"/>
        <v>1.7019292880213421E-2</v>
      </c>
      <c r="F244" s="5">
        <f t="shared" si="76"/>
        <v>0.37500000000000006</v>
      </c>
      <c r="G244" s="5">
        <f t="shared" si="77"/>
        <v>6.3822348300800339E-3</v>
      </c>
      <c r="H244" s="5">
        <v>4</v>
      </c>
      <c r="I244" s="6">
        <f t="shared" si="78"/>
        <v>3.8293408980480202E-3</v>
      </c>
    </row>
    <row r="245" spans="1:11" x14ac:dyDescent="0.25">
      <c r="A245" s="4">
        <f t="shared" si="79"/>
        <v>4.5000000000000009</v>
      </c>
      <c r="B245" s="5">
        <f t="shared" si="80"/>
        <v>20.250000000000007</v>
      </c>
      <c r="C245" s="5">
        <f t="shared" si="73"/>
        <v>5.0625000000000018</v>
      </c>
      <c r="D245" s="5">
        <f t="shared" si="74"/>
        <v>6.0625000000000018</v>
      </c>
      <c r="E245" s="5">
        <f t="shared" si="75"/>
        <v>1.105021227650999E-2</v>
      </c>
      <c r="F245" s="5">
        <f t="shared" si="76"/>
        <v>0.37500000000000006</v>
      </c>
      <c r="G245" s="5">
        <f t="shared" si="77"/>
        <v>4.1438296036912471E-3</v>
      </c>
      <c r="H245" s="5">
        <v>1</v>
      </c>
      <c r="I245" s="6">
        <f t="shared" si="78"/>
        <v>6.2157444055368702E-4</v>
      </c>
    </row>
    <row r="246" spans="1:11" x14ac:dyDescent="0.25">
      <c r="I246" s="50">
        <f>SUM(I235:I245)</f>
        <v>0.49457692340907222</v>
      </c>
    </row>
    <row r="247" spans="1:11" x14ac:dyDescent="0.25">
      <c r="A247" t="s">
        <v>54</v>
      </c>
      <c r="B247">
        <f>I246</f>
        <v>0.49457692340907222</v>
      </c>
      <c r="C247" t="s">
        <v>107</v>
      </c>
      <c r="D247" t="s">
        <v>116</v>
      </c>
      <c r="E247">
        <f>I246-I223</f>
        <v>-1.6395379253911213E-3</v>
      </c>
      <c r="F247" t="s">
        <v>137</v>
      </c>
      <c r="I247" s="26"/>
    </row>
    <row r="248" spans="1:11" x14ac:dyDescent="0.25">
      <c r="A248" t="s">
        <v>111</v>
      </c>
      <c r="B248">
        <f>B225</f>
        <v>0.495</v>
      </c>
      <c r="I248" s="26"/>
    </row>
    <row r="249" spans="1:11" x14ac:dyDescent="0.25">
      <c r="A249" t="s">
        <v>98</v>
      </c>
      <c r="B249">
        <f>B226/2</f>
        <v>0.25</v>
      </c>
      <c r="I249" s="26"/>
    </row>
    <row r="250" spans="1:11" ht="15.75" thickBot="1" x14ac:dyDescent="0.3">
      <c r="I250" s="26"/>
    </row>
    <row r="251" spans="1:11" x14ac:dyDescent="0.25">
      <c r="A251" s="24" t="s">
        <v>69</v>
      </c>
      <c r="B251" s="2"/>
      <c r="C251" s="2"/>
      <c r="D251" s="2"/>
      <c r="E251" s="2"/>
      <c r="F251" s="2"/>
      <c r="G251" s="2"/>
      <c r="H251" s="2"/>
      <c r="I251" s="3"/>
      <c r="K251" s="28">
        <f>K248-1</f>
        <v>-1</v>
      </c>
    </row>
    <row r="252" spans="1:11" x14ac:dyDescent="0.25">
      <c r="A252" s="4" t="s">
        <v>70</v>
      </c>
      <c r="B252" s="5"/>
      <c r="C252" s="5"/>
      <c r="D252" s="5"/>
      <c r="E252" s="5"/>
      <c r="F252" s="5"/>
      <c r="G252" s="5"/>
      <c r="H252" s="5"/>
      <c r="I252" s="6"/>
      <c r="K252" s="28">
        <f>K251-1</f>
        <v>-2</v>
      </c>
    </row>
    <row r="253" spans="1:11" x14ac:dyDescent="0.25">
      <c r="A253" s="4" t="s">
        <v>71</v>
      </c>
      <c r="B253" s="5">
        <v>10</v>
      </c>
      <c r="C253" s="5">
        <f>B254/B253</f>
        <v>0.47499999999999998</v>
      </c>
      <c r="D253" s="5"/>
      <c r="E253" s="5"/>
      <c r="F253" s="5"/>
      <c r="G253" s="5"/>
      <c r="H253" s="5"/>
      <c r="I253" s="6"/>
      <c r="K253" s="28">
        <f>K252-1</f>
        <v>-3</v>
      </c>
    </row>
    <row r="254" spans="1:11" x14ac:dyDescent="0.25">
      <c r="A254" s="4" t="s">
        <v>41</v>
      </c>
      <c r="B254" s="5">
        <f>B231+B249</f>
        <v>4.75</v>
      </c>
      <c r="C254" s="5"/>
      <c r="D254" s="5"/>
      <c r="E254" s="5"/>
      <c r="F254" s="5"/>
      <c r="G254" s="5"/>
      <c r="H254" s="5"/>
      <c r="I254" s="6"/>
      <c r="K254" s="28"/>
    </row>
    <row r="255" spans="1:11" x14ac:dyDescent="0.25">
      <c r="A255" s="4" t="s">
        <v>72</v>
      </c>
      <c r="B255" s="5"/>
      <c r="C255" s="5"/>
      <c r="D255" s="5"/>
      <c r="E255" s="5"/>
      <c r="F255" s="5"/>
      <c r="G255" s="5"/>
      <c r="H255" s="5"/>
      <c r="I255" s="6"/>
      <c r="K255" s="28"/>
    </row>
    <row r="256" spans="1:11" x14ac:dyDescent="0.25">
      <c r="A256" s="4" t="s">
        <v>73</v>
      </c>
      <c r="B256" s="5">
        <f>(B254/B253)/3</f>
        <v>0.15833333333333333</v>
      </c>
      <c r="C256" s="5"/>
      <c r="D256" s="5"/>
      <c r="E256" s="5"/>
      <c r="F256" s="5"/>
      <c r="G256" s="5"/>
      <c r="H256" s="5"/>
      <c r="I256" s="6"/>
      <c r="K256" s="28"/>
    </row>
    <row r="257" spans="1:11" x14ac:dyDescent="0.25">
      <c r="A257" s="4" t="s">
        <v>74</v>
      </c>
      <c r="B257" s="5" t="s">
        <v>75</v>
      </c>
      <c r="C257" s="5" t="s">
        <v>76</v>
      </c>
      <c r="D257" s="5" t="s">
        <v>77</v>
      </c>
      <c r="E257" s="25" t="s">
        <v>78</v>
      </c>
      <c r="F257" s="5"/>
      <c r="G257" s="5" t="s">
        <v>79</v>
      </c>
      <c r="H257" s="31" t="s">
        <v>80</v>
      </c>
      <c r="I257" s="6" t="s">
        <v>81</v>
      </c>
      <c r="K257" s="28"/>
    </row>
    <row r="258" spans="1:11" x14ac:dyDescent="0.25">
      <c r="A258" s="4">
        <v>0</v>
      </c>
      <c r="B258" s="5">
        <f>A258*A258</f>
        <v>0</v>
      </c>
      <c r="C258" s="5">
        <f>B258/$B$4</f>
        <v>0</v>
      </c>
      <c r="D258" s="5">
        <f>1 +C258</f>
        <v>1</v>
      </c>
      <c r="E258" s="5">
        <f>POWER(D258,-$B$7)</f>
        <v>1</v>
      </c>
      <c r="F258" s="5">
        <f>$B$13</f>
        <v>0.37500000000000006</v>
      </c>
      <c r="G258" s="5">
        <f>E258*F258</f>
        <v>0.37500000000000006</v>
      </c>
      <c r="H258" s="5">
        <v>1</v>
      </c>
      <c r="I258" s="6">
        <f>$B$256*H258*G258</f>
        <v>5.9375000000000004E-2</v>
      </c>
      <c r="K258" s="28"/>
    </row>
    <row r="259" spans="1:11" x14ac:dyDescent="0.25">
      <c r="A259" s="4">
        <f>A258+$C$253</f>
        <v>0.47499999999999998</v>
      </c>
      <c r="B259" s="5">
        <f>A259*A259</f>
        <v>0.22562499999999999</v>
      </c>
      <c r="C259" s="5">
        <f t="shared" ref="C259:C268" si="81">B259/$B$4</f>
        <v>5.6406249999999998E-2</v>
      </c>
      <c r="D259" s="5">
        <f t="shared" ref="D259:D268" si="82">1 +C259</f>
        <v>1.05640625</v>
      </c>
      <c r="E259" s="5">
        <f t="shared" ref="E259:E268" si="83">POWER(D259,-$B$7)</f>
        <v>0.87181150332045454</v>
      </c>
      <c r="F259" s="5">
        <f t="shared" ref="F259:F268" si="84">$B$13</f>
        <v>0.37500000000000006</v>
      </c>
      <c r="G259" s="5">
        <f t="shared" ref="G259:G268" si="85">E259*F259</f>
        <v>0.32692931374517048</v>
      </c>
      <c r="H259" s="5">
        <v>4</v>
      </c>
      <c r="I259" s="6">
        <f t="shared" ref="I259:I268" si="86">$B$256*H259*G259</f>
        <v>0.20705523203860796</v>
      </c>
      <c r="K259" s="28"/>
    </row>
    <row r="260" spans="1:11" x14ac:dyDescent="0.25">
      <c r="A260" s="4">
        <f t="shared" ref="A260:A268" si="87">A259+$C$253</f>
        <v>0.95</v>
      </c>
      <c r="B260" s="5">
        <f>A260*A260</f>
        <v>0.90249999999999997</v>
      </c>
      <c r="C260" s="5">
        <f t="shared" si="81"/>
        <v>0.22562499999999999</v>
      </c>
      <c r="D260" s="5">
        <f t="shared" si="82"/>
        <v>1.225625</v>
      </c>
      <c r="E260" s="5">
        <f t="shared" si="83"/>
        <v>0.60132044816475638</v>
      </c>
      <c r="F260" s="5">
        <f t="shared" si="84"/>
        <v>0.37500000000000006</v>
      </c>
      <c r="G260" s="5">
        <f t="shared" si="85"/>
        <v>0.22549516806178369</v>
      </c>
      <c r="H260" s="5">
        <v>2</v>
      </c>
      <c r="I260" s="6">
        <f t="shared" si="86"/>
        <v>7.1406803219564829E-2</v>
      </c>
    </row>
    <row r="261" spans="1:11" x14ac:dyDescent="0.25">
      <c r="A261" s="4">
        <f t="shared" si="87"/>
        <v>1.4249999999999998</v>
      </c>
      <c r="B261" s="5">
        <f t="shared" ref="B261:B268" si="88">A261*A261</f>
        <v>2.0306249999999997</v>
      </c>
      <c r="C261" s="5">
        <f t="shared" si="81"/>
        <v>0.50765624999999992</v>
      </c>
      <c r="D261" s="5">
        <f t="shared" si="82"/>
        <v>1.5076562499999999</v>
      </c>
      <c r="E261" s="5">
        <f t="shared" si="83"/>
        <v>0.35829782261381754</v>
      </c>
      <c r="F261" s="5">
        <f t="shared" si="84"/>
        <v>0.37500000000000006</v>
      </c>
      <c r="G261" s="5">
        <f t="shared" si="85"/>
        <v>0.1343616834801816</v>
      </c>
      <c r="H261" s="5">
        <v>4</v>
      </c>
      <c r="I261" s="6">
        <f t="shared" si="86"/>
        <v>8.5095732870781676E-2</v>
      </c>
    </row>
    <row r="262" spans="1:11" x14ac:dyDescent="0.25">
      <c r="A262" s="4">
        <f t="shared" si="87"/>
        <v>1.9</v>
      </c>
      <c r="B262" s="5">
        <f t="shared" si="88"/>
        <v>3.61</v>
      </c>
      <c r="C262" s="5">
        <f t="shared" si="81"/>
        <v>0.90249999999999997</v>
      </c>
      <c r="D262" s="5">
        <f t="shared" si="82"/>
        <v>1.9024999999999999</v>
      </c>
      <c r="E262" s="5">
        <f t="shared" si="83"/>
        <v>0.20030340701702445</v>
      </c>
      <c r="F262" s="5">
        <f t="shared" si="84"/>
        <v>0.37500000000000006</v>
      </c>
      <c r="G262" s="5">
        <f t="shared" si="85"/>
        <v>7.5113777631384188E-2</v>
      </c>
      <c r="H262" s="5">
        <v>2</v>
      </c>
      <c r="I262" s="6">
        <f t="shared" si="86"/>
        <v>2.3786029583271657E-2</v>
      </c>
    </row>
    <row r="263" spans="1:11" x14ac:dyDescent="0.25">
      <c r="A263" s="4">
        <f t="shared" si="87"/>
        <v>2.375</v>
      </c>
      <c r="B263" s="5">
        <f t="shared" si="88"/>
        <v>5.640625</v>
      </c>
      <c r="C263" s="5">
        <f t="shared" si="81"/>
        <v>1.41015625</v>
      </c>
      <c r="D263" s="5">
        <f t="shared" si="82"/>
        <v>2.41015625</v>
      </c>
      <c r="E263" s="5">
        <f t="shared" si="83"/>
        <v>0.11088862624247152</v>
      </c>
      <c r="F263" s="5">
        <f t="shared" si="84"/>
        <v>0.37500000000000006</v>
      </c>
      <c r="G263" s="5">
        <f t="shared" si="85"/>
        <v>4.1583234840926825E-2</v>
      </c>
      <c r="H263" s="5">
        <v>4</v>
      </c>
      <c r="I263" s="6">
        <f t="shared" si="86"/>
        <v>2.6336048732586988E-2</v>
      </c>
    </row>
    <row r="264" spans="1:11" x14ac:dyDescent="0.25">
      <c r="A264" s="4">
        <f t="shared" si="87"/>
        <v>2.85</v>
      </c>
      <c r="B264" s="5">
        <f t="shared" si="88"/>
        <v>8.1225000000000005</v>
      </c>
      <c r="C264" s="5">
        <f t="shared" si="81"/>
        <v>2.0306250000000001</v>
      </c>
      <c r="D264" s="5">
        <f t="shared" si="82"/>
        <v>3.0306250000000001</v>
      </c>
      <c r="E264" s="5">
        <f t="shared" si="83"/>
        <v>6.2541673264995559E-2</v>
      </c>
      <c r="F264" s="5">
        <f t="shared" si="84"/>
        <v>0.37500000000000006</v>
      </c>
      <c r="G264" s="5">
        <f t="shared" si="85"/>
        <v>2.345312747437334E-2</v>
      </c>
      <c r="H264" s="5">
        <v>2</v>
      </c>
      <c r="I264" s="6">
        <f t="shared" si="86"/>
        <v>7.4268237002182236E-3</v>
      </c>
    </row>
    <row r="265" spans="1:11" x14ac:dyDescent="0.25">
      <c r="A265" s="4">
        <f t="shared" si="87"/>
        <v>3.3250000000000002</v>
      </c>
      <c r="B265" s="5">
        <f t="shared" si="88"/>
        <v>11.055625000000001</v>
      </c>
      <c r="C265" s="5">
        <f t="shared" si="81"/>
        <v>2.7639062500000002</v>
      </c>
      <c r="D265" s="5">
        <f t="shared" si="82"/>
        <v>3.7639062500000002</v>
      </c>
      <c r="E265" s="5">
        <f t="shared" si="83"/>
        <v>3.6383376944477026E-2</v>
      </c>
      <c r="F265" s="5">
        <f t="shared" si="84"/>
        <v>0.37500000000000006</v>
      </c>
      <c r="G265" s="5">
        <f t="shared" si="85"/>
        <v>1.3643766354178887E-2</v>
      </c>
      <c r="H265" s="5">
        <v>4</v>
      </c>
      <c r="I265" s="6">
        <f t="shared" si="86"/>
        <v>8.6410520243132942E-3</v>
      </c>
    </row>
    <row r="266" spans="1:11" x14ac:dyDescent="0.25">
      <c r="A266" s="4">
        <f t="shared" si="87"/>
        <v>3.8000000000000003</v>
      </c>
      <c r="B266" s="5">
        <f t="shared" si="88"/>
        <v>14.440000000000001</v>
      </c>
      <c r="C266" s="5">
        <f t="shared" si="81"/>
        <v>3.6100000000000003</v>
      </c>
      <c r="D266" s="5">
        <f t="shared" si="82"/>
        <v>4.6100000000000003</v>
      </c>
      <c r="E266" s="5">
        <f t="shared" si="83"/>
        <v>2.1915313443500742E-2</v>
      </c>
      <c r="F266" s="5">
        <f t="shared" si="84"/>
        <v>0.37500000000000006</v>
      </c>
      <c r="G266" s="5">
        <f t="shared" si="85"/>
        <v>8.2182425413127799E-3</v>
      </c>
      <c r="H266" s="5">
        <v>2</v>
      </c>
      <c r="I266" s="6">
        <f t="shared" si="86"/>
        <v>2.6024434714157136E-3</v>
      </c>
    </row>
    <row r="267" spans="1:11" x14ac:dyDescent="0.25">
      <c r="A267" s="4">
        <f t="shared" si="87"/>
        <v>4.2750000000000004</v>
      </c>
      <c r="B267" s="5">
        <f t="shared" si="88"/>
        <v>18.275625000000002</v>
      </c>
      <c r="C267" s="5">
        <f t="shared" si="81"/>
        <v>4.5689062500000004</v>
      </c>
      <c r="D267" s="5">
        <f t="shared" si="82"/>
        <v>5.5689062500000004</v>
      </c>
      <c r="E267" s="5">
        <f t="shared" si="83"/>
        <v>1.3663917557467056E-2</v>
      </c>
      <c r="F267" s="5">
        <f t="shared" si="84"/>
        <v>0.37500000000000006</v>
      </c>
      <c r="G267" s="5">
        <f t="shared" si="85"/>
        <v>5.123969084050147E-3</v>
      </c>
      <c r="H267" s="5">
        <v>4</v>
      </c>
      <c r="I267" s="6">
        <f t="shared" si="86"/>
        <v>3.2451804198984262E-3</v>
      </c>
    </row>
    <row r="268" spans="1:11" x14ac:dyDescent="0.25">
      <c r="A268" s="4">
        <f t="shared" si="87"/>
        <v>4.75</v>
      </c>
      <c r="B268" s="5">
        <f t="shared" si="88"/>
        <v>22.5625</v>
      </c>
      <c r="C268" s="5">
        <f t="shared" si="81"/>
        <v>5.640625</v>
      </c>
      <c r="D268" s="5">
        <f t="shared" si="82"/>
        <v>6.640625</v>
      </c>
      <c r="E268" s="5">
        <f t="shared" si="83"/>
        <v>8.7998974241556369E-3</v>
      </c>
      <c r="F268" s="5">
        <f t="shared" si="84"/>
        <v>0.37500000000000006</v>
      </c>
      <c r="G268" s="5">
        <f t="shared" si="85"/>
        <v>3.2999615340583645E-3</v>
      </c>
      <c r="H268" s="5">
        <v>1</v>
      </c>
      <c r="I268" s="6">
        <f t="shared" si="86"/>
        <v>5.2249390955924103E-4</v>
      </c>
    </row>
    <row r="269" spans="1:11" x14ac:dyDescent="0.25">
      <c r="I269" s="50">
        <f>SUM(I258:I268)</f>
        <v>0.49549283997021792</v>
      </c>
    </row>
    <row r="270" spans="1:11" x14ac:dyDescent="0.25">
      <c r="I270" s="26"/>
    </row>
    <row r="271" spans="1:11" x14ac:dyDescent="0.25">
      <c r="A271" t="s">
        <v>105</v>
      </c>
      <c r="B271">
        <f>I269-I246</f>
        <v>9.1591656114570208E-4</v>
      </c>
      <c r="C271" t="s">
        <v>137</v>
      </c>
      <c r="I271" s="26"/>
    </row>
    <row r="272" spans="1:11" x14ac:dyDescent="0.25">
      <c r="A272" t="s">
        <v>113</v>
      </c>
      <c r="B272">
        <f>B200</f>
        <v>1.0000000000000001E-5</v>
      </c>
      <c r="I272" s="26"/>
    </row>
    <row r="273" spans="1:11" x14ac:dyDescent="0.25">
      <c r="A273" t="s">
        <v>54</v>
      </c>
      <c r="B273">
        <f>I269</f>
        <v>0.49549283997021792</v>
      </c>
      <c r="C273" t="s">
        <v>115</v>
      </c>
      <c r="I273" s="26"/>
    </row>
    <row r="274" spans="1:11" x14ac:dyDescent="0.25">
      <c r="A274" t="s">
        <v>114</v>
      </c>
      <c r="B274">
        <f>B248</f>
        <v>0.495</v>
      </c>
      <c r="I274" s="26"/>
    </row>
    <row r="275" spans="1:11" x14ac:dyDescent="0.25">
      <c r="A275" t="s">
        <v>98</v>
      </c>
      <c r="B275">
        <f>B249/2</f>
        <v>0.125</v>
      </c>
      <c r="I275" s="26"/>
    </row>
    <row r="276" spans="1:11" ht="15.75" thickBot="1" x14ac:dyDescent="0.3">
      <c r="I276" s="26"/>
    </row>
    <row r="277" spans="1:11" x14ac:dyDescent="0.25">
      <c r="A277" s="24" t="s">
        <v>69</v>
      </c>
      <c r="B277" s="2"/>
      <c r="C277" s="2"/>
      <c r="D277" s="2"/>
      <c r="E277" s="2"/>
      <c r="F277" s="2"/>
      <c r="G277" s="2"/>
      <c r="H277" s="2"/>
      <c r="I277" s="3"/>
      <c r="K277" s="28">
        <f>K274-1</f>
        <v>-1</v>
      </c>
    </row>
    <row r="278" spans="1:11" x14ac:dyDescent="0.25">
      <c r="A278" s="4" t="s">
        <v>70</v>
      </c>
      <c r="B278" s="5"/>
      <c r="C278" s="5"/>
      <c r="D278" s="5"/>
      <c r="E278" s="5"/>
      <c r="F278" s="5"/>
      <c r="G278" s="5"/>
      <c r="H278" s="5"/>
      <c r="I278" s="6"/>
      <c r="K278" s="28">
        <f>K277-1</f>
        <v>-2</v>
      </c>
    </row>
    <row r="279" spans="1:11" x14ac:dyDescent="0.25">
      <c r="A279" s="4" t="s">
        <v>71</v>
      </c>
      <c r="B279" s="5">
        <v>10</v>
      </c>
      <c r="C279" s="5">
        <f>B280/B279</f>
        <v>0.46250000000000002</v>
      </c>
      <c r="D279" s="5"/>
      <c r="E279" s="5"/>
      <c r="F279" s="5"/>
      <c r="G279" s="5"/>
      <c r="H279" s="5"/>
      <c r="I279" s="6"/>
      <c r="K279" s="28">
        <f>K278-1</f>
        <v>-3</v>
      </c>
    </row>
    <row r="280" spans="1:11" x14ac:dyDescent="0.25">
      <c r="A280" s="4" t="s">
        <v>41</v>
      </c>
      <c r="B280" s="5">
        <f>B254-B275</f>
        <v>4.625</v>
      </c>
      <c r="C280" s="5"/>
      <c r="D280" s="5"/>
      <c r="E280" s="5"/>
      <c r="F280" s="5"/>
      <c r="G280" s="5"/>
      <c r="H280" s="5"/>
      <c r="I280" s="6"/>
      <c r="K280" s="28"/>
    </row>
    <row r="281" spans="1:11" x14ac:dyDescent="0.25">
      <c r="A281" s="4" t="s">
        <v>72</v>
      </c>
      <c r="B281" s="5"/>
      <c r="C281" s="5"/>
      <c r="D281" s="5"/>
      <c r="E281" s="5"/>
      <c r="F281" s="5"/>
      <c r="G281" s="5"/>
      <c r="H281" s="5"/>
      <c r="I281" s="6"/>
      <c r="K281" s="28"/>
    </row>
    <row r="282" spans="1:11" x14ac:dyDescent="0.25">
      <c r="A282" s="4" t="s">
        <v>73</v>
      </c>
      <c r="B282" s="5">
        <f>(B280/B279)/3</f>
        <v>0.15416666666666667</v>
      </c>
      <c r="C282" s="5"/>
      <c r="D282" s="5"/>
      <c r="E282" s="5"/>
      <c r="F282" s="5"/>
      <c r="G282" s="5"/>
      <c r="H282" s="5"/>
      <c r="I282" s="6"/>
      <c r="K282" s="28"/>
    </row>
    <row r="283" spans="1:11" x14ac:dyDescent="0.25">
      <c r="A283" s="4" t="s">
        <v>74</v>
      </c>
      <c r="B283" s="5" t="s">
        <v>75</v>
      </c>
      <c r="C283" s="5" t="s">
        <v>76</v>
      </c>
      <c r="D283" s="5" t="s">
        <v>77</v>
      </c>
      <c r="E283" s="25" t="s">
        <v>78</v>
      </c>
      <c r="F283" s="5"/>
      <c r="G283" s="5" t="s">
        <v>79</v>
      </c>
      <c r="H283" s="31" t="s">
        <v>80</v>
      </c>
      <c r="I283" s="6" t="s">
        <v>81</v>
      </c>
      <c r="K283" s="28"/>
    </row>
    <row r="284" spans="1:11" x14ac:dyDescent="0.25">
      <c r="A284" s="4">
        <v>0</v>
      </c>
      <c r="B284" s="5">
        <f>A284*A284</f>
        <v>0</v>
      </c>
      <c r="C284" s="5">
        <f>B284/$B$4</f>
        <v>0</v>
      </c>
      <c r="D284" s="5">
        <f>1 +C284</f>
        <v>1</v>
      </c>
      <c r="E284" s="5">
        <f>POWER(D284,-$B$7)</f>
        <v>1</v>
      </c>
      <c r="F284" s="5">
        <f>$B$13</f>
        <v>0.37500000000000006</v>
      </c>
      <c r="G284" s="5">
        <f>E284*F284</f>
        <v>0.37500000000000006</v>
      </c>
      <c r="H284" s="5">
        <v>1</v>
      </c>
      <c r="I284" s="6">
        <f>$B$282*H284*G284</f>
        <v>5.781250000000001E-2</v>
      </c>
      <c r="K284" s="28"/>
    </row>
    <row r="285" spans="1:11" x14ac:dyDescent="0.25">
      <c r="A285" s="4">
        <f>A284+$C$279</f>
        <v>0.46250000000000002</v>
      </c>
      <c r="B285" s="5">
        <f>A285*A285</f>
        <v>0.21390625000000002</v>
      </c>
      <c r="C285" s="5">
        <f t="shared" ref="C285:C294" si="89">B285/$B$4</f>
        <v>5.3476562500000005E-2</v>
      </c>
      <c r="D285" s="5">
        <f t="shared" ref="D285:D294" si="90">1 +C285</f>
        <v>1.0534765625</v>
      </c>
      <c r="E285" s="5">
        <f t="shared" ref="E285:E294" si="91">POWER(D285,-$B$7)</f>
        <v>0.87788535691771019</v>
      </c>
      <c r="F285" s="5">
        <f t="shared" ref="F285:F294" si="92">$B$13</f>
        <v>0.37500000000000006</v>
      </c>
      <c r="G285" s="5">
        <f t="shared" ref="G285:G294" si="93">E285*F285</f>
        <v>0.32920700884414139</v>
      </c>
      <c r="H285" s="5">
        <v>4</v>
      </c>
      <c r="I285" s="6">
        <f t="shared" ref="I285:I294" si="94">$B$282*H285*G285</f>
        <v>0.20301098878722054</v>
      </c>
      <c r="K285" s="28"/>
    </row>
    <row r="286" spans="1:11" x14ac:dyDescent="0.25">
      <c r="A286" s="4">
        <f t="shared" ref="A286:A294" si="95">A285+$C$279</f>
        <v>0.92500000000000004</v>
      </c>
      <c r="B286" s="5">
        <f>A286*A286</f>
        <v>0.85562500000000008</v>
      </c>
      <c r="C286" s="5">
        <f t="shared" si="89"/>
        <v>0.21390625000000002</v>
      </c>
      <c r="D286" s="5">
        <f t="shared" si="90"/>
        <v>1.21390625</v>
      </c>
      <c r="E286" s="5">
        <f t="shared" si="91"/>
        <v>0.61593818838966052</v>
      </c>
      <c r="F286" s="5">
        <f t="shared" si="92"/>
        <v>0.37500000000000006</v>
      </c>
      <c r="G286" s="5">
        <f t="shared" si="93"/>
        <v>0.23097682064612274</v>
      </c>
      <c r="H286" s="5">
        <v>2</v>
      </c>
      <c r="I286" s="6">
        <f t="shared" si="94"/>
        <v>7.1217853032554512E-2</v>
      </c>
    </row>
    <row r="287" spans="1:11" x14ac:dyDescent="0.25">
      <c r="A287" s="4">
        <f t="shared" si="95"/>
        <v>1.3875000000000002</v>
      </c>
      <c r="B287" s="5">
        <f t="shared" ref="B287:B294" si="96">A287*A287</f>
        <v>1.9251562500000006</v>
      </c>
      <c r="C287" s="5">
        <f t="shared" si="89"/>
        <v>0.48128906250000014</v>
      </c>
      <c r="D287" s="5">
        <f t="shared" si="90"/>
        <v>1.4812890625000001</v>
      </c>
      <c r="E287" s="5">
        <f t="shared" si="91"/>
        <v>0.37445571195357358</v>
      </c>
      <c r="F287" s="5">
        <f t="shared" si="92"/>
        <v>0.37500000000000006</v>
      </c>
      <c r="G287" s="5">
        <f t="shared" si="93"/>
        <v>0.14042089198259011</v>
      </c>
      <c r="H287" s="5">
        <v>4</v>
      </c>
      <c r="I287" s="6">
        <f t="shared" si="94"/>
        <v>8.6592883389263908E-2</v>
      </c>
    </row>
    <row r="288" spans="1:11" x14ac:dyDescent="0.25">
      <c r="A288" s="4">
        <f t="shared" si="95"/>
        <v>1.85</v>
      </c>
      <c r="B288" s="5">
        <f t="shared" si="96"/>
        <v>3.4225000000000003</v>
      </c>
      <c r="C288" s="5">
        <f t="shared" si="89"/>
        <v>0.85562500000000008</v>
      </c>
      <c r="D288" s="5">
        <f t="shared" si="90"/>
        <v>1.8556250000000001</v>
      </c>
      <c r="E288" s="5">
        <f t="shared" si="91"/>
        <v>0.21319374701047497</v>
      </c>
      <c r="F288" s="5">
        <f t="shared" si="92"/>
        <v>0.37500000000000006</v>
      </c>
      <c r="G288" s="5">
        <f t="shared" si="93"/>
        <v>7.9947655128928125E-2</v>
      </c>
      <c r="H288" s="5">
        <v>2</v>
      </c>
      <c r="I288" s="6">
        <f t="shared" si="94"/>
        <v>2.4650526998086172E-2</v>
      </c>
    </row>
    <row r="289" spans="1:11" x14ac:dyDescent="0.25">
      <c r="A289" s="4">
        <f t="shared" si="95"/>
        <v>2.3125</v>
      </c>
      <c r="B289" s="5">
        <f t="shared" si="96"/>
        <v>5.34765625</v>
      </c>
      <c r="C289" s="5">
        <f t="shared" si="89"/>
        <v>1.3369140625</v>
      </c>
      <c r="D289" s="5">
        <f t="shared" si="90"/>
        <v>2.3369140625</v>
      </c>
      <c r="E289" s="5">
        <f t="shared" si="91"/>
        <v>0.11978243711341335</v>
      </c>
      <c r="F289" s="5">
        <f t="shared" si="92"/>
        <v>0.37500000000000006</v>
      </c>
      <c r="G289" s="5">
        <f t="shared" si="93"/>
        <v>4.4918413917530015E-2</v>
      </c>
      <c r="H289" s="5">
        <v>4</v>
      </c>
      <c r="I289" s="6">
        <f t="shared" si="94"/>
        <v>2.7699688582476845E-2</v>
      </c>
    </row>
    <row r="290" spans="1:11" x14ac:dyDescent="0.25">
      <c r="A290" s="4">
        <f t="shared" si="95"/>
        <v>2.7749999999999999</v>
      </c>
      <c r="B290" s="5">
        <f t="shared" si="96"/>
        <v>7.7006249999999996</v>
      </c>
      <c r="C290" s="5">
        <f t="shared" si="89"/>
        <v>1.9251562499999999</v>
      </c>
      <c r="D290" s="5">
        <f t="shared" si="90"/>
        <v>2.9251562499999997</v>
      </c>
      <c r="E290" s="5">
        <f t="shared" si="91"/>
        <v>6.8332502634688611E-2</v>
      </c>
      <c r="F290" s="5">
        <f t="shared" si="92"/>
        <v>0.37500000000000006</v>
      </c>
      <c r="G290" s="5">
        <f t="shared" si="93"/>
        <v>2.5624688488008234E-2</v>
      </c>
      <c r="H290" s="5">
        <v>2</v>
      </c>
      <c r="I290" s="6">
        <f t="shared" si="94"/>
        <v>7.9009456171358732E-3</v>
      </c>
    </row>
    <row r="291" spans="1:11" x14ac:dyDescent="0.25">
      <c r="A291" s="4">
        <f t="shared" si="95"/>
        <v>3.2374999999999998</v>
      </c>
      <c r="B291" s="5">
        <f t="shared" si="96"/>
        <v>10.481406249999999</v>
      </c>
      <c r="C291" s="5">
        <f t="shared" si="89"/>
        <v>2.6203515624999998</v>
      </c>
      <c r="D291" s="5">
        <f t="shared" si="90"/>
        <v>3.6203515624999998</v>
      </c>
      <c r="E291" s="5">
        <f t="shared" si="91"/>
        <v>4.0098039161249197E-2</v>
      </c>
      <c r="F291" s="5">
        <f t="shared" si="92"/>
        <v>0.37500000000000006</v>
      </c>
      <c r="G291" s="5">
        <f t="shared" si="93"/>
        <v>1.503676468546845E-2</v>
      </c>
      <c r="H291" s="5">
        <v>4</v>
      </c>
      <c r="I291" s="6">
        <f t="shared" si="94"/>
        <v>9.2726715560388778E-3</v>
      </c>
    </row>
    <row r="292" spans="1:11" x14ac:dyDescent="0.25">
      <c r="A292" s="4">
        <f t="shared" si="95"/>
        <v>3.6999999999999997</v>
      </c>
      <c r="B292" s="5">
        <f t="shared" si="96"/>
        <v>13.689999999999998</v>
      </c>
      <c r="C292" s="5">
        <f t="shared" si="89"/>
        <v>3.4224999999999994</v>
      </c>
      <c r="D292" s="5">
        <f t="shared" si="90"/>
        <v>4.4224999999999994</v>
      </c>
      <c r="E292" s="5">
        <f t="shared" si="91"/>
        <v>2.4312543518780951E-2</v>
      </c>
      <c r="F292" s="5">
        <f t="shared" si="92"/>
        <v>0.37500000000000006</v>
      </c>
      <c r="G292" s="5">
        <f t="shared" si="93"/>
        <v>9.117203819542858E-3</v>
      </c>
      <c r="H292" s="5">
        <v>2</v>
      </c>
      <c r="I292" s="6">
        <f t="shared" si="94"/>
        <v>2.811137844359048E-3</v>
      </c>
    </row>
    <row r="293" spans="1:11" x14ac:dyDescent="0.25">
      <c r="A293" s="4">
        <f t="shared" si="95"/>
        <v>4.1624999999999996</v>
      </c>
      <c r="B293" s="5">
        <f t="shared" si="96"/>
        <v>17.326406249999998</v>
      </c>
      <c r="C293" s="5">
        <f t="shared" si="89"/>
        <v>4.3316015624999995</v>
      </c>
      <c r="D293" s="5">
        <f t="shared" si="90"/>
        <v>5.3316015624999995</v>
      </c>
      <c r="E293" s="5">
        <f t="shared" si="91"/>
        <v>1.5235467447673675E-2</v>
      </c>
      <c r="F293" s="5">
        <f t="shared" si="92"/>
        <v>0.37500000000000006</v>
      </c>
      <c r="G293" s="5">
        <f t="shared" si="93"/>
        <v>5.7133002928776285E-3</v>
      </c>
      <c r="H293" s="5">
        <v>4</v>
      </c>
      <c r="I293" s="6">
        <f t="shared" si="94"/>
        <v>3.523201847274538E-3</v>
      </c>
    </row>
    <row r="294" spans="1:11" x14ac:dyDescent="0.25">
      <c r="A294" s="4">
        <f t="shared" si="95"/>
        <v>4.625</v>
      </c>
      <c r="B294" s="5">
        <f t="shared" si="96"/>
        <v>21.390625</v>
      </c>
      <c r="C294" s="5">
        <f t="shared" si="89"/>
        <v>5.34765625</v>
      </c>
      <c r="D294" s="5">
        <f t="shared" si="90"/>
        <v>6.34765625</v>
      </c>
      <c r="E294" s="5">
        <f t="shared" si="91"/>
        <v>9.850686550086734E-3</v>
      </c>
      <c r="F294" s="5">
        <f t="shared" si="92"/>
        <v>0.37500000000000006</v>
      </c>
      <c r="G294" s="5">
        <f t="shared" si="93"/>
        <v>3.6940074562825257E-3</v>
      </c>
      <c r="H294" s="5">
        <v>1</v>
      </c>
      <c r="I294" s="6">
        <f t="shared" si="94"/>
        <v>5.6949281617688942E-4</v>
      </c>
    </row>
    <row r="295" spans="1:11" x14ac:dyDescent="0.25">
      <c r="I295" s="50">
        <f>SUM(I284:I294)</f>
        <v>0.4950618904705873</v>
      </c>
    </row>
    <row r="296" spans="1:11" x14ac:dyDescent="0.25">
      <c r="A296" t="s">
        <v>54</v>
      </c>
      <c r="B296">
        <f>I295</f>
        <v>0.4950618904705873</v>
      </c>
      <c r="C296" t="s">
        <v>115</v>
      </c>
      <c r="D296" t="s">
        <v>116</v>
      </c>
      <c r="E296">
        <f>I295-I269</f>
        <v>-4.3094949963062845E-4</v>
      </c>
      <c r="F296" t="s">
        <v>137</v>
      </c>
      <c r="I296" s="26"/>
    </row>
    <row r="297" spans="1:11" x14ac:dyDescent="0.25">
      <c r="A297" t="s">
        <v>111</v>
      </c>
      <c r="B297">
        <f>B274</f>
        <v>0.495</v>
      </c>
      <c r="I297" s="26"/>
    </row>
    <row r="298" spans="1:11" x14ac:dyDescent="0.25">
      <c r="A298" t="s">
        <v>98</v>
      </c>
      <c r="B298">
        <f>B275/2</f>
        <v>6.25E-2</v>
      </c>
      <c r="I298" s="26"/>
    </row>
    <row r="299" spans="1:11" ht="15.75" thickBot="1" x14ac:dyDescent="0.3">
      <c r="I299" s="26"/>
    </row>
    <row r="300" spans="1:11" x14ac:dyDescent="0.25">
      <c r="A300" s="24" t="s">
        <v>69</v>
      </c>
      <c r="B300" s="2"/>
      <c r="C300" s="2"/>
      <c r="D300" s="2"/>
      <c r="E300" s="2"/>
      <c r="F300" s="2"/>
      <c r="G300" s="2"/>
      <c r="H300" s="2"/>
      <c r="I300" s="3"/>
      <c r="K300" s="28">
        <f>K297-1</f>
        <v>-1</v>
      </c>
    </row>
    <row r="301" spans="1:11" x14ac:dyDescent="0.25">
      <c r="A301" s="4" t="s">
        <v>70</v>
      </c>
      <c r="B301" s="5"/>
      <c r="C301" s="5"/>
      <c r="D301" s="5"/>
      <c r="E301" s="5"/>
      <c r="F301" s="5"/>
      <c r="G301" s="5"/>
      <c r="H301" s="5"/>
      <c r="I301" s="6"/>
      <c r="K301" s="28">
        <f>K300-1</f>
        <v>-2</v>
      </c>
    </row>
    <row r="302" spans="1:11" x14ac:dyDescent="0.25">
      <c r="A302" s="4" t="s">
        <v>71</v>
      </c>
      <c r="B302" s="5">
        <v>10</v>
      </c>
      <c r="C302" s="5">
        <f>B303/B302</f>
        <v>0.45624999999999999</v>
      </c>
      <c r="D302" s="5"/>
      <c r="E302" s="5"/>
      <c r="F302" s="5"/>
      <c r="G302" s="5"/>
      <c r="H302" s="5"/>
      <c r="I302" s="6"/>
      <c r="K302" s="28">
        <f>K301-1</f>
        <v>-3</v>
      </c>
    </row>
    <row r="303" spans="1:11" x14ac:dyDescent="0.25">
      <c r="A303" s="4" t="s">
        <v>41</v>
      </c>
      <c r="B303" s="5">
        <f>B280-B298</f>
        <v>4.5625</v>
      </c>
      <c r="C303" s="5"/>
      <c r="D303" s="5"/>
      <c r="E303" s="5"/>
      <c r="F303" s="5"/>
      <c r="G303" s="5"/>
      <c r="H303" s="5"/>
      <c r="I303" s="6"/>
      <c r="K303" s="28"/>
    </row>
    <row r="304" spans="1:11" x14ac:dyDescent="0.25">
      <c r="A304" s="4" t="s">
        <v>72</v>
      </c>
      <c r="B304" s="5"/>
      <c r="C304" s="5"/>
      <c r="D304" s="5"/>
      <c r="E304" s="5"/>
      <c r="F304" s="5"/>
      <c r="G304" s="5"/>
      <c r="H304" s="5"/>
      <c r="I304" s="6"/>
      <c r="K304" s="28"/>
    </row>
    <row r="305" spans="1:11" x14ac:dyDescent="0.25">
      <c r="A305" s="4" t="s">
        <v>73</v>
      </c>
      <c r="B305" s="5">
        <f>(B303/B302)/3</f>
        <v>0.15208333333333332</v>
      </c>
      <c r="C305" s="5"/>
      <c r="D305" s="5"/>
      <c r="E305" s="5"/>
      <c r="F305" s="5"/>
      <c r="G305" s="5"/>
      <c r="H305" s="5"/>
      <c r="I305" s="6"/>
      <c r="K305" s="28"/>
    </row>
    <row r="306" spans="1:11" x14ac:dyDescent="0.25">
      <c r="A306" s="4" t="s">
        <v>74</v>
      </c>
      <c r="B306" s="5" t="s">
        <v>75</v>
      </c>
      <c r="C306" s="5" t="s">
        <v>76</v>
      </c>
      <c r="D306" s="5" t="s">
        <v>77</v>
      </c>
      <c r="E306" s="25" t="s">
        <v>78</v>
      </c>
      <c r="F306" s="5"/>
      <c r="G306" s="5" t="s">
        <v>79</v>
      </c>
      <c r="H306" s="31" t="s">
        <v>80</v>
      </c>
      <c r="I306" s="6" t="s">
        <v>81</v>
      </c>
      <c r="K306" s="28"/>
    </row>
    <row r="307" spans="1:11" x14ac:dyDescent="0.25">
      <c r="A307" s="4">
        <v>0</v>
      </c>
      <c r="B307" s="5">
        <f>A307*A307</f>
        <v>0</v>
      </c>
      <c r="C307" s="5">
        <f>B307/$B$4</f>
        <v>0</v>
      </c>
      <c r="D307" s="5">
        <f>1 +C307</f>
        <v>1</v>
      </c>
      <c r="E307" s="5">
        <f>POWER(D307,-$B$7)</f>
        <v>1</v>
      </c>
      <c r="F307" s="5">
        <f>$B$13</f>
        <v>0.37500000000000006</v>
      </c>
      <c r="G307" s="5">
        <f>E307*F307</f>
        <v>0.37500000000000006</v>
      </c>
      <c r="H307" s="5">
        <v>1</v>
      </c>
      <c r="I307" s="6">
        <f>$B$305*H307*G307</f>
        <v>5.7031250000000006E-2</v>
      </c>
      <c r="K307" s="28"/>
    </row>
    <row r="308" spans="1:11" x14ac:dyDescent="0.25">
      <c r="A308" s="4">
        <f>A307+$C$302</f>
        <v>0.45624999999999999</v>
      </c>
      <c r="B308" s="5">
        <f>A308*A308</f>
        <v>0.2081640625</v>
      </c>
      <c r="C308" s="5">
        <f t="shared" ref="C308:C317" si="97">B308/$B$4</f>
        <v>5.2041015624999999E-2</v>
      </c>
      <c r="D308" s="5">
        <f t="shared" ref="D308:D317" si="98">1 +C308</f>
        <v>1.052041015625</v>
      </c>
      <c r="E308" s="5">
        <f t="shared" ref="E308:E317" si="99">POWER(D308,-$B$7)</f>
        <v>0.88088318588122438</v>
      </c>
      <c r="F308" s="5">
        <f t="shared" ref="F308:F317" si="100">$B$13</f>
        <v>0.37500000000000006</v>
      </c>
      <c r="G308" s="5">
        <f t="shared" ref="G308:G317" si="101">E308*F308</f>
        <v>0.33033119470545919</v>
      </c>
      <c r="H308" s="5">
        <v>4</v>
      </c>
      <c r="I308" s="6">
        <f t="shared" ref="I308:I317" si="102">$B$305*H308*G308</f>
        <v>0.20095147677915431</v>
      </c>
      <c r="K308" s="28"/>
    </row>
    <row r="309" spans="1:11" x14ac:dyDescent="0.25">
      <c r="A309" s="4">
        <f t="shared" ref="A309:A317" si="103">A308+$C$302</f>
        <v>0.91249999999999998</v>
      </c>
      <c r="B309" s="5">
        <f>A309*A309</f>
        <v>0.83265624999999999</v>
      </c>
      <c r="C309" s="5">
        <f t="shared" si="97"/>
        <v>0.2081640625</v>
      </c>
      <c r="D309" s="5">
        <f t="shared" si="98"/>
        <v>1.2081640625000001</v>
      </c>
      <c r="E309" s="5">
        <f t="shared" si="99"/>
        <v>0.6232829069304282</v>
      </c>
      <c r="F309" s="5">
        <f t="shared" si="100"/>
        <v>0.37500000000000006</v>
      </c>
      <c r="G309" s="5">
        <f t="shared" si="101"/>
        <v>0.2337310900989106</v>
      </c>
      <c r="H309" s="5">
        <v>2</v>
      </c>
      <c r="I309" s="6">
        <f t="shared" si="102"/>
        <v>7.1093206571751971E-2</v>
      </c>
    </row>
    <row r="310" spans="1:11" x14ac:dyDescent="0.25">
      <c r="A310" s="4">
        <f t="shared" si="103"/>
        <v>1.3687499999999999</v>
      </c>
      <c r="B310" s="5">
        <f t="shared" ref="B310:B317" si="104">A310*A310</f>
        <v>1.8734765624999998</v>
      </c>
      <c r="C310" s="5">
        <f t="shared" si="97"/>
        <v>0.46836914062499996</v>
      </c>
      <c r="D310" s="5">
        <f t="shared" si="98"/>
        <v>1.4683691406249999</v>
      </c>
      <c r="E310" s="5">
        <f t="shared" si="99"/>
        <v>0.38274707293469046</v>
      </c>
      <c r="F310" s="5">
        <f t="shared" si="100"/>
        <v>0.37500000000000006</v>
      </c>
      <c r="G310" s="5">
        <f t="shared" si="101"/>
        <v>0.14353015235050895</v>
      </c>
      <c r="H310" s="5">
        <v>4</v>
      </c>
      <c r="I310" s="6">
        <f t="shared" si="102"/>
        <v>8.7314176013226275E-2</v>
      </c>
    </row>
    <row r="311" spans="1:11" x14ac:dyDescent="0.25">
      <c r="A311" s="4">
        <f t="shared" si="103"/>
        <v>1.825</v>
      </c>
      <c r="B311" s="5">
        <f t="shared" si="104"/>
        <v>3.3306249999999999</v>
      </c>
      <c r="C311" s="5">
        <f t="shared" si="97"/>
        <v>0.83265624999999999</v>
      </c>
      <c r="D311" s="5">
        <f t="shared" si="98"/>
        <v>1.8326562499999999</v>
      </c>
      <c r="E311" s="5">
        <f t="shared" si="99"/>
        <v>0.21993658087562548</v>
      </c>
      <c r="F311" s="5">
        <f t="shared" si="100"/>
        <v>0.37500000000000006</v>
      </c>
      <c r="G311" s="5">
        <f t="shared" si="101"/>
        <v>8.2476217828359566E-2</v>
      </c>
      <c r="H311" s="5">
        <v>2</v>
      </c>
      <c r="I311" s="6">
        <f t="shared" si="102"/>
        <v>2.5086516256126033E-2</v>
      </c>
    </row>
    <row r="312" spans="1:11" x14ac:dyDescent="0.25">
      <c r="A312" s="4">
        <f t="shared" si="103"/>
        <v>2.28125</v>
      </c>
      <c r="B312" s="5">
        <f t="shared" si="104"/>
        <v>5.2041015625</v>
      </c>
      <c r="C312" s="5">
        <f t="shared" si="97"/>
        <v>1.301025390625</v>
      </c>
      <c r="D312" s="5">
        <f t="shared" si="98"/>
        <v>2.301025390625</v>
      </c>
      <c r="E312" s="5">
        <f t="shared" si="99"/>
        <v>0.12450777515388115</v>
      </c>
      <c r="F312" s="5">
        <f t="shared" si="100"/>
        <v>0.37500000000000006</v>
      </c>
      <c r="G312" s="5">
        <f t="shared" si="101"/>
        <v>4.6690415682705433E-2</v>
      </c>
      <c r="H312" s="5">
        <v>4</v>
      </c>
      <c r="I312" s="6">
        <f t="shared" si="102"/>
        <v>2.8403336206979136E-2</v>
      </c>
    </row>
    <row r="313" spans="1:11" x14ac:dyDescent="0.25">
      <c r="A313" s="4">
        <f t="shared" si="103"/>
        <v>2.7374999999999998</v>
      </c>
      <c r="B313" s="5">
        <f t="shared" si="104"/>
        <v>7.4939062499999993</v>
      </c>
      <c r="C313" s="5">
        <f t="shared" si="97"/>
        <v>1.8734765624999998</v>
      </c>
      <c r="D313" s="5">
        <f t="shared" si="98"/>
        <v>2.8734765624999996</v>
      </c>
      <c r="E313" s="5">
        <f t="shared" si="99"/>
        <v>7.144648248511444E-2</v>
      </c>
      <c r="F313" s="5">
        <f t="shared" si="100"/>
        <v>0.37500000000000006</v>
      </c>
      <c r="G313" s="5">
        <f t="shared" si="101"/>
        <v>2.679243093191792E-2</v>
      </c>
      <c r="H313" s="5">
        <v>2</v>
      </c>
      <c r="I313" s="6">
        <f t="shared" si="102"/>
        <v>8.149364408458367E-3</v>
      </c>
    </row>
    <row r="314" spans="1:11" x14ac:dyDescent="0.25">
      <c r="A314" s="4">
        <f t="shared" si="103"/>
        <v>3.1937499999999996</v>
      </c>
      <c r="B314" s="5">
        <f t="shared" si="104"/>
        <v>10.200039062499998</v>
      </c>
      <c r="C314" s="5">
        <f t="shared" si="97"/>
        <v>2.5500097656249996</v>
      </c>
      <c r="D314" s="5">
        <f t="shared" si="98"/>
        <v>3.5500097656249996</v>
      </c>
      <c r="E314" s="5">
        <f t="shared" si="99"/>
        <v>4.2113964880991769E-2</v>
      </c>
      <c r="F314" s="5">
        <f t="shared" si="100"/>
        <v>0.37500000000000006</v>
      </c>
      <c r="G314" s="5">
        <f t="shared" si="101"/>
        <v>1.5792736830371915E-2</v>
      </c>
      <c r="H314" s="5">
        <v>4</v>
      </c>
      <c r="I314" s="6">
        <f t="shared" si="102"/>
        <v>9.607248238476248E-3</v>
      </c>
    </row>
    <row r="315" spans="1:11" x14ac:dyDescent="0.25">
      <c r="A315" s="4">
        <f t="shared" si="103"/>
        <v>3.6499999999999995</v>
      </c>
      <c r="B315" s="5">
        <f t="shared" si="104"/>
        <v>13.322499999999996</v>
      </c>
      <c r="C315" s="5">
        <f t="shared" si="97"/>
        <v>3.3306249999999991</v>
      </c>
      <c r="D315" s="5">
        <f t="shared" si="98"/>
        <v>4.3306249999999995</v>
      </c>
      <c r="E315" s="5">
        <f t="shared" si="99"/>
        <v>2.5622621034820964E-2</v>
      </c>
      <c r="F315" s="5">
        <f t="shared" si="100"/>
        <v>0.37500000000000006</v>
      </c>
      <c r="G315" s="5">
        <f t="shared" si="101"/>
        <v>9.6084828880578631E-3</v>
      </c>
      <c r="H315" s="5">
        <v>2</v>
      </c>
      <c r="I315" s="6">
        <f t="shared" si="102"/>
        <v>2.9225802117842665E-3</v>
      </c>
    </row>
    <row r="316" spans="1:11" x14ac:dyDescent="0.25">
      <c r="A316" s="4">
        <f t="shared" si="103"/>
        <v>4.1062499999999993</v>
      </c>
      <c r="B316" s="5">
        <f t="shared" si="104"/>
        <v>16.861289062499996</v>
      </c>
      <c r="C316" s="5">
        <f t="shared" si="97"/>
        <v>4.2153222656249989</v>
      </c>
      <c r="D316" s="5">
        <f t="shared" si="98"/>
        <v>5.2153222656249989</v>
      </c>
      <c r="E316" s="5">
        <f t="shared" si="99"/>
        <v>1.6098934229444684E-2</v>
      </c>
      <c r="F316" s="5">
        <f t="shared" si="100"/>
        <v>0.37500000000000006</v>
      </c>
      <c r="G316" s="5">
        <f t="shared" si="101"/>
        <v>6.0371003360417579E-3</v>
      </c>
      <c r="H316" s="5">
        <v>4</v>
      </c>
      <c r="I316" s="6">
        <f t="shared" si="102"/>
        <v>3.6725693710920691E-3</v>
      </c>
    </row>
    <row r="317" spans="1:11" x14ac:dyDescent="0.25">
      <c r="A317" s="4">
        <f t="shared" si="103"/>
        <v>4.5624999999999991</v>
      </c>
      <c r="B317" s="5">
        <f t="shared" si="104"/>
        <v>20.816406249999993</v>
      </c>
      <c r="C317" s="5">
        <f t="shared" si="97"/>
        <v>5.2041015624999982</v>
      </c>
      <c r="D317" s="5">
        <f t="shared" si="98"/>
        <v>6.2041015624999982</v>
      </c>
      <c r="E317" s="5">
        <f t="shared" si="99"/>
        <v>1.0430442979869106E-2</v>
      </c>
      <c r="F317" s="5">
        <f t="shared" si="100"/>
        <v>0.37500000000000006</v>
      </c>
      <c r="G317" s="5">
        <f t="shared" si="101"/>
        <v>3.9114161174509153E-3</v>
      </c>
      <c r="H317" s="5">
        <v>1</v>
      </c>
      <c r="I317" s="6">
        <f t="shared" si="102"/>
        <v>5.9486120119565998E-4</v>
      </c>
    </row>
    <row r="318" spans="1:11" x14ac:dyDescent="0.25">
      <c r="I318" s="50">
        <f>SUM(I307:I317)</f>
        <v>0.49482658525824441</v>
      </c>
    </row>
    <row r="319" spans="1:11" x14ac:dyDescent="0.25">
      <c r="A319" t="s">
        <v>116</v>
      </c>
      <c r="B319" s="56">
        <f>I318-I295</f>
        <v>-2.3530521234288448E-4</v>
      </c>
      <c r="C319" t="s">
        <v>139</v>
      </c>
      <c r="I319" s="26"/>
    </row>
    <row r="320" spans="1:11" x14ac:dyDescent="0.25">
      <c r="A320" t="s">
        <v>111</v>
      </c>
      <c r="B320">
        <f>B248</f>
        <v>0.495</v>
      </c>
      <c r="I320" s="26"/>
    </row>
    <row r="321" spans="1:11" x14ac:dyDescent="0.25">
      <c r="A321" t="s">
        <v>54</v>
      </c>
      <c r="B321">
        <f>I318</f>
        <v>0.49482658525824441</v>
      </c>
      <c r="C321" t="s">
        <v>107</v>
      </c>
      <c r="I321" s="26"/>
    </row>
    <row r="322" spans="1:11" ht="15.75" thickBot="1" x14ac:dyDescent="0.3">
      <c r="A322" t="s">
        <v>98</v>
      </c>
      <c r="B322">
        <f>B298</f>
        <v>6.25E-2</v>
      </c>
      <c r="I322" s="26"/>
    </row>
    <row r="323" spans="1:11" x14ac:dyDescent="0.25">
      <c r="A323" s="24" t="s">
        <v>69</v>
      </c>
      <c r="B323" s="2"/>
      <c r="C323" s="2"/>
      <c r="D323" s="2"/>
      <c r="E323" s="2"/>
      <c r="F323" s="2"/>
      <c r="G323" s="2"/>
      <c r="H323" s="2"/>
      <c r="I323" s="3"/>
      <c r="K323" s="28">
        <f>K320-1</f>
        <v>-1</v>
      </c>
    </row>
    <row r="324" spans="1:11" x14ac:dyDescent="0.25">
      <c r="A324" s="4" t="s">
        <v>70</v>
      </c>
      <c r="B324" s="5"/>
      <c r="C324" s="5"/>
      <c r="D324" s="5"/>
      <c r="E324" s="5"/>
      <c r="F324" s="5"/>
      <c r="G324" s="5"/>
      <c r="H324" s="5"/>
      <c r="I324" s="6"/>
      <c r="K324" s="28">
        <f>K323-1</f>
        <v>-2</v>
      </c>
    </row>
    <row r="325" spans="1:11" x14ac:dyDescent="0.25">
      <c r="A325" s="4" t="s">
        <v>71</v>
      </c>
      <c r="B325" s="5">
        <v>10</v>
      </c>
      <c r="C325" s="5">
        <f>B326/B325</f>
        <v>0.46250000000000002</v>
      </c>
      <c r="D325" s="5"/>
      <c r="E325" s="5"/>
      <c r="F325" s="5"/>
      <c r="G325" s="5"/>
      <c r="H325" s="5"/>
      <c r="I325" s="6"/>
      <c r="K325" s="28">
        <f>K324-1</f>
        <v>-3</v>
      </c>
    </row>
    <row r="326" spans="1:11" x14ac:dyDescent="0.25">
      <c r="A326" s="4" t="s">
        <v>41</v>
      </c>
      <c r="B326" s="5">
        <f>B303+B322</f>
        <v>4.625</v>
      </c>
      <c r="C326" s="5"/>
      <c r="D326" s="5"/>
      <c r="E326" s="5"/>
      <c r="F326" s="5"/>
      <c r="G326" s="5"/>
      <c r="H326" s="5"/>
      <c r="I326" s="6"/>
      <c r="K326" s="28"/>
    </row>
    <row r="327" spans="1:11" x14ac:dyDescent="0.25">
      <c r="A327" s="4" t="s">
        <v>72</v>
      </c>
      <c r="B327" s="5"/>
      <c r="C327" s="5"/>
      <c r="D327" s="5"/>
      <c r="E327" s="5"/>
      <c r="F327" s="5"/>
      <c r="G327" s="5"/>
      <c r="H327" s="5"/>
      <c r="I327" s="6"/>
      <c r="K327" s="28"/>
    </row>
    <row r="328" spans="1:11" x14ac:dyDescent="0.25">
      <c r="A328" s="4" t="s">
        <v>73</v>
      </c>
      <c r="B328" s="5">
        <f>(B326/B325)/3</f>
        <v>0.15416666666666667</v>
      </c>
      <c r="C328" s="5"/>
      <c r="D328" s="5"/>
      <c r="E328" s="5"/>
      <c r="F328" s="5"/>
      <c r="G328" s="5"/>
      <c r="H328" s="5"/>
      <c r="I328" s="6"/>
      <c r="K328" s="28"/>
    </row>
    <row r="329" spans="1:11" x14ac:dyDescent="0.25">
      <c r="A329" s="4" t="s">
        <v>74</v>
      </c>
      <c r="B329" s="5" t="s">
        <v>75</v>
      </c>
      <c r="C329" s="5" t="s">
        <v>76</v>
      </c>
      <c r="D329" s="5" t="s">
        <v>77</v>
      </c>
      <c r="E329" s="25" t="s">
        <v>78</v>
      </c>
      <c r="F329" s="5"/>
      <c r="G329" s="5" t="s">
        <v>79</v>
      </c>
      <c r="H329" s="31" t="s">
        <v>80</v>
      </c>
      <c r="I329" s="6" t="s">
        <v>81</v>
      </c>
      <c r="K329" s="28"/>
    </row>
    <row r="330" spans="1:11" x14ac:dyDescent="0.25">
      <c r="A330" s="4">
        <v>0</v>
      </c>
      <c r="B330" s="5">
        <f>A330*A330</f>
        <v>0</v>
      </c>
      <c r="C330" s="5">
        <f>B330/$B$4</f>
        <v>0</v>
      </c>
      <c r="D330" s="5">
        <f>1 +C330</f>
        <v>1</v>
      </c>
      <c r="E330" s="5">
        <f>POWER(D330,-$B$7)</f>
        <v>1</v>
      </c>
      <c r="F330" s="5">
        <f>$B$13</f>
        <v>0.37500000000000006</v>
      </c>
      <c r="G330" s="5">
        <f>E330*F330</f>
        <v>0.37500000000000006</v>
      </c>
      <c r="H330" s="5">
        <v>1</v>
      </c>
      <c r="I330" s="6">
        <f>$B$328*H330*G330</f>
        <v>5.781250000000001E-2</v>
      </c>
      <c r="K330" s="28"/>
    </row>
    <row r="331" spans="1:11" x14ac:dyDescent="0.25">
      <c r="A331" s="4">
        <f>A330+$C$325</f>
        <v>0.46250000000000002</v>
      </c>
      <c r="B331" s="5">
        <f>A331*A331</f>
        <v>0.21390625000000002</v>
      </c>
      <c r="C331" s="5">
        <f t="shared" ref="C331:C340" si="105">B331/$B$4</f>
        <v>5.3476562500000005E-2</v>
      </c>
      <c r="D331" s="5">
        <f t="shared" ref="D331:D340" si="106">1 +C331</f>
        <v>1.0534765625</v>
      </c>
      <c r="E331" s="5">
        <f t="shared" ref="E331:E340" si="107">POWER(D331,-$B$7)</f>
        <v>0.87788535691771019</v>
      </c>
      <c r="F331" s="5">
        <f t="shared" ref="F331:F340" si="108">$B$13</f>
        <v>0.37500000000000006</v>
      </c>
      <c r="G331" s="5">
        <f t="shared" ref="G331:G340" si="109">E331*F331</f>
        <v>0.32920700884414139</v>
      </c>
      <c r="H331" s="5">
        <v>4</v>
      </c>
      <c r="I331" s="6">
        <f t="shared" ref="I331:I340" si="110">$B$328*H331*G331</f>
        <v>0.20301098878722054</v>
      </c>
      <c r="K331" s="28"/>
    </row>
    <row r="332" spans="1:11" x14ac:dyDescent="0.25">
      <c r="A332" s="4">
        <f t="shared" ref="A332:A340" si="111">A331+$C$325</f>
        <v>0.92500000000000004</v>
      </c>
      <c r="B332" s="5">
        <f>A332*A332</f>
        <v>0.85562500000000008</v>
      </c>
      <c r="C332" s="5">
        <f t="shared" si="105"/>
        <v>0.21390625000000002</v>
      </c>
      <c r="D332" s="5">
        <f t="shared" si="106"/>
        <v>1.21390625</v>
      </c>
      <c r="E332" s="5">
        <f t="shared" si="107"/>
        <v>0.61593818838966052</v>
      </c>
      <c r="F332" s="5">
        <f t="shared" si="108"/>
        <v>0.37500000000000006</v>
      </c>
      <c r="G332" s="5">
        <f t="shared" si="109"/>
        <v>0.23097682064612274</v>
      </c>
      <c r="H332" s="5">
        <v>2</v>
      </c>
      <c r="I332" s="6">
        <f t="shared" si="110"/>
        <v>7.1217853032554512E-2</v>
      </c>
    </row>
    <row r="333" spans="1:11" x14ac:dyDescent="0.25">
      <c r="A333" s="4">
        <f t="shared" si="111"/>
        <v>1.3875000000000002</v>
      </c>
      <c r="B333" s="5">
        <f t="shared" ref="B333:B340" si="112">A333*A333</f>
        <v>1.9251562500000006</v>
      </c>
      <c r="C333" s="5">
        <f t="shared" si="105"/>
        <v>0.48128906250000014</v>
      </c>
      <c r="D333" s="5">
        <f t="shared" si="106"/>
        <v>1.4812890625000001</v>
      </c>
      <c r="E333" s="5">
        <f t="shared" si="107"/>
        <v>0.37445571195357358</v>
      </c>
      <c r="F333" s="5">
        <f t="shared" si="108"/>
        <v>0.37500000000000006</v>
      </c>
      <c r="G333" s="5">
        <f t="shared" si="109"/>
        <v>0.14042089198259011</v>
      </c>
      <c r="H333" s="5">
        <v>4</v>
      </c>
      <c r="I333" s="6">
        <f t="shared" si="110"/>
        <v>8.6592883389263908E-2</v>
      </c>
    </row>
    <row r="334" spans="1:11" x14ac:dyDescent="0.25">
      <c r="A334" s="4">
        <f t="shared" si="111"/>
        <v>1.85</v>
      </c>
      <c r="B334" s="5">
        <f t="shared" si="112"/>
        <v>3.4225000000000003</v>
      </c>
      <c r="C334" s="5">
        <f t="shared" si="105"/>
        <v>0.85562500000000008</v>
      </c>
      <c r="D334" s="5">
        <f t="shared" si="106"/>
        <v>1.8556250000000001</v>
      </c>
      <c r="E334" s="5">
        <f t="shared" si="107"/>
        <v>0.21319374701047497</v>
      </c>
      <c r="F334" s="5">
        <f t="shared" si="108"/>
        <v>0.37500000000000006</v>
      </c>
      <c r="G334" s="5">
        <f t="shared" si="109"/>
        <v>7.9947655128928125E-2</v>
      </c>
      <c r="H334" s="5">
        <v>2</v>
      </c>
      <c r="I334" s="6">
        <f t="shared" si="110"/>
        <v>2.4650526998086172E-2</v>
      </c>
    </row>
    <row r="335" spans="1:11" x14ac:dyDescent="0.25">
      <c r="A335" s="4">
        <f t="shared" si="111"/>
        <v>2.3125</v>
      </c>
      <c r="B335" s="5">
        <f t="shared" si="112"/>
        <v>5.34765625</v>
      </c>
      <c r="C335" s="5">
        <f t="shared" si="105"/>
        <v>1.3369140625</v>
      </c>
      <c r="D335" s="5">
        <f t="shared" si="106"/>
        <v>2.3369140625</v>
      </c>
      <c r="E335" s="5">
        <f t="shared" si="107"/>
        <v>0.11978243711341335</v>
      </c>
      <c r="F335" s="5">
        <f t="shared" si="108"/>
        <v>0.37500000000000006</v>
      </c>
      <c r="G335" s="5">
        <f t="shared" si="109"/>
        <v>4.4918413917530015E-2</v>
      </c>
      <c r="H335" s="5">
        <v>4</v>
      </c>
      <c r="I335" s="6">
        <f t="shared" si="110"/>
        <v>2.7699688582476845E-2</v>
      </c>
    </row>
    <row r="336" spans="1:11" x14ac:dyDescent="0.25">
      <c r="A336" s="4">
        <f t="shared" si="111"/>
        <v>2.7749999999999999</v>
      </c>
      <c r="B336" s="5">
        <f t="shared" si="112"/>
        <v>7.7006249999999996</v>
      </c>
      <c r="C336" s="5">
        <f t="shared" si="105"/>
        <v>1.9251562499999999</v>
      </c>
      <c r="D336" s="5">
        <f t="shared" si="106"/>
        <v>2.9251562499999997</v>
      </c>
      <c r="E336" s="5">
        <f t="shared" si="107"/>
        <v>6.8332502634688611E-2</v>
      </c>
      <c r="F336" s="5">
        <f t="shared" si="108"/>
        <v>0.37500000000000006</v>
      </c>
      <c r="G336" s="5">
        <f t="shared" si="109"/>
        <v>2.5624688488008234E-2</v>
      </c>
      <c r="H336" s="5">
        <v>2</v>
      </c>
      <c r="I336" s="6">
        <f t="shared" si="110"/>
        <v>7.9009456171358732E-3</v>
      </c>
    </row>
    <row r="337" spans="1:11" x14ac:dyDescent="0.25">
      <c r="A337" s="4">
        <f t="shared" si="111"/>
        <v>3.2374999999999998</v>
      </c>
      <c r="B337" s="5">
        <f t="shared" si="112"/>
        <v>10.481406249999999</v>
      </c>
      <c r="C337" s="5">
        <f t="shared" si="105"/>
        <v>2.6203515624999998</v>
      </c>
      <c r="D337" s="5">
        <f t="shared" si="106"/>
        <v>3.6203515624999998</v>
      </c>
      <c r="E337" s="5">
        <f t="shared" si="107"/>
        <v>4.0098039161249197E-2</v>
      </c>
      <c r="F337" s="5">
        <f t="shared" si="108"/>
        <v>0.37500000000000006</v>
      </c>
      <c r="G337" s="5">
        <f t="shared" si="109"/>
        <v>1.503676468546845E-2</v>
      </c>
      <c r="H337" s="5">
        <v>4</v>
      </c>
      <c r="I337" s="6">
        <f t="shared" si="110"/>
        <v>9.2726715560388778E-3</v>
      </c>
    </row>
    <row r="338" spans="1:11" x14ac:dyDescent="0.25">
      <c r="A338" s="4">
        <f t="shared" si="111"/>
        <v>3.6999999999999997</v>
      </c>
      <c r="B338" s="5">
        <f t="shared" si="112"/>
        <v>13.689999999999998</v>
      </c>
      <c r="C338" s="5">
        <f t="shared" si="105"/>
        <v>3.4224999999999994</v>
      </c>
      <c r="D338" s="5">
        <f t="shared" si="106"/>
        <v>4.4224999999999994</v>
      </c>
      <c r="E338" s="5">
        <f t="shared" si="107"/>
        <v>2.4312543518780951E-2</v>
      </c>
      <c r="F338" s="5">
        <f t="shared" si="108"/>
        <v>0.37500000000000006</v>
      </c>
      <c r="G338" s="5">
        <f t="shared" si="109"/>
        <v>9.117203819542858E-3</v>
      </c>
      <c r="H338" s="5">
        <v>2</v>
      </c>
      <c r="I338" s="6">
        <f t="shared" si="110"/>
        <v>2.811137844359048E-3</v>
      </c>
    </row>
    <row r="339" spans="1:11" x14ac:dyDescent="0.25">
      <c r="A339" s="4">
        <f t="shared" si="111"/>
        <v>4.1624999999999996</v>
      </c>
      <c r="B339" s="5">
        <f t="shared" si="112"/>
        <v>17.326406249999998</v>
      </c>
      <c r="C339" s="5">
        <f t="shared" si="105"/>
        <v>4.3316015624999995</v>
      </c>
      <c r="D339" s="5">
        <f t="shared" si="106"/>
        <v>5.3316015624999995</v>
      </c>
      <c r="E339" s="5">
        <f t="shared" si="107"/>
        <v>1.5235467447673675E-2</v>
      </c>
      <c r="F339" s="5">
        <f t="shared" si="108"/>
        <v>0.37500000000000006</v>
      </c>
      <c r="G339" s="5">
        <f t="shared" si="109"/>
        <v>5.7133002928776285E-3</v>
      </c>
      <c r="H339" s="5">
        <v>4</v>
      </c>
      <c r="I339" s="6">
        <f t="shared" si="110"/>
        <v>3.523201847274538E-3</v>
      </c>
    </row>
    <row r="340" spans="1:11" x14ac:dyDescent="0.25">
      <c r="A340" s="4">
        <f t="shared" si="111"/>
        <v>4.625</v>
      </c>
      <c r="B340" s="5">
        <f t="shared" si="112"/>
        <v>21.390625</v>
      </c>
      <c r="C340" s="5">
        <f t="shared" si="105"/>
        <v>5.34765625</v>
      </c>
      <c r="D340" s="5">
        <f t="shared" si="106"/>
        <v>6.34765625</v>
      </c>
      <c r="E340" s="5">
        <f t="shared" si="107"/>
        <v>9.850686550086734E-3</v>
      </c>
      <c r="F340" s="5">
        <f t="shared" si="108"/>
        <v>0.37500000000000006</v>
      </c>
      <c r="G340" s="5">
        <f t="shared" si="109"/>
        <v>3.6940074562825257E-3</v>
      </c>
      <c r="H340" s="5">
        <v>1</v>
      </c>
      <c r="I340" s="6">
        <f t="shared" si="110"/>
        <v>5.6949281617688942E-4</v>
      </c>
    </row>
    <row r="341" spans="1:11" x14ac:dyDescent="0.25">
      <c r="I341" s="59">
        <f>SUM(I330:I340)</f>
        <v>0.4950618904705873</v>
      </c>
    </row>
    <row r="342" spans="1:11" x14ac:dyDescent="0.25">
      <c r="A342" t="s">
        <v>54</v>
      </c>
      <c r="B342">
        <f>I341</f>
        <v>0.4950618904705873</v>
      </c>
      <c r="C342" t="s">
        <v>115</v>
      </c>
      <c r="D342" t="s">
        <v>116</v>
      </c>
      <c r="E342">
        <f>I341-I318</f>
        <v>2.3530521234288448E-4</v>
      </c>
      <c r="F342" t="s">
        <v>137</v>
      </c>
      <c r="I342" s="26"/>
    </row>
    <row r="343" spans="1:11" x14ac:dyDescent="0.25">
      <c r="A343" t="s">
        <v>111</v>
      </c>
      <c r="B343">
        <f>B320</f>
        <v>0.495</v>
      </c>
      <c r="I343" s="26"/>
    </row>
    <row r="344" spans="1:11" x14ac:dyDescent="0.25">
      <c r="A344" t="s">
        <v>98</v>
      </c>
      <c r="B344">
        <f>B322/2</f>
        <v>3.125E-2</v>
      </c>
      <c r="I344" s="26"/>
    </row>
    <row r="345" spans="1:11" ht="15.75" thickBot="1" x14ac:dyDescent="0.3">
      <c r="I345" s="26"/>
    </row>
    <row r="346" spans="1:11" x14ac:dyDescent="0.25">
      <c r="A346" s="24" t="s">
        <v>69</v>
      </c>
      <c r="B346" s="2"/>
      <c r="C346" s="2"/>
      <c r="D346" s="2"/>
      <c r="E346" s="2"/>
      <c r="F346" s="2"/>
      <c r="G346" s="2"/>
      <c r="H346" s="2"/>
      <c r="I346" s="3"/>
      <c r="K346" s="28">
        <f>K343-1</f>
        <v>-1</v>
      </c>
    </row>
    <row r="347" spans="1:11" x14ac:dyDescent="0.25">
      <c r="A347" s="4" t="s">
        <v>70</v>
      </c>
      <c r="B347" s="5"/>
      <c r="C347" s="5"/>
      <c r="D347" s="5"/>
      <c r="E347" s="5"/>
      <c r="F347" s="5"/>
      <c r="G347" s="5"/>
      <c r="H347" s="5"/>
      <c r="I347" s="6"/>
      <c r="K347" s="28">
        <f>K346-1</f>
        <v>-2</v>
      </c>
    </row>
    <row r="348" spans="1:11" x14ac:dyDescent="0.25">
      <c r="A348" s="4" t="s">
        <v>71</v>
      </c>
      <c r="B348" s="5">
        <v>10</v>
      </c>
      <c r="C348" s="5">
        <f>B349/B348</f>
        <v>0.45937499999999998</v>
      </c>
      <c r="D348" s="5"/>
      <c r="E348" s="5"/>
      <c r="F348" s="5"/>
      <c r="G348" s="5"/>
      <c r="H348" s="5"/>
      <c r="I348" s="6"/>
      <c r="K348" s="28">
        <f>K347-1</f>
        <v>-3</v>
      </c>
    </row>
    <row r="349" spans="1:11" x14ac:dyDescent="0.25">
      <c r="A349" s="4" t="s">
        <v>41</v>
      </c>
      <c r="B349" s="5">
        <f>B326-B344</f>
        <v>4.59375</v>
      </c>
      <c r="C349" s="5"/>
      <c r="D349" s="5"/>
      <c r="E349" s="5"/>
      <c r="F349" s="5"/>
      <c r="G349" s="5"/>
      <c r="H349" s="5"/>
      <c r="I349" s="6"/>
      <c r="K349" s="28"/>
    </row>
    <row r="350" spans="1:11" x14ac:dyDescent="0.25">
      <c r="A350" s="4" t="s">
        <v>72</v>
      </c>
      <c r="B350" s="5"/>
      <c r="C350" s="5"/>
      <c r="D350" s="5"/>
      <c r="E350" s="5"/>
      <c r="F350" s="5"/>
      <c r="G350" s="5"/>
      <c r="H350" s="5"/>
      <c r="I350" s="6"/>
      <c r="K350" s="28"/>
    </row>
    <row r="351" spans="1:11" x14ac:dyDescent="0.25">
      <c r="A351" s="4" t="s">
        <v>73</v>
      </c>
      <c r="B351" s="5">
        <f>(B349/B348)/3</f>
        <v>0.15312499999999998</v>
      </c>
      <c r="C351" s="5"/>
      <c r="D351" s="5"/>
      <c r="E351" s="5"/>
      <c r="F351" s="5"/>
      <c r="G351" s="5"/>
      <c r="H351" s="5"/>
      <c r="I351" s="6"/>
      <c r="K351" s="28"/>
    </row>
    <row r="352" spans="1:11" x14ac:dyDescent="0.25">
      <c r="A352" s="4" t="s">
        <v>74</v>
      </c>
      <c r="B352" s="5" t="s">
        <v>75</v>
      </c>
      <c r="C352" s="5" t="s">
        <v>76</v>
      </c>
      <c r="D352" s="5" t="s">
        <v>77</v>
      </c>
      <c r="E352" s="25" t="s">
        <v>78</v>
      </c>
      <c r="F352" s="5"/>
      <c r="G352" s="5" t="s">
        <v>79</v>
      </c>
      <c r="H352" s="31" t="s">
        <v>80</v>
      </c>
      <c r="I352" s="6" t="s">
        <v>81</v>
      </c>
      <c r="K352" s="28"/>
    </row>
    <row r="353" spans="1:11" x14ac:dyDescent="0.25">
      <c r="A353" s="4">
        <v>0</v>
      </c>
      <c r="B353" s="5">
        <f>A353*A353</f>
        <v>0</v>
      </c>
      <c r="C353" s="5">
        <f>B353/$B$4</f>
        <v>0</v>
      </c>
      <c r="D353" s="5">
        <f>1 +C353</f>
        <v>1</v>
      </c>
      <c r="E353" s="5">
        <f>POWER(D353,-$B$7)</f>
        <v>1</v>
      </c>
      <c r="F353" s="5">
        <f>$B$13</f>
        <v>0.37500000000000006</v>
      </c>
      <c r="G353" s="5">
        <f>E353*F353</f>
        <v>0.37500000000000006</v>
      </c>
      <c r="H353" s="5">
        <v>1</v>
      </c>
      <c r="I353" s="6">
        <f>$B$351*H353*G353</f>
        <v>5.7421875000000004E-2</v>
      </c>
      <c r="K353" s="28"/>
    </row>
    <row r="354" spans="1:11" x14ac:dyDescent="0.25">
      <c r="A354" s="4">
        <f>A353+$C$348</f>
        <v>0.45937499999999998</v>
      </c>
      <c r="B354" s="5">
        <f>A354*A354</f>
        <v>0.21102539062499998</v>
      </c>
      <c r="C354" s="5">
        <f t="shared" ref="C354:C363" si="113">B354/$B$4</f>
        <v>5.2756347656249994E-2</v>
      </c>
      <c r="D354" s="5">
        <f t="shared" ref="D354:D363" si="114">1 +C354</f>
        <v>1.05275634765625</v>
      </c>
      <c r="E354" s="5">
        <f t="shared" ref="E354:E363" si="115">POWER(D354,-$B$7)</f>
        <v>0.87938758132695094</v>
      </c>
      <c r="F354" s="5">
        <f t="shared" ref="F354:F363" si="116">$B$13</f>
        <v>0.37500000000000006</v>
      </c>
      <c r="G354" s="5">
        <f t="shared" ref="G354:G363" si="117">E354*F354</f>
        <v>0.32977034299760666</v>
      </c>
      <c r="H354" s="5">
        <v>4</v>
      </c>
      <c r="I354" s="6">
        <f t="shared" ref="I354:I363" si="118">$B$351*H354*G354</f>
        <v>0.20198433508603406</v>
      </c>
      <c r="K354" s="28"/>
    </row>
    <row r="355" spans="1:11" x14ac:dyDescent="0.25">
      <c r="A355" s="4">
        <f t="shared" ref="A355:A363" si="119">A354+$C$348</f>
        <v>0.91874999999999996</v>
      </c>
      <c r="B355" s="5">
        <f>A355*A355</f>
        <v>0.8441015624999999</v>
      </c>
      <c r="C355" s="5">
        <f t="shared" si="113"/>
        <v>0.21102539062499998</v>
      </c>
      <c r="D355" s="5">
        <f t="shared" si="114"/>
        <v>1.2110253906249999</v>
      </c>
      <c r="E355" s="5">
        <f t="shared" si="115"/>
        <v>0.61960780261744464</v>
      </c>
      <c r="F355" s="5">
        <f t="shared" si="116"/>
        <v>0.37500000000000006</v>
      </c>
      <c r="G355" s="5">
        <f t="shared" si="117"/>
        <v>0.23235292598154178</v>
      </c>
      <c r="H355" s="5">
        <v>2</v>
      </c>
      <c r="I355" s="6">
        <f t="shared" si="118"/>
        <v>7.1158083581847165E-2</v>
      </c>
    </row>
    <row r="356" spans="1:11" x14ac:dyDescent="0.25">
      <c r="A356" s="4">
        <f t="shared" si="119"/>
        <v>1.3781249999999998</v>
      </c>
      <c r="B356" s="5">
        <f t="shared" ref="B356:B363" si="120">A356*A356</f>
        <v>1.8992285156249995</v>
      </c>
      <c r="C356" s="5">
        <f t="shared" si="113"/>
        <v>0.47480712890624988</v>
      </c>
      <c r="D356" s="5">
        <f t="shared" si="114"/>
        <v>1.4748071289062499</v>
      </c>
      <c r="E356" s="5">
        <f t="shared" si="115"/>
        <v>0.37858371572721805</v>
      </c>
      <c r="F356" s="5">
        <f t="shared" si="116"/>
        <v>0.37500000000000006</v>
      </c>
      <c r="G356" s="5">
        <f t="shared" si="117"/>
        <v>0.1419688933977068</v>
      </c>
      <c r="H356" s="5">
        <v>4</v>
      </c>
      <c r="I356" s="6">
        <f t="shared" si="118"/>
        <v>8.695594720609541E-2</v>
      </c>
    </row>
    <row r="357" spans="1:11" x14ac:dyDescent="0.25">
      <c r="A357" s="4">
        <f t="shared" si="119"/>
        <v>1.8374999999999999</v>
      </c>
      <c r="B357" s="5">
        <f t="shared" si="120"/>
        <v>3.3764062499999996</v>
      </c>
      <c r="C357" s="5">
        <f t="shared" si="113"/>
        <v>0.8441015624999999</v>
      </c>
      <c r="D357" s="5">
        <f t="shared" si="114"/>
        <v>1.8441015624999999</v>
      </c>
      <c r="E357" s="5">
        <f t="shared" si="115"/>
        <v>0.21653988931798501</v>
      </c>
      <c r="F357" s="5">
        <f t="shared" si="116"/>
        <v>0.37500000000000006</v>
      </c>
      <c r="G357" s="5">
        <f t="shared" si="117"/>
        <v>8.1202458494244387E-2</v>
      </c>
      <c r="H357" s="5">
        <v>2</v>
      </c>
      <c r="I357" s="6">
        <f t="shared" si="118"/>
        <v>2.486825291386234E-2</v>
      </c>
    </row>
    <row r="358" spans="1:11" x14ac:dyDescent="0.25">
      <c r="A358" s="4">
        <f t="shared" si="119"/>
        <v>2.296875</v>
      </c>
      <c r="B358" s="5">
        <f t="shared" si="120"/>
        <v>5.275634765625</v>
      </c>
      <c r="C358" s="5">
        <f t="shared" si="113"/>
        <v>1.31890869140625</v>
      </c>
      <c r="D358" s="5">
        <f t="shared" si="114"/>
        <v>2.31890869140625</v>
      </c>
      <c r="E358" s="5">
        <f t="shared" si="115"/>
        <v>0.12212114826069649</v>
      </c>
      <c r="F358" s="5">
        <f t="shared" si="116"/>
        <v>0.37500000000000006</v>
      </c>
      <c r="G358" s="5">
        <f t="shared" si="117"/>
        <v>4.5795430597761193E-2</v>
      </c>
      <c r="H358" s="5">
        <v>4</v>
      </c>
      <c r="I358" s="6">
        <f t="shared" si="118"/>
        <v>2.8049701241128728E-2</v>
      </c>
    </row>
    <row r="359" spans="1:11" x14ac:dyDescent="0.25">
      <c r="A359" s="4">
        <f t="shared" si="119"/>
        <v>2.7562500000000001</v>
      </c>
      <c r="B359" s="5">
        <f t="shared" si="120"/>
        <v>7.5969140625000007</v>
      </c>
      <c r="C359" s="5">
        <f t="shared" si="113"/>
        <v>1.8992285156250002</v>
      </c>
      <c r="D359" s="5">
        <f t="shared" si="114"/>
        <v>2.8992285156250004</v>
      </c>
      <c r="E359" s="5">
        <f t="shared" si="115"/>
        <v>6.9870504823320898E-2</v>
      </c>
      <c r="F359" s="5">
        <f t="shared" si="116"/>
        <v>0.37500000000000006</v>
      </c>
      <c r="G359" s="5">
        <f t="shared" si="117"/>
        <v>2.6201439308745342E-2</v>
      </c>
      <c r="H359" s="5">
        <v>2</v>
      </c>
      <c r="I359" s="6">
        <f t="shared" si="118"/>
        <v>8.02419078830326E-3</v>
      </c>
    </row>
    <row r="360" spans="1:11" x14ac:dyDescent="0.25">
      <c r="A360" s="4">
        <f t="shared" si="119"/>
        <v>3.2156250000000002</v>
      </c>
      <c r="B360" s="5">
        <f t="shared" si="120"/>
        <v>10.340244140625002</v>
      </c>
      <c r="C360" s="5">
        <f t="shared" si="113"/>
        <v>2.5850610351562504</v>
      </c>
      <c r="D360" s="5">
        <f t="shared" si="114"/>
        <v>3.5850610351562504</v>
      </c>
      <c r="E360" s="5">
        <f t="shared" si="115"/>
        <v>4.1092126398816924E-2</v>
      </c>
      <c r="F360" s="5">
        <f t="shared" si="116"/>
        <v>0.37500000000000006</v>
      </c>
      <c r="G360" s="5">
        <f t="shared" si="117"/>
        <v>1.5409547399556349E-2</v>
      </c>
      <c r="H360" s="5">
        <v>4</v>
      </c>
      <c r="I360" s="6">
        <f t="shared" si="118"/>
        <v>9.4383477822282628E-3</v>
      </c>
    </row>
    <row r="361" spans="1:11" x14ac:dyDescent="0.25">
      <c r="A361" s="4">
        <f t="shared" si="119"/>
        <v>3.6750000000000003</v>
      </c>
      <c r="B361" s="5">
        <f t="shared" si="120"/>
        <v>13.505625000000002</v>
      </c>
      <c r="C361" s="5">
        <f t="shared" si="113"/>
        <v>3.3764062500000005</v>
      </c>
      <c r="D361" s="5">
        <f t="shared" si="114"/>
        <v>4.3764062500000005</v>
      </c>
      <c r="E361" s="5">
        <f t="shared" si="115"/>
        <v>2.4957778500272785E-2</v>
      </c>
      <c r="F361" s="5">
        <f t="shared" si="116"/>
        <v>0.37500000000000006</v>
      </c>
      <c r="G361" s="5">
        <f t="shared" si="117"/>
        <v>9.3591669376022965E-3</v>
      </c>
      <c r="H361" s="5">
        <v>2</v>
      </c>
      <c r="I361" s="6">
        <f t="shared" si="118"/>
        <v>2.8662448746407032E-3</v>
      </c>
    </row>
    <row r="362" spans="1:11" x14ac:dyDescent="0.25">
      <c r="A362" s="4">
        <f t="shared" si="119"/>
        <v>4.1343750000000004</v>
      </c>
      <c r="B362" s="5">
        <f t="shared" si="120"/>
        <v>17.093056640625004</v>
      </c>
      <c r="C362" s="5">
        <f t="shared" si="113"/>
        <v>4.2732641601562511</v>
      </c>
      <c r="D362" s="5">
        <f t="shared" si="114"/>
        <v>5.2732641601562511</v>
      </c>
      <c r="E362" s="5">
        <f t="shared" si="115"/>
        <v>1.5660339799279537E-2</v>
      </c>
      <c r="F362" s="5">
        <f t="shared" si="116"/>
        <v>0.37500000000000006</v>
      </c>
      <c r="G362" s="5">
        <f t="shared" si="117"/>
        <v>5.8726274247298278E-3</v>
      </c>
      <c r="H362" s="5">
        <v>4</v>
      </c>
      <c r="I362" s="6">
        <f t="shared" si="118"/>
        <v>3.5969842976470191E-3</v>
      </c>
    </row>
    <row r="363" spans="1:11" x14ac:dyDescent="0.25">
      <c r="A363" s="4">
        <f t="shared" si="119"/>
        <v>4.59375</v>
      </c>
      <c r="B363" s="5">
        <f t="shared" si="120"/>
        <v>21.1025390625</v>
      </c>
      <c r="C363" s="5">
        <f t="shared" si="113"/>
        <v>5.275634765625</v>
      </c>
      <c r="D363" s="5">
        <f t="shared" si="114"/>
        <v>6.275634765625</v>
      </c>
      <c r="E363" s="5">
        <f t="shared" si="115"/>
        <v>1.0135749051332138E-2</v>
      </c>
      <c r="F363" s="5">
        <f t="shared" si="116"/>
        <v>0.37500000000000006</v>
      </c>
      <c r="G363" s="5">
        <f t="shared" si="117"/>
        <v>3.8009058942495523E-3</v>
      </c>
      <c r="H363" s="5">
        <v>1</v>
      </c>
      <c r="I363" s="6">
        <f t="shared" si="118"/>
        <v>5.8201371505696257E-4</v>
      </c>
    </row>
    <row r="364" spans="1:11" x14ac:dyDescent="0.25">
      <c r="I364" s="50">
        <f>SUM(I353:I363)</f>
        <v>0.49494597648684385</v>
      </c>
    </row>
    <row r="365" spans="1:11" x14ac:dyDescent="0.25">
      <c r="A365" t="s">
        <v>116</v>
      </c>
      <c r="B365">
        <f>I364-I341</f>
        <v>-1.1591398374344308E-4</v>
      </c>
      <c r="C365" t="s">
        <v>137</v>
      </c>
      <c r="I365" s="26"/>
    </row>
    <row r="366" spans="1:11" x14ac:dyDescent="0.25">
      <c r="A366" t="s">
        <v>54</v>
      </c>
      <c r="B366">
        <f>I364</f>
        <v>0.49494597648684385</v>
      </c>
      <c r="C366" t="s">
        <v>107</v>
      </c>
      <c r="I366" s="26"/>
    </row>
    <row r="367" spans="1:11" x14ac:dyDescent="0.25">
      <c r="A367" t="s">
        <v>111</v>
      </c>
      <c r="B367">
        <f>B343</f>
        <v>0.495</v>
      </c>
      <c r="I367" s="26"/>
    </row>
    <row r="368" spans="1:11" ht="15.75" thickBot="1" x14ac:dyDescent="0.3">
      <c r="A368" t="s">
        <v>117</v>
      </c>
      <c r="B368">
        <f>B344/2</f>
        <v>1.5625E-2</v>
      </c>
      <c r="I368" s="26"/>
    </row>
    <row r="369" spans="1:11" x14ac:dyDescent="0.25">
      <c r="A369" s="24" t="s">
        <v>69</v>
      </c>
      <c r="B369" s="2"/>
      <c r="C369" s="2"/>
      <c r="D369" s="2"/>
      <c r="E369" s="2"/>
      <c r="F369" s="2"/>
      <c r="G369" s="2"/>
      <c r="H369" s="2"/>
      <c r="I369" s="3"/>
      <c r="K369" s="28">
        <f>K366-1</f>
        <v>-1</v>
      </c>
    </row>
    <row r="370" spans="1:11" x14ac:dyDescent="0.25">
      <c r="A370" s="4" t="s">
        <v>70</v>
      </c>
      <c r="B370" s="5"/>
      <c r="C370" s="5"/>
      <c r="D370" s="5"/>
      <c r="E370" s="5"/>
      <c r="F370" s="5"/>
      <c r="G370" s="5"/>
      <c r="H370" s="5"/>
      <c r="I370" s="6"/>
      <c r="K370" s="28">
        <f>K369-1</f>
        <v>-2</v>
      </c>
    </row>
    <row r="371" spans="1:11" x14ac:dyDescent="0.25">
      <c r="A371" s="4" t="s">
        <v>71</v>
      </c>
      <c r="B371" s="5">
        <v>10</v>
      </c>
      <c r="C371" s="5">
        <f>B372/B371</f>
        <v>0.4609375</v>
      </c>
      <c r="D371" s="5"/>
      <c r="E371" s="5"/>
      <c r="F371" s="5"/>
      <c r="G371" s="5"/>
      <c r="H371" s="5"/>
      <c r="I371" s="6"/>
      <c r="K371" s="28">
        <f>K370-1</f>
        <v>-3</v>
      </c>
    </row>
    <row r="372" spans="1:11" x14ac:dyDescent="0.25">
      <c r="A372" s="4" t="s">
        <v>41</v>
      </c>
      <c r="B372" s="5">
        <f>B349+B368</f>
        <v>4.609375</v>
      </c>
      <c r="C372" s="5"/>
      <c r="D372" s="5"/>
      <c r="E372" s="5"/>
      <c r="F372" s="5"/>
      <c r="G372" s="5"/>
      <c r="H372" s="5"/>
      <c r="I372" s="6"/>
      <c r="K372" s="28"/>
    </row>
    <row r="373" spans="1:11" x14ac:dyDescent="0.25">
      <c r="A373" s="4" t="s">
        <v>72</v>
      </c>
      <c r="B373" s="5"/>
      <c r="C373" s="5"/>
      <c r="D373" s="5"/>
      <c r="E373" s="5"/>
      <c r="F373" s="5"/>
      <c r="G373" s="5"/>
      <c r="H373" s="5"/>
      <c r="I373" s="6"/>
      <c r="K373" s="28"/>
    </row>
    <row r="374" spans="1:11" x14ac:dyDescent="0.25">
      <c r="A374" s="4" t="s">
        <v>73</v>
      </c>
      <c r="B374" s="5">
        <f>(B372/B371)/3</f>
        <v>0.15364583333333334</v>
      </c>
      <c r="C374" s="5"/>
      <c r="D374" s="5"/>
      <c r="E374" s="5"/>
      <c r="F374" s="5"/>
      <c r="G374" s="5"/>
      <c r="H374" s="5"/>
      <c r="I374" s="6"/>
      <c r="K374" s="28"/>
    </row>
    <row r="375" spans="1:11" x14ac:dyDescent="0.25">
      <c r="A375" s="4" t="s">
        <v>74</v>
      </c>
      <c r="B375" s="5" t="s">
        <v>75</v>
      </c>
      <c r="C375" s="5" t="s">
        <v>76</v>
      </c>
      <c r="D375" s="5" t="s">
        <v>77</v>
      </c>
      <c r="E375" s="25" t="s">
        <v>78</v>
      </c>
      <c r="F375" s="5"/>
      <c r="G375" s="5" t="s">
        <v>79</v>
      </c>
      <c r="H375" s="31" t="s">
        <v>80</v>
      </c>
      <c r="I375" s="6" t="s">
        <v>81</v>
      </c>
      <c r="K375" s="28"/>
    </row>
    <row r="376" spans="1:11" x14ac:dyDescent="0.25">
      <c r="A376" s="4">
        <v>0</v>
      </c>
      <c r="B376" s="5">
        <f>A376*A376</f>
        <v>0</v>
      </c>
      <c r="C376" s="5">
        <f>B376/$B$4</f>
        <v>0</v>
      </c>
      <c r="D376" s="5">
        <f>1 +C376</f>
        <v>1</v>
      </c>
      <c r="E376" s="5">
        <f>POWER(D376,-$B$7)</f>
        <v>1</v>
      </c>
      <c r="F376" s="5">
        <f>$B$13</f>
        <v>0.37500000000000006</v>
      </c>
      <c r="G376" s="5">
        <f>E376*F376</f>
        <v>0.37500000000000006</v>
      </c>
      <c r="H376" s="5">
        <v>1</v>
      </c>
      <c r="I376" s="6">
        <f>$B$374*H376*G376</f>
        <v>5.7617187500000014E-2</v>
      </c>
      <c r="K376" s="28"/>
    </row>
    <row r="377" spans="1:11" x14ac:dyDescent="0.25">
      <c r="A377" s="4">
        <f>A376+$C$371</f>
        <v>0.4609375</v>
      </c>
      <c r="B377" s="5">
        <f>A377*A377</f>
        <v>0.21246337890625</v>
      </c>
      <c r="C377" s="5">
        <f t="shared" ref="C377:C386" si="121">B377/$B$4</f>
        <v>5.31158447265625E-2</v>
      </c>
      <c r="D377" s="5">
        <f t="shared" ref="D377:D386" si="122">1 +C377</f>
        <v>1.0531158447265625</v>
      </c>
      <c r="E377" s="5">
        <f t="shared" ref="E377:E386" si="123">POWER(D377,-$B$7)</f>
        <v>0.8786372927270385</v>
      </c>
      <c r="F377" s="5">
        <f t="shared" ref="F377:F386" si="124">$B$13</f>
        <v>0.37500000000000006</v>
      </c>
      <c r="G377" s="5">
        <f t="shared" ref="G377:G386" si="125">E377*F377</f>
        <v>0.32948898477263949</v>
      </c>
      <c r="H377" s="5">
        <v>4</v>
      </c>
      <c r="I377" s="6">
        <f t="shared" ref="I377:I386" si="126">$B$374*H377*G377</f>
        <v>0.2024984385581847</v>
      </c>
      <c r="K377" s="28"/>
    </row>
    <row r="378" spans="1:11" x14ac:dyDescent="0.25">
      <c r="A378" s="4">
        <f t="shared" ref="A378:A386" si="127">A377+$C$371</f>
        <v>0.921875</v>
      </c>
      <c r="B378" s="5">
        <f>A378*A378</f>
        <v>0.849853515625</v>
      </c>
      <c r="C378" s="5">
        <f t="shared" si="121"/>
        <v>0.21246337890625</v>
      </c>
      <c r="D378" s="5">
        <f t="shared" si="122"/>
        <v>1.21246337890625</v>
      </c>
      <c r="E378" s="5">
        <f t="shared" si="123"/>
        <v>0.61777229073085305</v>
      </c>
      <c r="F378" s="5">
        <f t="shared" si="124"/>
        <v>0.37500000000000006</v>
      </c>
      <c r="G378" s="5">
        <f t="shared" si="125"/>
        <v>0.23166460902406993</v>
      </c>
      <c r="H378" s="5">
        <v>2</v>
      </c>
      <c r="I378" s="6">
        <f t="shared" si="126"/>
        <v>7.1188603814688167E-2</v>
      </c>
    </row>
    <row r="379" spans="1:11" x14ac:dyDescent="0.25">
      <c r="A379" s="4">
        <f t="shared" si="127"/>
        <v>1.3828125</v>
      </c>
      <c r="B379" s="5">
        <f t="shared" ref="B379:B386" si="128">A379*A379</f>
        <v>1.91217041015625</v>
      </c>
      <c r="C379" s="5">
        <f t="shared" si="121"/>
        <v>0.4780426025390625</v>
      </c>
      <c r="D379" s="5">
        <f t="shared" si="122"/>
        <v>1.4780426025390625</v>
      </c>
      <c r="E379" s="5">
        <f t="shared" si="123"/>
        <v>0.37651529198506806</v>
      </c>
      <c r="F379" s="5">
        <f t="shared" si="124"/>
        <v>0.37500000000000006</v>
      </c>
      <c r="G379" s="5">
        <f t="shared" si="125"/>
        <v>0.14119323449440055</v>
      </c>
      <c r="H379" s="5">
        <v>4</v>
      </c>
      <c r="I379" s="6">
        <f t="shared" si="126"/>
        <v>8.6775008699683673E-2</v>
      </c>
    </row>
    <row r="380" spans="1:11" x14ac:dyDescent="0.25">
      <c r="A380" s="4">
        <f t="shared" si="127"/>
        <v>1.84375</v>
      </c>
      <c r="B380" s="5">
        <f t="shared" si="128"/>
        <v>3.3994140625</v>
      </c>
      <c r="C380" s="5">
        <f t="shared" si="121"/>
        <v>0.849853515625</v>
      </c>
      <c r="D380" s="5">
        <f t="shared" si="122"/>
        <v>1.849853515625</v>
      </c>
      <c r="E380" s="5">
        <f t="shared" si="123"/>
        <v>0.21486053451082324</v>
      </c>
      <c r="F380" s="5">
        <f t="shared" si="124"/>
        <v>0.37500000000000006</v>
      </c>
      <c r="G380" s="5">
        <f t="shared" si="125"/>
        <v>8.0572700441558731E-2</v>
      </c>
      <c r="H380" s="5">
        <v>2</v>
      </c>
      <c r="I380" s="6">
        <f t="shared" si="126"/>
        <v>2.4759319406520652E-2</v>
      </c>
    </row>
    <row r="381" spans="1:11" x14ac:dyDescent="0.25">
      <c r="A381" s="4">
        <f t="shared" si="127"/>
        <v>2.3046875</v>
      </c>
      <c r="B381" s="5">
        <f t="shared" si="128"/>
        <v>5.31158447265625</v>
      </c>
      <c r="C381" s="5">
        <f t="shared" si="121"/>
        <v>1.3278961181640625</v>
      </c>
      <c r="D381" s="5">
        <f t="shared" si="122"/>
        <v>2.3278961181640625</v>
      </c>
      <c r="E381" s="5">
        <f t="shared" si="123"/>
        <v>0.12094586076228185</v>
      </c>
      <c r="F381" s="5">
        <f t="shared" si="124"/>
        <v>0.37500000000000006</v>
      </c>
      <c r="G381" s="5">
        <f t="shared" si="125"/>
        <v>4.5354697785855699E-2</v>
      </c>
      <c r="H381" s="5">
        <v>4</v>
      </c>
      <c r="I381" s="6">
        <f t="shared" si="126"/>
        <v>2.7874241347557151E-2</v>
      </c>
    </row>
    <row r="382" spans="1:11" x14ac:dyDescent="0.25">
      <c r="A382" s="4">
        <f t="shared" si="127"/>
        <v>2.765625</v>
      </c>
      <c r="B382" s="5">
        <f t="shared" si="128"/>
        <v>7.648681640625</v>
      </c>
      <c r="C382" s="5">
        <f t="shared" si="121"/>
        <v>1.91217041015625</v>
      </c>
      <c r="D382" s="5">
        <f t="shared" si="122"/>
        <v>2.91217041015625</v>
      </c>
      <c r="E382" s="5">
        <f t="shared" si="123"/>
        <v>6.9096816410029072E-2</v>
      </c>
      <c r="F382" s="5">
        <f t="shared" si="124"/>
        <v>0.37500000000000006</v>
      </c>
      <c r="G382" s="5">
        <f t="shared" si="125"/>
        <v>2.5911306153760905E-2</v>
      </c>
      <c r="H382" s="5">
        <v>2</v>
      </c>
      <c r="I382" s="6">
        <f t="shared" si="126"/>
        <v>7.9623284534994457E-3</v>
      </c>
    </row>
    <row r="383" spans="1:11" x14ac:dyDescent="0.25">
      <c r="A383" s="4">
        <f t="shared" si="127"/>
        <v>3.2265625</v>
      </c>
      <c r="B383" s="5">
        <f t="shared" si="128"/>
        <v>10.41070556640625</v>
      </c>
      <c r="C383" s="5">
        <f t="shared" si="121"/>
        <v>2.6026763916015625</v>
      </c>
      <c r="D383" s="5">
        <f t="shared" si="122"/>
        <v>3.6026763916015625</v>
      </c>
      <c r="E383" s="5">
        <f t="shared" si="123"/>
        <v>4.0591665025306256E-2</v>
      </c>
      <c r="F383" s="5">
        <f t="shared" si="124"/>
        <v>0.37500000000000006</v>
      </c>
      <c r="G383" s="5">
        <f t="shared" si="125"/>
        <v>1.5221874384489848E-2</v>
      </c>
      <c r="H383" s="5">
        <v>4</v>
      </c>
      <c r="I383" s="6">
        <f t="shared" si="126"/>
        <v>9.3551102988010532E-3</v>
      </c>
    </row>
    <row r="384" spans="1:11" x14ac:dyDescent="0.25">
      <c r="A384" s="4">
        <f t="shared" si="127"/>
        <v>3.6875</v>
      </c>
      <c r="B384" s="5">
        <f t="shared" si="128"/>
        <v>13.59765625</v>
      </c>
      <c r="C384" s="5">
        <f t="shared" si="121"/>
        <v>3.3994140625</v>
      </c>
      <c r="D384" s="5">
        <f t="shared" si="122"/>
        <v>4.3994140625</v>
      </c>
      <c r="E384" s="5">
        <f t="shared" si="123"/>
        <v>2.4632750234467947E-2</v>
      </c>
      <c r="F384" s="5">
        <f t="shared" si="124"/>
        <v>0.37500000000000006</v>
      </c>
      <c r="G384" s="5">
        <f t="shared" si="125"/>
        <v>9.237281337925481E-3</v>
      </c>
      <c r="H384" s="5">
        <v>2</v>
      </c>
      <c r="I384" s="6">
        <f t="shared" si="126"/>
        <v>2.8385395778000176E-3</v>
      </c>
    </row>
    <row r="385" spans="1:11" x14ac:dyDescent="0.25">
      <c r="A385" s="4">
        <f t="shared" si="127"/>
        <v>4.1484375</v>
      </c>
      <c r="B385" s="5">
        <f t="shared" si="128"/>
        <v>17.20953369140625</v>
      </c>
      <c r="C385" s="5">
        <f t="shared" si="121"/>
        <v>4.3023834228515625</v>
      </c>
      <c r="D385" s="5">
        <f t="shared" si="122"/>
        <v>5.3023834228515625</v>
      </c>
      <c r="E385" s="5">
        <f t="shared" si="123"/>
        <v>1.5446218625658332E-2</v>
      </c>
      <c r="F385" s="5">
        <f t="shared" si="124"/>
        <v>0.37500000000000006</v>
      </c>
      <c r="G385" s="5">
        <f t="shared" si="125"/>
        <v>5.7923319846218749E-3</v>
      </c>
      <c r="H385" s="5">
        <v>4</v>
      </c>
      <c r="I385" s="6">
        <f t="shared" si="126"/>
        <v>3.559870698882194E-3</v>
      </c>
    </row>
    <row r="386" spans="1:11" x14ac:dyDescent="0.25">
      <c r="A386" s="4">
        <f t="shared" si="127"/>
        <v>4.609375</v>
      </c>
      <c r="B386" s="5">
        <f t="shared" si="128"/>
        <v>21.246337890625</v>
      </c>
      <c r="C386" s="5">
        <f t="shared" si="121"/>
        <v>5.31158447265625</v>
      </c>
      <c r="D386" s="5">
        <f t="shared" si="122"/>
        <v>6.31158447265625</v>
      </c>
      <c r="E386" s="5">
        <f t="shared" si="123"/>
        <v>9.9920362813968634E-3</v>
      </c>
      <c r="F386" s="5">
        <f t="shared" si="124"/>
        <v>0.37500000000000006</v>
      </c>
      <c r="G386" s="5">
        <f t="shared" si="125"/>
        <v>3.7470136055238242E-3</v>
      </c>
      <c r="H386" s="5">
        <v>1</v>
      </c>
      <c r="I386" s="6">
        <f t="shared" si="126"/>
        <v>5.7571302793204594E-4</v>
      </c>
    </row>
    <row r="387" spans="1:11" x14ac:dyDescent="0.25">
      <c r="I387" s="50">
        <f>SUM(I376:I386)</f>
        <v>0.49500436138354909</v>
      </c>
    </row>
    <row r="388" spans="1:11" x14ac:dyDescent="0.25">
      <c r="A388" t="s">
        <v>54</v>
      </c>
      <c r="B388">
        <f>I387</f>
        <v>0.49500436138354909</v>
      </c>
      <c r="C388" t="s">
        <v>115</v>
      </c>
      <c r="D388" t="s">
        <v>116</v>
      </c>
      <c r="E388">
        <f>I387-I364</f>
        <v>5.8384896705232503E-5</v>
      </c>
      <c r="F388" t="s">
        <v>137</v>
      </c>
      <c r="I388" s="26"/>
    </row>
    <row r="389" spans="1:11" x14ac:dyDescent="0.25">
      <c r="A389" t="s">
        <v>111</v>
      </c>
      <c r="B389">
        <f>B367</f>
        <v>0.495</v>
      </c>
      <c r="I389" s="26"/>
    </row>
    <row r="390" spans="1:11" x14ac:dyDescent="0.25">
      <c r="A390" t="s">
        <v>98</v>
      </c>
      <c r="B390">
        <f>B368/2</f>
        <v>7.8125E-3</v>
      </c>
      <c r="I390" s="26"/>
    </row>
    <row r="391" spans="1:11" ht="15.75" thickBot="1" x14ac:dyDescent="0.3">
      <c r="I391" s="26"/>
    </row>
    <row r="392" spans="1:11" x14ac:dyDescent="0.25">
      <c r="A392" s="24" t="s">
        <v>69</v>
      </c>
      <c r="B392" s="2"/>
      <c r="C392" s="2"/>
      <c r="D392" s="2"/>
      <c r="E392" s="2"/>
      <c r="F392" s="2"/>
      <c r="G392" s="2"/>
      <c r="H392" s="2"/>
      <c r="I392" s="3"/>
      <c r="K392" s="28">
        <f>K389-1</f>
        <v>-1</v>
      </c>
    </row>
    <row r="393" spans="1:11" x14ac:dyDescent="0.25">
      <c r="A393" s="4" t="s">
        <v>70</v>
      </c>
      <c r="B393" s="5"/>
      <c r="C393" s="5"/>
      <c r="D393" s="5"/>
      <c r="E393" s="5"/>
      <c r="F393" s="5"/>
      <c r="G393" s="5"/>
      <c r="H393" s="5"/>
      <c r="I393" s="6"/>
      <c r="K393" s="28">
        <f>K392-1</f>
        <v>-2</v>
      </c>
    </row>
    <row r="394" spans="1:11" x14ac:dyDescent="0.25">
      <c r="A394" s="4" t="s">
        <v>71</v>
      </c>
      <c r="B394" s="5">
        <v>10</v>
      </c>
      <c r="C394" s="5">
        <f>B395/B394</f>
        <v>0.46015624999999999</v>
      </c>
      <c r="D394" s="5"/>
      <c r="E394" s="5"/>
      <c r="F394" s="5"/>
      <c r="G394" s="5"/>
      <c r="H394" s="5"/>
      <c r="I394" s="6"/>
      <c r="K394" s="28">
        <f>K393-1</f>
        <v>-3</v>
      </c>
    </row>
    <row r="395" spans="1:11" x14ac:dyDescent="0.25">
      <c r="A395" s="4" t="s">
        <v>41</v>
      </c>
      <c r="B395" s="5">
        <f>B372-B390</f>
        <v>4.6015625</v>
      </c>
      <c r="C395" s="5"/>
      <c r="D395" s="5"/>
      <c r="E395" s="5"/>
      <c r="F395" s="5"/>
      <c r="G395" s="5"/>
      <c r="H395" s="5"/>
      <c r="I395" s="6"/>
      <c r="K395" s="28"/>
    </row>
    <row r="396" spans="1:11" x14ac:dyDescent="0.25">
      <c r="A396" s="4" t="s">
        <v>72</v>
      </c>
      <c r="B396" s="5"/>
      <c r="C396" s="5"/>
      <c r="D396" s="5"/>
      <c r="E396" s="5"/>
      <c r="F396" s="5"/>
      <c r="G396" s="5"/>
      <c r="H396" s="5"/>
      <c r="I396" s="6"/>
      <c r="K396" s="28"/>
    </row>
    <row r="397" spans="1:11" x14ac:dyDescent="0.25">
      <c r="A397" s="4" t="s">
        <v>73</v>
      </c>
      <c r="B397" s="5">
        <f>(B395/B394)/3</f>
        <v>0.15338541666666666</v>
      </c>
      <c r="C397" s="5"/>
      <c r="D397" s="5"/>
      <c r="E397" s="5"/>
      <c r="F397" s="5"/>
      <c r="G397" s="5"/>
      <c r="H397" s="5"/>
      <c r="I397" s="6"/>
      <c r="K397" s="28"/>
    </row>
    <row r="398" spans="1:11" x14ac:dyDescent="0.25">
      <c r="A398" s="4" t="s">
        <v>74</v>
      </c>
      <c r="B398" s="5" t="s">
        <v>75</v>
      </c>
      <c r="C398" s="5" t="s">
        <v>76</v>
      </c>
      <c r="D398" s="5" t="s">
        <v>77</v>
      </c>
      <c r="E398" s="25" t="s">
        <v>78</v>
      </c>
      <c r="F398" s="5"/>
      <c r="G398" s="5" t="s">
        <v>79</v>
      </c>
      <c r="H398" s="31" t="s">
        <v>80</v>
      </c>
      <c r="I398" s="6" t="s">
        <v>81</v>
      </c>
      <c r="K398" s="28"/>
    </row>
    <row r="399" spans="1:11" x14ac:dyDescent="0.25">
      <c r="A399" s="4">
        <v>0</v>
      </c>
      <c r="B399" s="5">
        <f>A399*A399</f>
        <v>0</v>
      </c>
      <c r="C399" s="5">
        <f>B399/$B$4</f>
        <v>0</v>
      </c>
      <c r="D399" s="5">
        <f>1 +C399</f>
        <v>1</v>
      </c>
      <c r="E399" s="5">
        <f>POWER(D399,-$B$7)</f>
        <v>1</v>
      </c>
      <c r="F399" s="5">
        <f>$B$13</f>
        <v>0.37500000000000006</v>
      </c>
      <c r="G399" s="5">
        <f>E399*F399</f>
        <v>0.37500000000000006</v>
      </c>
      <c r="H399" s="5">
        <v>1</v>
      </c>
      <c r="I399" s="6">
        <f>$B$397*H399*G399</f>
        <v>5.7519531250000006E-2</v>
      </c>
      <c r="K399" s="28"/>
    </row>
    <row r="400" spans="1:11" x14ac:dyDescent="0.25">
      <c r="A400" s="4">
        <f>A399+$C$394</f>
        <v>0.46015624999999999</v>
      </c>
      <c r="B400" s="5">
        <f>A400*A400</f>
        <v>0.2117437744140625</v>
      </c>
      <c r="C400" s="5">
        <f t="shared" ref="C400:C409" si="129">B400/$B$4</f>
        <v>5.2935943603515626E-2</v>
      </c>
      <c r="D400" s="5">
        <f t="shared" ref="D400:D409" si="130">1 +C400</f>
        <v>1.0529359436035157</v>
      </c>
      <c r="E400" s="5">
        <f t="shared" ref="E400:E409" si="131">POWER(D400,-$B$7)</f>
        <v>0.87901264341303442</v>
      </c>
      <c r="F400" s="5">
        <f t="shared" ref="F400:F409" si="132">$B$13</f>
        <v>0.37500000000000006</v>
      </c>
      <c r="G400" s="5">
        <f t="shared" ref="G400:G409" si="133">E400*F400</f>
        <v>0.32962974127988798</v>
      </c>
      <c r="H400" s="5">
        <v>4</v>
      </c>
      <c r="I400" s="6">
        <f t="shared" ref="I400:I409" si="134">$B$397*H400*G400</f>
        <v>0.20224158084776458</v>
      </c>
      <c r="K400" s="28"/>
    </row>
    <row r="401" spans="1:11" x14ac:dyDescent="0.25">
      <c r="A401" s="4">
        <f t="shared" ref="A401:A409" si="135">A400+$C$394</f>
        <v>0.92031249999999998</v>
      </c>
      <c r="B401" s="5">
        <f>A401*A401</f>
        <v>0.84697509765625001</v>
      </c>
      <c r="C401" s="5">
        <f t="shared" si="129"/>
        <v>0.2117437744140625</v>
      </c>
      <c r="D401" s="5">
        <f t="shared" si="130"/>
        <v>1.2117437744140624</v>
      </c>
      <c r="E401" s="5">
        <f t="shared" si="131"/>
        <v>0.61868987278326126</v>
      </c>
      <c r="F401" s="5">
        <f t="shared" si="132"/>
        <v>0.37500000000000006</v>
      </c>
      <c r="G401" s="5">
        <f t="shared" si="133"/>
        <v>0.232008702293723</v>
      </c>
      <c r="H401" s="5">
        <v>2</v>
      </c>
      <c r="I401" s="6">
        <f t="shared" si="134"/>
        <v>7.1173502943230646E-2</v>
      </c>
    </row>
    <row r="402" spans="1:11" x14ac:dyDescent="0.25">
      <c r="A402" s="4">
        <f t="shared" si="135"/>
        <v>1.3804687499999999</v>
      </c>
      <c r="B402" s="5">
        <f t="shared" ref="B402:B409" si="136">A402*A402</f>
        <v>1.9056939697265622</v>
      </c>
      <c r="C402" s="5">
        <f t="shared" si="129"/>
        <v>0.47642349243164056</v>
      </c>
      <c r="D402" s="5">
        <f t="shared" si="130"/>
        <v>1.4764234924316406</v>
      </c>
      <c r="E402" s="5">
        <f t="shared" si="131"/>
        <v>0.37754839869733015</v>
      </c>
      <c r="F402" s="5">
        <f t="shared" si="132"/>
        <v>0.37500000000000006</v>
      </c>
      <c r="G402" s="5">
        <f t="shared" si="133"/>
        <v>0.14158064951149882</v>
      </c>
      <c r="H402" s="5">
        <v>4</v>
      </c>
      <c r="I402" s="6">
        <f t="shared" si="134"/>
        <v>8.6865627669034162E-2</v>
      </c>
    </row>
    <row r="403" spans="1:11" x14ac:dyDescent="0.25">
      <c r="A403" s="4">
        <f t="shared" si="135"/>
        <v>1.840625</v>
      </c>
      <c r="B403" s="5">
        <f t="shared" si="136"/>
        <v>3.387900390625</v>
      </c>
      <c r="C403" s="5">
        <f t="shared" si="129"/>
        <v>0.84697509765625001</v>
      </c>
      <c r="D403" s="5">
        <f t="shared" si="130"/>
        <v>1.84697509765625</v>
      </c>
      <c r="E403" s="5">
        <f t="shared" si="131"/>
        <v>0.21569863661778393</v>
      </c>
      <c r="F403" s="5">
        <f t="shared" si="132"/>
        <v>0.37500000000000006</v>
      </c>
      <c r="G403" s="5">
        <f t="shared" si="133"/>
        <v>8.0886988731668982E-2</v>
      </c>
      <c r="H403" s="5">
        <v>2</v>
      </c>
      <c r="I403" s="6">
        <f t="shared" si="134"/>
        <v>2.4813768939038035E-2</v>
      </c>
    </row>
    <row r="404" spans="1:11" x14ac:dyDescent="0.25">
      <c r="A404" s="4">
        <f t="shared" si="135"/>
        <v>2.30078125</v>
      </c>
      <c r="B404" s="5">
        <f t="shared" si="136"/>
        <v>5.2935943603515625</v>
      </c>
      <c r="C404" s="5">
        <f t="shared" si="129"/>
        <v>1.3233985900878906</v>
      </c>
      <c r="D404" s="5">
        <f t="shared" si="130"/>
        <v>2.3233985900878906</v>
      </c>
      <c r="E404" s="5">
        <f t="shared" si="131"/>
        <v>0.12153201436858491</v>
      </c>
      <c r="F404" s="5">
        <f t="shared" si="132"/>
        <v>0.37500000000000006</v>
      </c>
      <c r="G404" s="5">
        <f t="shared" si="133"/>
        <v>4.5574505388219347E-2</v>
      </c>
      <c r="H404" s="5">
        <v>4</v>
      </c>
      <c r="I404" s="6">
        <f t="shared" si="134"/>
        <v>2.7961857993397076E-2</v>
      </c>
    </row>
    <row r="405" spans="1:11" x14ac:dyDescent="0.25">
      <c r="A405" s="4">
        <f t="shared" si="135"/>
        <v>2.7609374999999998</v>
      </c>
      <c r="B405" s="5">
        <f t="shared" si="136"/>
        <v>7.622775878906249</v>
      </c>
      <c r="C405" s="5">
        <f t="shared" si="129"/>
        <v>1.9056939697265622</v>
      </c>
      <c r="D405" s="5">
        <f t="shared" si="130"/>
        <v>2.9056939697265625</v>
      </c>
      <c r="E405" s="5">
        <f t="shared" si="131"/>
        <v>6.9482481390361825E-2</v>
      </c>
      <c r="F405" s="5">
        <f t="shared" si="132"/>
        <v>0.37500000000000006</v>
      </c>
      <c r="G405" s="5">
        <f t="shared" si="133"/>
        <v>2.605593052138569E-2</v>
      </c>
      <c r="H405" s="5">
        <v>2</v>
      </c>
      <c r="I405" s="6">
        <f t="shared" si="134"/>
        <v>7.9931995193209225E-3</v>
      </c>
    </row>
    <row r="406" spans="1:11" x14ac:dyDescent="0.25">
      <c r="A406" s="4">
        <f t="shared" si="135"/>
        <v>3.2210937499999996</v>
      </c>
      <c r="B406" s="5">
        <f t="shared" si="136"/>
        <v>10.375444946289059</v>
      </c>
      <c r="C406" s="5">
        <f t="shared" si="129"/>
        <v>2.5938612365722649</v>
      </c>
      <c r="D406" s="5">
        <f t="shared" si="130"/>
        <v>3.5938612365722649</v>
      </c>
      <c r="E406" s="5">
        <f t="shared" si="131"/>
        <v>4.0841034940007202E-2</v>
      </c>
      <c r="F406" s="5">
        <f t="shared" si="132"/>
        <v>0.37500000000000006</v>
      </c>
      <c r="G406" s="5">
        <f t="shared" si="133"/>
        <v>1.5315388102502703E-2</v>
      </c>
      <c r="H406" s="5">
        <v>4</v>
      </c>
      <c r="I406" s="6">
        <f t="shared" si="134"/>
        <v>9.3966287420563458E-3</v>
      </c>
    </row>
    <row r="407" spans="1:11" x14ac:dyDescent="0.25">
      <c r="A407" s="4">
        <f t="shared" si="135"/>
        <v>3.6812499999999995</v>
      </c>
      <c r="B407" s="5">
        <f t="shared" si="136"/>
        <v>13.551601562499997</v>
      </c>
      <c r="C407" s="5">
        <f t="shared" si="129"/>
        <v>3.3879003906249991</v>
      </c>
      <c r="D407" s="5">
        <f t="shared" si="130"/>
        <v>4.3879003906249991</v>
      </c>
      <c r="E407" s="5">
        <f t="shared" si="131"/>
        <v>2.4794656707270549E-2</v>
      </c>
      <c r="F407" s="5">
        <f t="shared" si="132"/>
        <v>0.37500000000000006</v>
      </c>
      <c r="G407" s="5">
        <f t="shared" si="133"/>
        <v>9.2979962652264582E-3</v>
      </c>
      <c r="H407" s="5">
        <v>2</v>
      </c>
      <c r="I407" s="6">
        <f t="shared" si="134"/>
        <v>2.8523540626137415E-3</v>
      </c>
    </row>
    <row r="408" spans="1:11" x14ac:dyDescent="0.25">
      <c r="A408" s="4">
        <f t="shared" si="135"/>
        <v>4.1414062499999993</v>
      </c>
      <c r="B408" s="5">
        <f t="shared" si="136"/>
        <v>17.151245727539056</v>
      </c>
      <c r="C408" s="5">
        <f t="shared" si="129"/>
        <v>4.287811431884764</v>
      </c>
      <c r="D408" s="5">
        <f t="shared" si="130"/>
        <v>5.287811431884764</v>
      </c>
      <c r="E408" s="5">
        <f t="shared" si="131"/>
        <v>1.5552854225632415E-2</v>
      </c>
      <c r="F408" s="5">
        <f t="shared" si="132"/>
        <v>0.37500000000000006</v>
      </c>
      <c r="G408" s="5">
        <f t="shared" si="133"/>
        <v>5.8323203346121568E-3</v>
      </c>
      <c r="H408" s="5">
        <v>4</v>
      </c>
      <c r="I408" s="6">
        <f t="shared" si="134"/>
        <v>3.5783715386318335E-3</v>
      </c>
    </row>
    <row r="409" spans="1:11" x14ac:dyDescent="0.25">
      <c r="A409" s="4">
        <f t="shared" si="135"/>
        <v>4.6015624999999991</v>
      </c>
      <c r="B409" s="5">
        <f t="shared" si="136"/>
        <v>21.174377441406243</v>
      </c>
      <c r="C409" s="5">
        <f t="shared" si="129"/>
        <v>5.2935943603515607</v>
      </c>
      <c r="D409" s="5">
        <f t="shared" si="130"/>
        <v>6.2935943603515607</v>
      </c>
      <c r="E409" s="5">
        <f t="shared" si="131"/>
        <v>1.0063594521299119E-2</v>
      </c>
      <c r="F409" s="5">
        <f t="shared" si="132"/>
        <v>0.37500000000000006</v>
      </c>
      <c r="G409" s="5">
        <f t="shared" si="133"/>
        <v>3.7738479454871702E-3</v>
      </c>
      <c r="H409" s="5">
        <v>1</v>
      </c>
      <c r="I409" s="6">
        <f t="shared" si="134"/>
        <v>5.7885323955519355E-4</v>
      </c>
    </row>
    <row r="410" spans="1:11" x14ac:dyDescent="0.25">
      <c r="I410" s="50">
        <f>SUM(I399:I409)</f>
        <v>0.49497527674464253</v>
      </c>
    </row>
    <row r="411" spans="1:11" x14ac:dyDescent="0.25">
      <c r="A411" t="s">
        <v>54</v>
      </c>
      <c r="B411">
        <f>I410</f>
        <v>0.49497527674464253</v>
      </c>
      <c r="C411" t="s">
        <v>107</v>
      </c>
      <c r="D411" t="s">
        <v>116</v>
      </c>
      <c r="E411">
        <f>I410-I387</f>
        <v>-2.908463890655133E-5</v>
      </c>
      <c r="F411" t="s">
        <v>137</v>
      </c>
      <c r="I411" s="26"/>
    </row>
    <row r="412" spans="1:11" x14ac:dyDescent="0.25">
      <c r="A412" t="s">
        <v>111</v>
      </c>
      <c r="B412">
        <f>B389</f>
        <v>0.495</v>
      </c>
      <c r="I412" s="26"/>
    </row>
    <row r="413" spans="1:11" x14ac:dyDescent="0.25">
      <c r="A413" t="s">
        <v>98</v>
      </c>
      <c r="B413">
        <f>B390/2</f>
        <v>3.90625E-3</v>
      </c>
      <c r="I413" s="26"/>
    </row>
    <row r="414" spans="1:11" ht="15.75" thickBot="1" x14ac:dyDescent="0.3">
      <c r="I414" s="26"/>
    </row>
    <row r="415" spans="1:11" x14ac:dyDescent="0.25">
      <c r="A415" s="24" t="s">
        <v>69</v>
      </c>
      <c r="B415" s="2"/>
      <c r="C415" s="2"/>
      <c r="D415" s="2"/>
      <c r="E415" s="2"/>
      <c r="F415" s="2"/>
      <c r="G415" s="2"/>
      <c r="H415" s="2"/>
      <c r="I415" s="3"/>
      <c r="K415" s="28">
        <f>K412-1</f>
        <v>-1</v>
      </c>
    </row>
    <row r="416" spans="1:11" x14ac:dyDescent="0.25">
      <c r="A416" s="4" t="s">
        <v>70</v>
      </c>
      <c r="B416" s="5"/>
      <c r="C416" s="5"/>
      <c r="D416" s="5"/>
      <c r="E416" s="5"/>
      <c r="F416" s="5"/>
      <c r="G416" s="5"/>
      <c r="H416" s="5"/>
      <c r="I416" s="6"/>
      <c r="K416" s="28">
        <f>K415-1</f>
        <v>-2</v>
      </c>
    </row>
    <row r="417" spans="1:11" x14ac:dyDescent="0.25">
      <c r="A417" s="4" t="s">
        <v>71</v>
      </c>
      <c r="B417" s="5">
        <v>10</v>
      </c>
      <c r="C417" s="5">
        <f>B418/B417</f>
        <v>0.46054687500000002</v>
      </c>
      <c r="D417" s="5"/>
      <c r="E417" s="5"/>
      <c r="F417" s="5"/>
      <c r="G417" s="5"/>
      <c r="H417" s="5"/>
      <c r="I417" s="6"/>
      <c r="K417" s="28">
        <f>K416-1</f>
        <v>-3</v>
      </c>
    </row>
    <row r="418" spans="1:11" x14ac:dyDescent="0.25">
      <c r="A418" s="4" t="s">
        <v>41</v>
      </c>
      <c r="B418" s="5">
        <f>B395+B413</f>
        <v>4.60546875</v>
      </c>
      <c r="C418" s="5"/>
      <c r="D418" s="5"/>
      <c r="E418" s="5"/>
      <c r="F418" s="5"/>
      <c r="G418" s="5"/>
      <c r="H418" s="5"/>
      <c r="I418" s="6"/>
      <c r="K418" s="28"/>
    </row>
    <row r="419" spans="1:11" x14ac:dyDescent="0.25">
      <c r="A419" s="4" t="s">
        <v>72</v>
      </c>
      <c r="B419" s="5"/>
      <c r="C419" s="5"/>
      <c r="D419" s="5"/>
      <c r="E419" s="5"/>
      <c r="F419" s="5"/>
      <c r="G419" s="5"/>
      <c r="H419" s="5"/>
      <c r="I419" s="6"/>
      <c r="K419" s="28"/>
    </row>
    <row r="420" spans="1:11" x14ac:dyDescent="0.25">
      <c r="A420" s="4" t="s">
        <v>73</v>
      </c>
      <c r="B420" s="5">
        <f>(B418/B417)/3</f>
        <v>0.15351562500000002</v>
      </c>
      <c r="C420" s="5"/>
      <c r="D420" s="5"/>
      <c r="E420" s="5"/>
      <c r="F420" s="5"/>
      <c r="G420" s="5"/>
      <c r="H420" s="5"/>
      <c r="I420" s="6"/>
      <c r="K420" s="28"/>
    </row>
    <row r="421" spans="1:11" x14ac:dyDescent="0.25">
      <c r="A421" s="4" t="s">
        <v>74</v>
      </c>
      <c r="B421" s="5" t="s">
        <v>75</v>
      </c>
      <c r="C421" s="5" t="s">
        <v>76</v>
      </c>
      <c r="D421" s="5" t="s">
        <v>77</v>
      </c>
      <c r="E421" s="25" t="s">
        <v>78</v>
      </c>
      <c r="F421" s="5"/>
      <c r="G421" s="5" t="s">
        <v>79</v>
      </c>
      <c r="H421" s="31" t="s">
        <v>80</v>
      </c>
      <c r="I421" s="6" t="s">
        <v>81</v>
      </c>
      <c r="K421" s="28"/>
    </row>
    <row r="422" spans="1:11" x14ac:dyDescent="0.25">
      <c r="A422" s="4">
        <v>0</v>
      </c>
      <c r="B422" s="5">
        <f>A422*A422</f>
        <v>0</v>
      </c>
      <c r="C422" s="5">
        <f>B422/$B$4</f>
        <v>0</v>
      </c>
      <c r="D422" s="5">
        <f>1 +C422</f>
        <v>1</v>
      </c>
      <c r="E422" s="5">
        <f>POWER(D422,-$B$7)</f>
        <v>1</v>
      </c>
      <c r="F422" s="5">
        <f>$B$13</f>
        <v>0.37500000000000006</v>
      </c>
      <c r="G422" s="5">
        <f>E422*F422</f>
        <v>0.37500000000000006</v>
      </c>
      <c r="H422" s="5">
        <v>1</v>
      </c>
      <c r="I422" s="6">
        <f>$B$420*H422*G422</f>
        <v>5.7568359375000017E-2</v>
      </c>
      <c r="K422" s="28"/>
    </row>
    <row r="423" spans="1:11" x14ac:dyDescent="0.25">
      <c r="A423" s="4">
        <f>A422+$C$417</f>
        <v>0.46054687500000002</v>
      </c>
      <c r="B423" s="5">
        <f>A423*A423</f>
        <v>0.21210342407226565</v>
      </c>
      <c r="C423" s="5">
        <f t="shared" ref="C423:C432" si="137">B423/$B$4</f>
        <v>5.3025856018066413E-2</v>
      </c>
      <c r="D423" s="5">
        <f t="shared" ref="D423:D432" si="138">1 +C423</f>
        <v>1.0530258560180663</v>
      </c>
      <c r="E423" s="5">
        <f t="shared" ref="E423:E432" si="139">POWER(D423,-$B$7)</f>
        <v>0.87882501960595227</v>
      </c>
      <c r="F423" s="5">
        <f t="shared" ref="F423:F432" si="140">$B$13</f>
        <v>0.37500000000000006</v>
      </c>
      <c r="G423" s="5">
        <f t="shared" ref="G423:G432" si="141">E423*F423</f>
        <v>0.32955938235223214</v>
      </c>
      <c r="H423" s="5">
        <v>4</v>
      </c>
      <c r="I423" s="6">
        <f t="shared" ref="I423:I432" si="142">$B$420*H423*G423</f>
        <v>0.20237005822566756</v>
      </c>
      <c r="K423" s="28"/>
    </row>
    <row r="424" spans="1:11" x14ac:dyDescent="0.25">
      <c r="A424" s="4">
        <f t="shared" ref="A424:A432" si="143">A423+$C$417</f>
        <v>0.92109375000000004</v>
      </c>
      <c r="B424" s="5">
        <f>A424*A424</f>
        <v>0.8484136962890626</v>
      </c>
      <c r="C424" s="5">
        <f t="shared" si="137"/>
        <v>0.21210342407226565</v>
      </c>
      <c r="D424" s="5">
        <f t="shared" si="138"/>
        <v>1.2121034240722657</v>
      </c>
      <c r="E424" s="5">
        <f t="shared" si="139"/>
        <v>0.61823103799581669</v>
      </c>
      <c r="F424" s="5">
        <f t="shared" si="140"/>
        <v>0.37500000000000006</v>
      </c>
      <c r="G424" s="5">
        <f t="shared" si="141"/>
        <v>0.23183663924843129</v>
      </c>
      <c r="H424" s="5">
        <v>2</v>
      </c>
      <c r="I424" s="6">
        <f t="shared" si="142"/>
        <v>7.1181093144244922E-2</v>
      </c>
    </row>
    <row r="425" spans="1:11" x14ac:dyDescent="0.25">
      <c r="A425" s="4">
        <f t="shared" si="143"/>
        <v>1.3816406250000002</v>
      </c>
      <c r="B425" s="5">
        <f t="shared" ref="B425:B432" si="144">A425*A425</f>
        <v>1.9089308166503911</v>
      </c>
      <c r="C425" s="5">
        <f t="shared" si="137"/>
        <v>0.47723270416259778</v>
      </c>
      <c r="D425" s="5">
        <f t="shared" si="138"/>
        <v>1.4772327041625979</v>
      </c>
      <c r="E425" s="5">
        <f t="shared" si="139"/>
        <v>0.37703156901153861</v>
      </c>
      <c r="F425" s="5">
        <f t="shared" si="140"/>
        <v>0.37500000000000006</v>
      </c>
      <c r="G425" s="5">
        <f t="shared" si="141"/>
        <v>0.141386838379327</v>
      </c>
      <c r="H425" s="5">
        <v>4</v>
      </c>
      <c r="I425" s="6">
        <f t="shared" si="142"/>
        <v>8.68203554423055E-2</v>
      </c>
    </row>
    <row r="426" spans="1:11" x14ac:dyDescent="0.25">
      <c r="A426" s="4">
        <f t="shared" si="143"/>
        <v>1.8421875000000001</v>
      </c>
      <c r="B426" s="5">
        <f t="shared" si="144"/>
        <v>3.3936547851562504</v>
      </c>
      <c r="C426" s="5">
        <f t="shared" si="137"/>
        <v>0.8484136962890626</v>
      </c>
      <c r="D426" s="5">
        <f t="shared" si="138"/>
        <v>1.8484136962890627</v>
      </c>
      <c r="E426" s="5">
        <f t="shared" si="139"/>
        <v>0.21527919228758402</v>
      </c>
      <c r="F426" s="5">
        <f t="shared" si="140"/>
        <v>0.37500000000000006</v>
      </c>
      <c r="G426" s="5">
        <f t="shared" si="141"/>
        <v>8.0729697107844015E-2</v>
      </c>
      <c r="H426" s="5">
        <v>2</v>
      </c>
      <c r="I426" s="6">
        <f t="shared" si="142"/>
        <v>2.4786539815142734E-2</v>
      </c>
    </row>
    <row r="427" spans="1:11" x14ac:dyDescent="0.25">
      <c r="A427" s="4">
        <f t="shared" si="143"/>
        <v>2.302734375</v>
      </c>
      <c r="B427" s="5">
        <f t="shared" si="144"/>
        <v>5.3025856018066406</v>
      </c>
      <c r="C427" s="5">
        <f t="shared" si="137"/>
        <v>1.3256464004516602</v>
      </c>
      <c r="D427" s="5">
        <f t="shared" si="138"/>
        <v>2.3256464004516602</v>
      </c>
      <c r="E427" s="5">
        <f t="shared" si="139"/>
        <v>0.12123856592687803</v>
      </c>
      <c r="F427" s="5">
        <f t="shared" si="140"/>
        <v>0.37500000000000006</v>
      </c>
      <c r="G427" s="5">
        <f t="shared" si="141"/>
        <v>4.5464462222579265E-2</v>
      </c>
      <c r="H427" s="5">
        <v>4</v>
      </c>
      <c r="I427" s="6">
        <f t="shared" si="142"/>
        <v>2.7918021333552583E-2</v>
      </c>
    </row>
    <row r="428" spans="1:11" x14ac:dyDescent="0.25">
      <c r="A428" s="4">
        <f t="shared" si="143"/>
        <v>2.7632812499999999</v>
      </c>
      <c r="B428" s="5">
        <f t="shared" si="144"/>
        <v>7.6357232666015618</v>
      </c>
      <c r="C428" s="5">
        <f t="shared" si="137"/>
        <v>1.9089308166503904</v>
      </c>
      <c r="D428" s="5">
        <f t="shared" si="138"/>
        <v>2.9089308166503907</v>
      </c>
      <c r="E428" s="5">
        <f t="shared" si="139"/>
        <v>6.9289355021629917E-2</v>
      </c>
      <c r="F428" s="5">
        <f t="shared" si="140"/>
        <v>0.37500000000000006</v>
      </c>
      <c r="G428" s="5">
        <f t="shared" si="141"/>
        <v>2.5983508133111222E-2</v>
      </c>
      <c r="H428" s="5">
        <v>2</v>
      </c>
      <c r="I428" s="6">
        <f t="shared" si="142"/>
        <v>7.9777489814943058E-3</v>
      </c>
    </row>
    <row r="429" spans="1:11" x14ac:dyDescent="0.25">
      <c r="A429" s="4">
        <f t="shared" si="143"/>
        <v>3.2238281249999998</v>
      </c>
      <c r="B429" s="5">
        <f t="shared" si="144"/>
        <v>10.393067779541015</v>
      </c>
      <c r="C429" s="5">
        <f t="shared" si="137"/>
        <v>2.5982669448852538</v>
      </c>
      <c r="D429" s="5">
        <f t="shared" si="138"/>
        <v>3.5982669448852538</v>
      </c>
      <c r="E429" s="5">
        <f t="shared" si="139"/>
        <v>4.0716135585065268E-2</v>
      </c>
      <c r="F429" s="5">
        <f t="shared" si="140"/>
        <v>0.37500000000000006</v>
      </c>
      <c r="G429" s="5">
        <f t="shared" si="141"/>
        <v>1.5268550844399478E-2</v>
      </c>
      <c r="H429" s="5">
        <v>4</v>
      </c>
      <c r="I429" s="6">
        <f t="shared" si="142"/>
        <v>9.3758445028890563E-3</v>
      </c>
    </row>
    <row r="430" spans="1:11" x14ac:dyDescent="0.25">
      <c r="A430" s="4">
        <f t="shared" si="143"/>
        <v>3.6843749999999997</v>
      </c>
      <c r="B430" s="5">
        <f t="shared" si="144"/>
        <v>13.574619140624998</v>
      </c>
      <c r="C430" s="5">
        <f t="shared" si="137"/>
        <v>3.3936547851562495</v>
      </c>
      <c r="D430" s="5">
        <f t="shared" si="138"/>
        <v>4.3936547851562491</v>
      </c>
      <c r="E430" s="5">
        <f t="shared" si="139"/>
        <v>2.4713552180027687E-2</v>
      </c>
      <c r="F430" s="5">
        <f t="shared" si="140"/>
        <v>0.37500000000000006</v>
      </c>
      <c r="G430" s="5">
        <f t="shared" si="141"/>
        <v>9.2675820675103843E-3</v>
      </c>
      <c r="H430" s="5">
        <v>2</v>
      </c>
      <c r="I430" s="6">
        <f t="shared" si="142"/>
        <v>2.8454373066652979E-3</v>
      </c>
    </row>
    <row r="431" spans="1:11" x14ac:dyDescent="0.25">
      <c r="A431" s="4">
        <f t="shared" si="143"/>
        <v>4.1449218749999996</v>
      </c>
      <c r="B431" s="5">
        <f t="shared" si="144"/>
        <v>17.180377349853512</v>
      </c>
      <c r="C431" s="5">
        <f t="shared" si="137"/>
        <v>4.2950943374633779</v>
      </c>
      <c r="D431" s="5">
        <f t="shared" si="138"/>
        <v>5.2950943374633779</v>
      </c>
      <c r="E431" s="5">
        <f t="shared" si="139"/>
        <v>1.5499430648913027E-2</v>
      </c>
      <c r="F431" s="5">
        <f t="shared" si="140"/>
        <v>0.37500000000000006</v>
      </c>
      <c r="G431" s="5">
        <f t="shared" si="141"/>
        <v>5.8122864933423859E-3</v>
      </c>
      <c r="H431" s="5">
        <v>4</v>
      </c>
      <c r="I431" s="6">
        <f t="shared" si="142"/>
        <v>3.5691071748180591E-3</v>
      </c>
    </row>
    <row r="432" spans="1:11" x14ac:dyDescent="0.25">
      <c r="A432" s="4">
        <f t="shared" si="143"/>
        <v>4.60546875</v>
      </c>
      <c r="B432" s="5">
        <f t="shared" si="144"/>
        <v>21.210342407226563</v>
      </c>
      <c r="C432" s="5">
        <f t="shared" si="137"/>
        <v>5.3025856018066406</v>
      </c>
      <c r="D432" s="5">
        <f t="shared" si="138"/>
        <v>6.3025856018066406</v>
      </c>
      <c r="E432" s="5">
        <f t="shared" si="139"/>
        <v>1.0027741212952943E-2</v>
      </c>
      <c r="F432" s="5">
        <f t="shared" si="140"/>
        <v>0.37500000000000006</v>
      </c>
      <c r="G432" s="5">
        <f t="shared" si="141"/>
        <v>3.7604029548573541E-3</v>
      </c>
      <c r="H432" s="5">
        <v>1</v>
      </c>
      <c r="I432" s="6">
        <f t="shared" si="142"/>
        <v>5.7728060986677362E-4</v>
      </c>
    </row>
    <row r="433" spans="1:11" x14ac:dyDescent="0.25">
      <c r="I433" s="50">
        <f>SUM(I422:I432)</f>
        <v>0.4949898459116468</v>
      </c>
    </row>
    <row r="434" spans="1:11" x14ac:dyDescent="0.25">
      <c r="I434" s="26"/>
    </row>
    <row r="435" spans="1:11" x14ac:dyDescent="0.25">
      <c r="A435" t="s">
        <v>116</v>
      </c>
      <c r="B435">
        <f>I433-I410</f>
        <v>1.4569167004263583E-5</v>
      </c>
      <c r="C435" t="s">
        <v>137</v>
      </c>
      <c r="I435" s="26"/>
    </row>
    <row r="436" spans="1:11" x14ac:dyDescent="0.25">
      <c r="A436" t="s">
        <v>54</v>
      </c>
      <c r="B436">
        <f>I433</f>
        <v>0.4949898459116468</v>
      </c>
      <c r="C436" t="s">
        <v>107</v>
      </c>
      <c r="I436" s="26"/>
    </row>
    <row r="437" spans="1:11" x14ac:dyDescent="0.25">
      <c r="A437" t="s">
        <v>98</v>
      </c>
      <c r="B437">
        <f>B413/2</f>
        <v>1.953125E-3</v>
      </c>
      <c r="I437" s="26"/>
    </row>
    <row r="438" spans="1:11" ht="15.75" thickBot="1" x14ac:dyDescent="0.3">
      <c r="A438" t="s">
        <v>111</v>
      </c>
      <c r="B438">
        <f>B412</f>
        <v>0.495</v>
      </c>
      <c r="I438" s="26"/>
    </row>
    <row r="439" spans="1:11" x14ac:dyDescent="0.25">
      <c r="A439" s="24" t="s">
        <v>69</v>
      </c>
      <c r="B439" s="2"/>
      <c r="C439" s="2"/>
      <c r="D439" s="2"/>
      <c r="E439" s="2"/>
      <c r="F439" s="2"/>
      <c r="G439" s="2"/>
      <c r="H439" s="2"/>
      <c r="I439" s="3"/>
      <c r="K439" s="28">
        <f>K436-1</f>
        <v>-1</v>
      </c>
    </row>
    <row r="440" spans="1:11" x14ac:dyDescent="0.25">
      <c r="A440" s="4" t="s">
        <v>70</v>
      </c>
      <c r="B440" s="5"/>
      <c r="C440" s="5"/>
      <c r="D440" s="5"/>
      <c r="E440" s="5"/>
      <c r="F440" s="5"/>
      <c r="G440" s="5"/>
      <c r="H440" s="5"/>
      <c r="I440" s="6"/>
      <c r="K440" s="28">
        <f>K439-1</f>
        <v>-2</v>
      </c>
    </row>
    <row r="441" spans="1:11" x14ac:dyDescent="0.25">
      <c r="A441" s="4" t="s">
        <v>71</v>
      </c>
      <c r="B441" s="5">
        <v>10</v>
      </c>
      <c r="C441" s="5">
        <f>B442/B441</f>
        <v>0.46074218750000001</v>
      </c>
      <c r="D441" s="5"/>
      <c r="E441" s="5"/>
      <c r="F441" s="5"/>
      <c r="G441" s="5"/>
      <c r="H441" s="5"/>
      <c r="I441" s="6"/>
      <c r="K441" s="28">
        <f>K440-1</f>
        <v>-3</v>
      </c>
    </row>
    <row r="442" spans="1:11" x14ac:dyDescent="0.25">
      <c r="A442" s="4" t="s">
        <v>41</v>
      </c>
      <c r="B442" s="5">
        <f>B418+B437</f>
        <v>4.607421875</v>
      </c>
      <c r="C442" s="5"/>
      <c r="D442" s="5"/>
      <c r="E442" s="5"/>
      <c r="F442" s="5"/>
      <c r="G442" s="5"/>
      <c r="H442" s="5"/>
      <c r="I442" s="6"/>
      <c r="K442" s="28"/>
    </row>
    <row r="443" spans="1:11" x14ac:dyDescent="0.25">
      <c r="A443" s="4" t="s">
        <v>72</v>
      </c>
      <c r="B443" s="5"/>
      <c r="C443" s="5"/>
      <c r="D443" s="5"/>
      <c r="E443" s="5"/>
      <c r="F443" s="5"/>
      <c r="G443" s="5"/>
      <c r="H443" s="5"/>
      <c r="I443" s="6"/>
      <c r="K443" s="28"/>
    </row>
    <row r="444" spans="1:11" x14ac:dyDescent="0.25">
      <c r="A444" s="4" t="s">
        <v>73</v>
      </c>
      <c r="B444" s="5">
        <f>(B442/B441)/3</f>
        <v>0.15358072916666668</v>
      </c>
      <c r="C444" s="5"/>
      <c r="D444" s="5"/>
      <c r="E444" s="5"/>
      <c r="F444" s="5"/>
      <c r="G444" s="5"/>
      <c r="H444" s="5"/>
      <c r="I444" s="6"/>
      <c r="K444" s="28"/>
    </row>
    <row r="445" spans="1:11" x14ac:dyDescent="0.25">
      <c r="A445" s="4" t="s">
        <v>74</v>
      </c>
      <c r="B445" s="5" t="s">
        <v>75</v>
      </c>
      <c r="C445" s="5" t="s">
        <v>76</v>
      </c>
      <c r="D445" s="5" t="s">
        <v>77</v>
      </c>
      <c r="E445" s="25" t="s">
        <v>78</v>
      </c>
      <c r="F445" s="5"/>
      <c r="G445" s="5" t="s">
        <v>79</v>
      </c>
      <c r="H445" s="31" t="s">
        <v>80</v>
      </c>
      <c r="I445" s="6" t="s">
        <v>81</v>
      </c>
      <c r="K445" s="28"/>
    </row>
    <row r="446" spans="1:11" x14ac:dyDescent="0.25">
      <c r="A446" s="4">
        <v>0</v>
      </c>
      <c r="B446" s="5">
        <f>A446*A446</f>
        <v>0</v>
      </c>
      <c r="C446" s="5">
        <f>B446/$B$4</f>
        <v>0</v>
      </c>
      <c r="D446" s="5">
        <f>1 +C446</f>
        <v>1</v>
      </c>
      <c r="E446" s="5">
        <f>POWER(D446,-$B$7)</f>
        <v>1</v>
      </c>
      <c r="F446" s="5">
        <f>$B$13</f>
        <v>0.37500000000000006</v>
      </c>
      <c r="G446" s="5">
        <f>E446*F446</f>
        <v>0.37500000000000006</v>
      </c>
      <c r="H446" s="5">
        <v>1</v>
      </c>
      <c r="I446" s="6">
        <f>$B$444*H446*G446</f>
        <v>5.7592773437500015E-2</v>
      </c>
      <c r="K446" s="28"/>
    </row>
    <row r="447" spans="1:11" x14ac:dyDescent="0.25">
      <c r="A447" s="4">
        <f>A446+$C$441</f>
        <v>0.46074218750000001</v>
      </c>
      <c r="B447" s="5">
        <f>A447*A447</f>
        <v>0.21228336334228518</v>
      </c>
      <c r="C447" s="5">
        <f t="shared" ref="C447:C456" si="145">B447/$B$4</f>
        <v>5.3070840835571294E-2</v>
      </c>
      <c r="D447" s="5">
        <f t="shared" ref="D447:D456" si="146">1 +C447</f>
        <v>1.0530708408355713</v>
      </c>
      <c r="E447" s="5">
        <f t="shared" ref="E447:E456" si="147">POWER(D447,-$B$7)</f>
        <v>0.87873116904289861</v>
      </c>
      <c r="F447" s="5">
        <f t="shared" ref="F447:F456" si="148">$B$13</f>
        <v>0.37500000000000006</v>
      </c>
      <c r="G447" s="5">
        <f t="shared" ref="G447:G456" si="149">E447*F447</f>
        <v>0.32952418839108705</v>
      </c>
      <c r="H447" s="5">
        <v>4</v>
      </c>
      <c r="I447" s="6">
        <f t="shared" ref="I447:I456" si="150">$B$444*H447*G447</f>
        <v>0.20243426052462876</v>
      </c>
      <c r="K447" s="28"/>
    </row>
    <row r="448" spans="1:11" x14ac:dyDescent="0.25">
      <c r="A448" s="4">
        <f t="shared" ref="A448:A456" si="151">A447+$C$441</f>
        <v>0.92148437500000002</v>
      </c>
      <c r="B448" s="5">
        <f>A448*A448</f>
        <v>0.8491334533691407</v>
      </c>
      <c r="C448" s="5">
        <f t="shared" si="145"/>
        <v>0.21228336334228518</v>
      </c>
      <c r="D448" s="5">
        <f t="shared" si="146"/>
        <v>1.2122833633422851</v>
      </c>
      <c r="E448" s="5">
        <f t="shared" si="147"/>
        <v>0.61800165338702406</v>
      </c>
      <c r="F448" s="5">
        <f t="shared" si="148"/>
        <v>0.37500000000000006</v>
      </c>
      <c r="G448" s="5">
        <f t="shared" si="149"/>
        <v>0.23175062002013405</v>
      </c>
      <c r="H448" s="5">
        <v>2</v>
      </c>
      <c r="I448" s="6">
        <f t="shared" si="150"/>
        <v>7.1184858415038577E-2</v>
      </c>
    </row>
    <row r="449" spans="1:11" x14ac:dyDescent="0.25">
      <c r="A449" s="4">
        <f t="shared" si="151"/>
        <v>1.3822265625000001</v>
      </c>
      <c r="B449" s="5">
        <f t="shared" ref="B449:B456" si="152">A449*A449</f>
        <v>1.9105502700805665</v>
      </c>
      <c r="C449" s="5">
        <f t="shared" si="145"/>
        <v>0.47763756752014164</v>
      </c>
      <c r="D449" s="5">
        <f t="shared" si="146"/>
        <v>1.4776375675201416</v>
      </c>
      <c r="E449" s="5">
        <f t="shared" si="147"/>
        <v>0.37677336141105428</v>
      </c>
      <c r="F449" s="5">
        <f t="shared" si="148"/>
        <v>0.37500000000000006</v>
      </c>
      <c r="G449" s="5">
        <f t="shared" si="149"/>
        <v>0.14129001052914539</v>
      </c>
      <c r="H449" s="5">
        <v>4</v>
      </c>
      <c r="I449" s="6">
        <f t="shared" si="150"/>
        <v>8.679769136412864E-2</v>
      </c>
    </row>
    <row r="450" spans="1:11" x14ac:dyDescent="0.25">
      <c r="A450" s="4">
        <f t="shared" si="151"/>
        <v>1.84296875</v>
      </c>
      <c r="B450" s="5">
        <f t="shared" si="152"/>
        <v>3.3965338134765628</v>
      </c>
      <c r="C450" s="5">
        <f t="shared" si="145"/>
        <v>0.8491334533691407</v>
      </c>
      <c r="D450" s="5">
        <f t="shared" si="146"/>
        <v>1.8491334533691406</v>
      </c>
      <c r="E450" s="5">
        <f t="shared" si="147"/>
        <v>0.21506976514849535</v>
      </c>
      <c r="F450" s="5">
        <f t="shared" si="148"/>
        <v>0.37500000000000006</v>
      </c>
      <c r="G450" s="5">
        <f t="shared" si="149"/>
        <v>8.0651161930685764E-2</v>
      </c>
      <c r="H450" s="5">
        <v>2</v>
      </c>
      <c r="I450" s="6">
        <f t="shared" si="150"/>
        <v>2.4772928514907255E-2</v>
      </c>
    </row>
    <row r="451" spans="1:11" x14ac:dyDescent="0.25">
      <c r="A451" s="4">
        <f t="shared" si="151"/>
        <v>2.3037109375</v>
      </c>
      <c r="B451" s="5">
        <f t="shared" si="152"/>
        <v>5.3070840835571289</v>
      </c>
      <c r="C451" s="5">
        <f t="shared" si="145"/>
        <v>1.3267710208892822</v>
      </c>
      <c r="D451" s="5">
        <f t="shared" si="146"/>
        <v>2.3267710208892822</v>
      </c>
      <c r="E451" s="5">
        <f t="shared" si="147"/>
        <v>0.12109212054691641</v>
      </c>
      <c r="F451" s="5">
        <f t="shared" si="148"/>
        <v>0.37500000000000006</v>
      </c>
      <c r="G451" s="5">
        <f t="shared" si="149"/>
        <v>4.540954520509366E-2</v>
      </c>
      <c r="H451" s="5">
        <v>4</v>
      </c>
      <c r="I451" s="6">
        <f t="shared" si="150"/>
        <v>2.7896124254899988E-2</v>
      </c>
    </row>
    <row r="452" spans="1:11" x14ac:dyDescent="0.25">
      <c r="A452" s="4">
        <f t="shared" si="151"/>
        <v>2.7644531250000002</v>
      </c>
      <c r="B452" s="5">
        <f t="shared" si="152"/>
        <v>7.6422010803222662</v>
      </c>
      <c r="C452" s="5">
        <f t="shared" si="145"/>
        <v>1.9105502700805665</v>
      </c>
      <c r="D452" s="5">
        <f t="shared" si="146"/>
        <v>2.9105502700805665</v>
      </c>
      <c r="E452" s="5">
        <f t="shared" si="147"/>
        <v>6.9193012361887962E-2</v>
      </c>
      <c r="F452" s="5">
        <f t="shared" si="148"/>
        <v>0.37500000000000006</v>
      </c>
      <c r="G452" s="5">
        <f t="shared" si="149"/>
        <v>2.5947379635707989E-2</v>
      </c>
      <c r="H452" s="5">
        <v>2</v>
      </c>
      <c r="I452" s="6">
        <f t="shared" si="150"/>
        <v>7.9700349688327024E-3</v>
      </c>
    </row>
    <row r="453" spans="1:11" x14ac:dyDescent="0.25">
      <c r="A453" s="4">
        <f t="shared" si="151"/>
        <v>3.2251953125000004</v>
      </c>
      <c r="B453" s="5">
        <f t="shared" si="152"/>
        <v>10.401884803771974</v>
      </c>
      <c r="C453" s="5">
        <f t="shared" si="145"/>
        <v>2.6004712009429936</v>
      </c>
      <c r="D453" s="5">
        <f t="shared" si="146"/>
        <v>3.6004712009429936</v>
      </c>
      <c r="E453" s="5">
        <f t="shared" si="147"/>
        <v>4.0653846804886429E-2</v>
      </c>
      <c r="F453" s="5">
        <f t="shared" si="148"/>
        <v>0.37500000000000006</v>
      </c>
      <c r="G453" s="5">
        <f t="shared" si="149"/>
        <v>1.5245192551832413E-2</v>
      </c>
      <c r="H453" s="5">
        <v>4</v>
      </c>
      <c r="I453" s="6">
        <f t="shared" si="150"/>
        <v>9.3654711535866315E-3</v>
      </c>
    </row>
    <row r="454" spans="1:11" x14ac:dyDescent="0.25">
      <c r="A454" s="4">
        <f t="shared" si="151"/>
        <v>3.6859375000000005</v>
      </c>
      <c r="B454" s="5">
        <f t="shared" si="152"/>
        <v>13.586135253906255</v>
      </c>
      <c r="C454" s="5">
        <f t="shared" si="145"/>
        <v>3.3965338134765637</v>
      </c>
      <c r="D454" s="5">
        <f t="shared" si="146"/>
        <v>4.3965338134765641</v>
      </c>
      <c r="E454" s="5">
        <f t="shared" si="147"/>
        <v>2.4673113462262364E-2</v>
      </c>
      <c r="F454" s="5">
        <f t="shared" si="148"/>
        <v>0.37500000000000006</v>
      </c>
      <c r="G454" s="5">
        <f t="shared" si="149"/>
        <v>9.2524175483483882E-3</v>
      </c>
      <c r="H454" s="5">
        <v>2</v>
      </c>
      <c r="I454" s="6">
        <f t="shared" si="150"/>
        <v>2.8419860672596158E-3</v>
      </c>
    </row>
    <row r="455" spans="1:11" x14ac:dyDescent="0.25">
      <c r="A455" s="4">
        <f t="shared" si="151"/>
        <v>4.1466796875000007</v>
      </c>
      <c r="B455" s="5">
        <f t="shared" si="152"/>
        <v>17.194952430725102</v>
      </c>
      <c r="C455" s="5">
        <f t="shared" si="145"/>
        <v>4.2987381076812756</v>
      </c>
      <c r="D455" s="5">
        <f t="shared" si="146"/>
        <v>5.2987381076812756</v>
      </c>
      <c r="E455" s="5">
        <f t="shared" si="147"/>
        <v>1.5472798251603213E-2</v>
      </c>
      <c r="F455" s="5">
        <f t="shared" si="148"/>
        <v>0.37500000000000006</v>
      </c>
      <c r="G455" s="5">
        <f t="shared" si="149"/>
        <v>5.8022993443512059E-3</v>
      </c>
      <c r="H455" s="5">
        <v>4</v>
      </c>
      <c r="I455" s="6">
        <f t="shared" si="150"/>
        <v>3.5644854565949208E-3</v>
      </c>
    </row>
    <row r="456" spans="1:11" x14ac:dyDescent="0.25">
      <c r="A456" s="4">
        <f t="shared" si="151"/>
        <v>4.6074218750000009</v>
      </c>
      <c r="B456" s="5">
        <f t="shared" si="152"/>
        <v>21.228336334228523</v>
      </c>
      <c r="C456" s="5">
        <f t="shared" si="145"/>
        <v>5.3070840835571307</v>
      </c>
      <c r="D456" s="5">
        <f t="shared" si="146"/>
        <v>6.3070840835571307</v>
      </c>
      <c r="E456" s="5">
        <f t="shared" si="147"/>
        <v>1.0009870243365134E-2</v>
      </c>
      <c r="F456" s="5">
        <f t="shared" si="148"/>
        <v>0.37500000000000006</v>
      </c>
      <c r="G456" s="5">
        <f t="shared" si="149"/>
        <v>3.7537013412619257E-3</v>
      </c>
      <c r="H456" s="5">
        <v>1</v>
      </c>
      <c r="I456" s="6">
        <f t="shared" si="150"/>
        <v>5.7649618906490123E-4</v>
      </c>
    </row>
    <row r="457" spans="1:11" x14ac:dyDescent="0.25">
      <c r="I457" s="50">
        <f>SUM(I446:I456)</f>
        <v>0.49499711034644206</v>
      </c>
    </row>
    <row r="458" spans="1:11" x14ac:dyDescent="0.25">
      <c r="I458" s="26"/>
    </row>
    <row r="459" spans="1:11" x14ac:dyDescent="0.25">
      <c r="A459" t="s">
        <v>116</v>
      </c>
      <c r="B459">
        <f>I457-I433</f>
        <v>7.2644347952621757E-6</v>
      </c>
      <c r="C459" t="s">
        <v>139</v>
      </c>
      <c r="I459" s="26"/>
    </row>
    <row r="460" spans="1:11" x14ac:dyDescent="0.25">
      <c r="A460" t="s">
        <v>128</v>
      </c>
      <c r="B460">
        <f>I457</f>
        <v>0.49499711034644206</v>
      </c>
      <c r="C460" t="s">
        <v>107</v>
      </c>
      <c r="I460" s="26"/>
    </row>
    <row r="461" spans="1:11" x14ac:dyDescent="0.25">
      <c r="A461" t="s">
        <v>111</v>
      </c>
      <c r="B461">
        <f>B438</f>
        <v>0.495</v>
      </c>
      <c r="I461" s="26"/>
    </row>
    <row r="462" spans="1:11" x14ac:dyDescent="0.25">
      <c r="A462" t="s">
        <v>98</v>
      </c>
      <c r="B462">
        <f>B437</f>
        <v>1.953125E-3</v>
      </c>
      <c r="I462" s="26"/>
    </row>
    <row r="463" spans="1:11" ht="15.75" thickBot="1" x14ac:dyDescent="0.3">
      <c r="I463" s="26"/>
    </row>
    <row r="464" spans="1:11" x14ac:dyDescent="0.25">
      <c r="A464" s="24" t="s">
        <v>69</v>
      </c>
      <c r="B464" s="2"/>
      <c r="C464" s="2"/>
      <c r="D464" s="2"/>
      <c r="E464" s="2"/>
      <c r="F464" s="2"/>
      <c r="G464" s="2"/>
      <c r="H464" s="2"/>
      <c r="I464" s="3"/>
      <c r="K464" s="28">
        <f>K461-1</f>
        <v>-1</v>
      </c>
    </row>
    <row r="465" spans="1:11" x14ac:dyDescent="0.25">
      <c r="A465" s="4" t="s">
        <v>70</v>
      </c>
      <c r="B465" s="5"/>
      <c r="C465" s="5"/>
      <c r="D465" s="5"/>
      <c r="E465" s="5"/>
      <c r="F465" s="5"/>
      <c r="G465" s="5"/>
      <c r="H465" s="5"/>
      <c r="I465" s="6"/>
      <c r="K465" s="28">
        <f>K464-1</f>
        <v>-2</v>
      </c>
    </row>
    <row r="466" spans="1:11" x14ac:dyDescent="0.25">
      <c r="A466" s="4" t="s">
        <v>71</v>
      </c>
      <c r="B466" s="5">
        <v>10</v>
      </c>
      <c r="C466" s="5">
        <f>B467/B466</f>
        <v>0.4609375</v>
      </c>
      <c r="D466" s="5"/>
      <c r="E466" s="5"/>
      <c r="F466" s="5"/>
      <c r="G466" s="5"/>
      <c r="H466" s="5"/>
      <c r="I466" s="6"/>
      <c r="K466" s="28">
        <f>K465-1</f>
        <v>-3</v>
      </c>
    </row>
    <row r="467" spans="1:11" x14ac:dyDescent="0.25">
      <c r="A467" s="4" t="s">
        <v>41</v>
      </c>
      <c r="B467" s="5">
        <f>B442+B462</f>
        <v>4.609375</v>
      </c>
      <c r="C467" s="5"/>
      <c r="D467" s="5"/>
      <c r="E467" s="5"/>
      <c r="F467" s="5"/>
      <c r="G467" s="5"/>
      <c r="H467" s="5"/>
      <c r="I467" s="6"/>
      <c r="K467" s="28"/>
    </row>
    <row r="468" spans="1:11" x14ac:dyDescent="0.25">
      <c r="A468" s="4" t="s">
        <v>72</v>
      </c>
      <c r="B468" s="5"/>
      <c r="C468" s="5"/>
      <c r="D468" s="5"/>
      <c r="E468" s="5"/>
      <c r="F468" s="5"/>
      <c r="G468" s="5"/>
      <c r="H468" s="5"/>
      <c r="I468" s="6"/>
      <c r="K468" s="28"/>
    </row>
    <row r="469" spans="1:11" x14ac:dyDescent="0.25">
      <c r="A469" s="4" t="s">
        <v>73</v>
      </c>
      <c r="B469" s="5">
        <f>(B467/B466)/3</f>
        <v>0.15364583333333334</v>
      </c>
      <c r="C469" s="5"/>
      <c r="D469" s="5"/>
      <c r="E469" s="5"/>
      <c r="F469" s="5"/>
      <c r="G469" s="5"/>
      <c r="H469" s="5"/>
      <c r="I469" s="6"/>
      <c r="K469" s="28"/>
    </row>
    <row r="470" spans="1:11" x14ac:dyDescent="0.25">
      <c r="A470" s="4" t="s">
        <v>74</v>
      </c>
      <c r="B470" s="5" t="s">
        <v>75</v>
      </c>
      <c r="C470" s="5" t="s">
        <v>76</v>
      </c>
      <c r="D470" s="5" t="s">
        <v>77</v>
      </c>
      <c r="E470" s="25" t="s">
        <v>78</v>
      </c>
      <c r="F470" s="5"/>
      <c r="G470" s="5" t="s">
        <v>79</v>
      </c>
      <c r="H470" s="31" t="s">
        <v>80</v>
      </c>
      <c r="I470" s="6" t="s">
        <v>81</v>
      </c>
      <c r="K470" s="28"/>
    </row>
    <row r="471" spans="1:11" x14ac:dyDescent="0.25">
      <c r="A471" s="4">
        <v>0</v>
      </c>
      <c r="B471" s="5">
        <f>A471*A471</f>
        <v>0</v>
      </c>
      <c r="C471" s="5">
        <f>B471/$B$4</f>
        <v>0</v>
      </c>
      <c r="D471" s="5">
        <f>1 +C471</f>
        <v>1</v>
      </c>
      <c r="E471" s="5">
        <f>POWER(D471,-$B$7)</f>
        <v>1</v>
      </c>
      <c r="F471" s="5">
        <f>$B$13</f>
        <v>0.37500000000000006</v>
      </c>
      <c r="G471" s="5">
        <f>E471*F471</f>
        <v>0.37500000000000006</v>
      </c>
      <c r="H471" s="5">
        <v>1</v>
      </c>
      <c r="I471" s="6">
        <f>$B$469*H471*G471</f>
        <v>5.7617187500000014E-2</v>
      </c>
      <c r="K471" s="28"/>
    </row>
    <row r="472" spans="1:11" x14ac:dyDescent="0.25">
      <c r="A472" s="4">
        <f>A471+$C$466</f>
        <v>0.4609375</v>
      </c>
      <c r="B472" s="5">
        <f>A472*A472</f>
        <v>0.21246337890625</v>
      </c>
      <c r="C472" s="5">
        <f t="shared" ref="C472:C481" si="153">B472/$B$4</f>
        <v>5.31158447265625E-2</v>
      </c>
      <c r="D472" s="5">
        <f t="shared" ref="D472:D481" si="154">1 +C472</f>
        <v>1.0531158447265625</v>
      </c>
      <c r="E472" s="5">
        <f t="shared" ref="E472:E481" si="155">POWER(D472,-$B$7)</f>
        <v>0.8786372927270385</v>
      </c>
      <c r="F472" s="5">
        <f t="shared" ref="F472:F481" si="156">$B$13</f>
        <v>0.37500000000000006</v>
      </c>
      <c r="G472" s="5">
        <f t="shared" ref="G472:G481" si="157">E472*F472</f>
        <v>0.32948898477263949</v>
      </c>
      <c r="H472" s="5">
        <v>4</v>
      </c>
      <c r="I472" s="6">
        <f t="shared" ref="I472:I481" si="158">$B$469*H472*G472</f>
        <v>0.2024984385581847</v>
      </c>
      <c r="K472" s="28"/>
    </row>
    <row r="473" spans="1:11" x14ac:dyDescent="0.25">
      <c r="A473" s="4">
        <f t="shared" ref="A473:A481" si="159">A472+$C$466</f>
        <v>0.921875</v>
      </c>
      <c r="B473" s="5">
        <f>A473*A473</f>
        <v>0.849853515625</v>
      </c>
      <c r="C473" s="5">
        <f t="shared" si="153"/>
        <v>0.21246337890625</v>
      </c>
      <c r="D473" s="5">
        <f t="shared" si="154"/>
        <v>1.21246337890625</v>
      </c>
      <c r="E473" s="5">
        <f t="shared" si="155"/>
        <v>0.61777229073085305</v>
      </c>
      <c r="F473" s="5">
        <f t="shared" si="156"/>
        <v>0.37500000000000006</v>
      </c>
      <c r="G473" s="5">
        <f t="shared" si="157"/>
        <v>0.23166460902406993</v>
      </c>
      <c r="H473" s="5">
        <v>2</v>
      </c>
      <c r="I473" s="6">
        <f t="shared" si="158"/>
        <v>7.1188603814688167E-2</v>
      </c>
    </row>
    <row r="474" spans="1:11" x14ac:dyDescent="0.25">
      <c r="A474" s="4">
        <f t="shared" si="159"/>
        <v>1.3828125</v>
      </c>
      <c r="B474" s="5">
        <f t="shared" ref="B474:B481" si="160">A474*A474</f>
        <v>1.91217041015625</v>
      </c>
      <c r="C474" s="5">
        <f t="shared" si="153"/>
        <v>0.4780426025390625</v>
      </c>
      <c r="D474" s="5">
        <f t="shared" si="154"/>
        <v>1.4780426025390625</v>
      </c>
      <c r="E474" s="5">
        <f t="shared" si="155"/>
        <v>0.37651529198506806</v>
      </c>
      <c r="F474" s="5">
        <f t="shared" si="156"/>
        <v>0.37500000000000006</v>
      </c>
      <c r="G474" s="5">
        <f t="shared" si="157"/>
        <v>0.14119323449440055</v>
      </c>
      <c r="H474" s="5">
        <v>4</v>
      </c>
      <c r="I474" s="6">
        <f t="shared" si="158"/>
        <v>8.6775008699683673E-2</v>
      </c>
    </row>
    <row r="475" spans="1:11" x14ac:dyDescent="0.25">
      <c r="A475" s="4">
        <f t="shared" si="159"/>
        <v>1.84375</v>
      </c>
      <c r="B475" s="5">
        <f t="shared" si="160"/>
        <v>3.3994140625</v>
      </c>
      <c r="C475" s="5">
        <f t="shared" si="153"/>
        <v>0.849853515625</v>
      </c>
      <c r="D475" s="5">
        <f t="shared" si="154"/>
        <v>1.849853515625</v>
      </c>
      <c r="E475" s="5">
        <f t="shared" si="155"/>
        <v>0.21486053451082324</v>
      </c>
      <c r="F475" s="5">
        <f t="shared" si="156"/>
        <v>0.37500000000000006</v>
      </c>
      <c r="G475" s="5">
        <f t="shared" si="157"/>
        <v>8.0572700441558731E-2</v>
      </c>
      <c r="H475" s="5">
        <v>2</v>
      </c>
      <c r="I475" s="6">
        <f t="shared" si="158"/>
        <v>2.4759319406520652E-2</v>
      </c>
    </row>
    <row r="476" spans="1:11" x14ac:dyDescent="0.25">
      <c r="A476" s="4">
        <f t="shared" si="159"/>
        <v>2.3046875</v>
      </c>
      <c r="B476" s="5">
        <f t="shared" si="160"/>
        <v>5.31158447265625</v>
      </c>
      <c r="C476" s="5">
        <f t="shared" si="153"/>
        <v>1.3278961181640625</v>
      </c>
      <c r="D476" s="5">
        <f t="shared" si="154"/>
        <v>2.3278961181640625</v>
      </c>
      <c r="E476" s="5">
        <f t="shared" si="155"/>
        <v>0.12094586076228185</v>
      </c>
      <c r="F476" s="5">
        <f t="shared" si="156"/>
        <v>0.37500000000000006</v>
      </c>
      <c r="G476" s="5">
        <f t="shared" si="157"/>
        <v>4.5354697785855699E-2</v>
      </c>
      <c r="H476" s="5">
        <v>4</v>
      </c>
      <c r="I476" s="6">
        <f t="shared" si="158"/>
        <v>2.7874241347557151E-2</v>
      </c>
    </row>
    <row r="477" spans="1:11" x14ac:dyDescent="0.25">
      <c r="A477" s="4">
        <f t="shared" si="159"/>
        <v>2.765625</v>
      </c>
      <c r="B477" s="5">
        <f t="shared" si="160"/>
        <v>7.648681640625</v>
      </c>
      <c r="C477" s="5">
        <f t="shared" si="153"/>
        <v>1.91217041015625</v>
      </c>
      <c r="D477" s="5">
        <f t="shared" si="154"/>
        <v>2.91217041015625</v>
      </c>
      <c r="E477" s="5">
        <f t="shared" si="155"/>
        <v>6.9096816410029072E-2</v>
      </c>
      <c r="F477" s="5">
        <f t="shared" si="156"/>
        <v>0.37500000000000006</v>
      </c>
      <c r="G477" s="5">
        <f t="shared" si="157"/>
        <v>2.5911306153760905E-2</v>
      </c>
      <c r="H477" s="5">
        <v>2</v>
      </c>
      <c r="I477" s="6">
        <f t="shared" si="158"/>
        <v>7.9623284534994457E-3</v>
      </c>
    </row>
    <row r="478" spans="1:11" x14ac:dyDescent="0.25">
      <c r="A478" s="4">
        <f t="shared" si="159"/>
        <v>3.2265625</v>
      </c>
      <c r="B478" s="5">
        <f t="shared" si="160"/>
        <v>10.41070556640625</v>
      </c>
      <c r="C478" s="5">
        <f t="shared" si="153"/>
        <v>2.6026763916015625</v>
      </c>
      <c r="D478" s="5">
        <f t="shared" si="154"/>
        <v>3.6026763916015625</v>
      </c>
      <c r="E478" s="5">
        <f t="shared" si="155"/>
        <v>4.0591665025306256E-2</v>
      </c>
      <c r="F478" s="5">
        <f t="shared" si="156"/>
        <v>0.37500000000000006</v>
      </c>
      <c r="G478" s="5">
        <f t="shared" si="157"/>
        <v>1.5221874384489848E-2</v>
      </c>
      <c r="H478" s="5">
        <v>4</v>
      </c>
      <c r="I478" s="6">
        <f t="shared" si="158"/>
        <v>9.3551102988010532E-3</v>
      </c>
    </row>
    <row r="479" spans="1:11" x14ac:dyDescent="0.25">
      <c r="A479" s="4">
        <f t="shared" si="159"/>
        <v>3.6875</v>
      </c>
      <c r="B479" s="5">
        <f t="shared" si="160"/>
        <v>13.59765625</v>
      </c>
      <c r="C479" s="5">
        <f t="shared" si="153"/>
        <v>3.3994140625</v>
      </c>
      <c r="D479" s="5">
        <f t="shared" si="154"/>
        <v>4.3994140625</v>
      </c>
      <c r="E479" s="5">
        <f t="shared" si="155"/>
        <v>2.4632750234467947E-2</v>
      </c>
      <c r="F479" s="5">
        <f t="shared" si="156"/>
        <v>0.37500000000000006</v>
      </c>
      <c r="G479" s="5">
        <f t="shared" si="157"/>
        <v>9.237281337925481E-3</v>
      </c>
      <c r="H479" s="5">
        <v>2</v>
      </c>
      <c r="I479" s="6">
        <f t="shared" si="158"/>
        <v>2.8385395778000176E-3</v>
      </c>
    </row>
    <row r="480" spans="1:11" x14ac:dyDescent="0.25">
      <c r="A480" s="4">
        <f t="shared" si="159"/>
        <v>4.1484375</v>
      </c>
      <c r="B480" s="5">
        <f t="shared" si="160"/>
        <v>17.20953369140625</v>
      </c>
      <c r="C480" s="5">
        <f t="shared" si="153"/>
        <v>4.3023834228515625</v>
      </c>
      <c r="D480" s="5">
        <f t="shared" si="154"/>
        <v>5.3023834228515625</v>
      </c>
      <c r="E480" s="5">
        <f t="shared" si="155"/>
        <v>1.5446218625658332E-2</v>
      </c>
      <c r="F480" s="5">
        <f t="shared" si="156"/>
        <v>0.37500000000000006</v>
      </c>
      <c r="G480" s="5">
        <f t="shared" si="157"/>
        <v>5.7923319846218749E-3</v>
      </c>
      <c r="H480" s="5">
        <v>4</v>
      </c>
      <c r="I480" s="6">
        <f t="shared" si="158"/>
        <v>3.559870698882194E-3</v>
      </c>
    </row>
    <row r="481" spans="1:11" x14ac:dyDescent="0.25">
      <c r="A481" s="4">
        <f t="shared" si="159"/>
        <v>4.609375</v>
      </c>
      <c r="B481" s="5">
        <f t="shared" si="160"/>
        <v>21.246337890625</v>
      </c>
      <c r="C481" s="5">
        <f t="shared" si="153"/>
        <v>5.31158447265625</v>
      </c>
      <c r="D481" s="5">
        <f t="shared" si="154"/>
        <v>6.31158447265625</v>
      </c>
      <c r="E481" s="5">
        <f t="shared" si="155"/>
        <v>9.9920362813968634E-3</v>
      </c>
      <c r="F481" s="5">
        <f t="shared" si="156"/>
        <v>0.37500000000000006</v>
      </c>
      <c r="G481" s="5">
        <f t="shared" si="157"/>
        <v>3.7470136055238242E-3</v>
      </c>
      <c r="H481" s="5">
        <v>1</v>
      </c>
      <c r="I481" s="6">
        <f t="shared" si="158"/>
        <v>5.7571302793204594E-4</v>
      </c>
    </row>
    <row r="482" spans="1:11" x14ac:dyDescent="0.25">
      <c r="I482" s="50">
        <f>SUM(I471:I481)</f>
        <v>0.49500436138354909</v>
      </c>
    </row>
    <row r="483" spans="1:11" x14ac:dyDescent="0.25">
      <c r="A483" t="s">
        <v>128</v>
      </c>
      <c r="B483">
        <f>I482</f>
        <v>0.49500436138354909</v>
      </c>
      <c r="C483" t="s">
        <v>107</v>
      </c>
      <c r="I483" s="26"/>
    </row>
    <row r="484" spans="1:11" x14ac:dyDescent="0.25">
      <c r="A484" t="s">
        <v>54</v>
      </c>
      <c r="B484">
        <f>B461</f>
        <v>0.495</v>
      </c>
      <c r="I484" s="26"/>
    </row>
    <row r="485" spans="1:11" x14ac:dyDescent="0.25">
      <c r="A485" t="s">
        <v>116</v>
      </c>
      <c r="B485">
        <f>I482-I457</f>
        <v>7.2510371070255708E-6</v>
      </c>
      <c r="C485" t="s">
        <v>137</v>
      </c>
      <c r="I485" s="26"/>
    </row>
    <row r="486" spans="1:11" x14ac:dyDescent="0.25">
      <c r="A486" t="s">
        <v>98</v>
      </c>
      <c r="B486">
        <f>B462/2</f>
        <v>9.765625E-4</v>
      </c>
      <c r="I486" s="26"/>
    </row>
    <row r="487" spans="1:11" ht="15.75" thickBot="1" x14ac:dyDescent="0.3">
      <c r="I487" s="26"/>
    </row>
    <row r="488" spans="1:11" x14ac:dyDescent="0.25">
      <c r="A488" s="24" t="s">
        <v>69</v>
      </c>
      <c r="B488" s="2"/>
      <c r="C488" s="2"/>
      <c r="D488" s="2"/>
      <c r="E488" s="2"/>
      <c r="F488" s="2"/>
      <c r="G488" s="2"/>
      <c r="H488" s="2"/>
      <c r="I488" s="3"/>
      <c r="K488" s="28">
        <f>K485-1</f>
        <v>-1</v>
      </c>
    </row>
    <row r="489" spans="1:11" x14ac:dyDescent="0.25">
      <c r="A489" s="4" t="s">
        <v>70</v>
      </c>
      <c r="B489" s="5"/>
      <c r="C489" s="5"/>
      <c r="D489" s="5"/>
      <c r="E489" s="5"/>
      <c r="F489" s="5"/>
      <c r="G489" s="5"/>
      <c r="H489" s="5"/>
      <c r="I489" s="6"/>
      <c r="K489" s="28">
        <f>K488-1</f>
        <v>-2</v>
      </c>
    </row>
    <row r="490" spans="1:11" x14ac:dyDescent="0.25">
      <c r="A490" s="4" t="s">
        <v>71</v>
      </c>
      <c r="B490" s="5">
        <v>10</v>
      </c>
      <c r="C490" s="5">
        <f>B491/B490</f>
        <v>0.46103515625000002</v>
      </c>
      <c r="D490" s="5"/>
      <c r="E490" s="5"/>
      <c r="F490" s="5"/>
      <c r="G490" s="5"/>
      <c r="H490" s="5"/>
      <c r="I490" s="6"/>
      <c r="K490" s="28">
        <f>K489-1</f>
        <v>-3</v>
      </c>
    </row>
    <row r="491" spans="1:11" x14ac:dyDescent="0.25">
      <c r="A491" s="4" t="s">
        <v>41</v>
      </c>
      <c r="B491" s="5">
        <f>B467+B486</f>
        <v>4.6103515625</v>
      </c>
      <c r="C491" s="5"/>
      <c r="D491" s="5"/>
      <c r="E491" s="5"/>
      <c r="F491" s="5"/>
      <c r="G491" s="5"/>
      <c r="H491" s="5"/>
      <c r="I491" s="6"/>
      <c r="K491" s="28"/>
    </row>
    <row r="492" spans="1:11" x14ac:dyDescent="0.25">
      <c r="A492" s="4" t="s">
        <v>72</v>
      </c>
      <c r="B492" s="5"/>
      <c r="C492" s="5"/>
      <c r="D492" s="5"/>
      <c r="E492" s="5"/>
      <c r="F492" s="5"/>
      <c r="G492" s="5"/>
      <c r="H492" s="5"/>
      <c r="I492" s="6"/>
      <c r="K492" s="28"/>
    </row>
    <row r="493" spans="1:11" x14ac:dyDescent="0.25">
      <c r="A493" s="4" t="s">
        <v>73</v>
      </c>
      <c r="B493" s="5">
        <f>(B491/B490)/3</f>
        <v>0.15367838541666667</v>
      </c>
      <c r="C493" s="5"/>
      <c r="D493" s="5"/>
      <c r="E493" s="5"/>
      <c r="F493" s="5"/>
      <c r="G493" s="5"/>
      <c r="H493" s="5"/>
      <c r="I493" s="6"/>
      <c r="K493" s="28"/>
    </row>
    <row r="494" spans="1:11" x14ac:dyDescent="0.25">
      <c r="A494" s="4" t="s">
        <v>74</v>
      </c>
      <c r="B494" s="5" t="s">
        <v>75</v>
      </c>
      <c r="C494" s="5" t="s">
        <v>76</v>
      </c>
      <c r="D494" s="5" t="s">
        <v>77</v>
      </c>
      <c r="E494" s="25" t="s">
        <v>78</v>
      </c>
      <c r="F494" s="5"/>
      <c r="G494" s="5" t="s">
        <v>79</v>
      </c>
      <c r="H494" s="31" t="s">
        <v>80</v>
      </c>
      <c r="I494" s="6" t="s">
        <v>81</v>
      </c>
      <c r="K494" s="28"/>
    </row>
    <row r="495" spans="1:11" x14ac:dyDescent="0.25">
      <c r="A495" s="4">
        <v>0</v>
      </c>
      <c r="B495" s="5">
        <f>A495*A495</f>
        <v>0</v>
      </c>
      <c r="C495" s="5">
        <f>B495/$B$4</f>
        <v>0</v>
      </c>
      <c r="D495" s="5">
        <f>1 +C495</f>
        <v>1</v>
      </c>
      <c r="E495" s="5">
        <f>POWER(D495,-$B$7)</f>
        <v>1</v>
      </c>
      <c r="F495" s="5">
        <f>$B$13</f>
        <v>0.37500000000000006</v>
      </c>
      <c r="G495" s="5">
        <f>E495*F495</f>
        <v>0.37500000000000006</v>
      </c>
      <c r="H495" s="5">
        <v>1</v>
      </c>
      <c r="I495" s="6">
        <f>$B$493*H495*G495</f>
        <v>5.762939453125001E-2</v>
      </c>
      <c r="K495" s="28"/>
    </row>
    <row r="496" spans="1:11" x14ac:dyDescent="0.25">
      <c r="A496" s="4">
        <f>A495+$C$490</f>
        <v>0.46103515625000002</v>
      </c>
      <c r="B496" s="5">
        <f>A496*A496</f>
        <v>0.21255341529846195</v>
      </c>
      <c r="C496" s="5">
        <f t="shared" ref="C496:C505" si="161">B496/$B$4</f>
        <v>5.3138353824615486E-2</v>
      </c>
      <c r="D496" s="5">
        <f t="shared" ref="D496:D505" si="162">1 +C496</f>
        <v>1.0531383538246155</v>
      </c>
      <c r="E496" s="5">
        <f t="shared" ref="E496:E505" si="163">POWER(D496,-$B$7)</f>
        <v>0.87859034491654098</v>
      </c>
      <c r="F496" s="5">
        <f t="shared" ref="F496:F505" si="164">$B$13</f>
        <v>0.37500000000000006</v>
      </c>
      <c r="G496" s="5">
        <f t="shared" ref="G496:G505" si="165">E496*F496</f>
        <v>0.32947137934370291</v>
      </c>
      <c r="H496" s="5">
        <v>4</v>
      </c>
      <c r="I496" s="6">
        <f t="shared" ref="I496:I505" si="166">$B$493*H496*G496</f>
        <v>0.20253051847416947</v>
      </c>
      <c r="K496" s="28"/>
    </row>
    <row r="497" spans="1:11" x14ac:dyDescent="0.25">
      <c r="A497" s="4">
        <f t="shared" ref="A497:A505" si="167">A496+$C$490</f>
        <v>0.92207031250000004</v>
      </c>
      <c r="B497" s="5">
        <f>A497*A497</f>
        <v>0.85021366119384778</v>
      </c>
      <c r="C497" s="5">
        <f t="shared" si="161"/>
        <v>0.21255341529846195</v>
      </c>
      <c r="D497" s="5">
        <f t="shared" si="162"/>
        <v>1.2125534152984621</v>
      </c>
      <c r="E497" s="5">
        <f t="shared" si="163"/>
        <v>0.61765761765747507</v>
      </c>
      <c r="F497" s="5">
        <f t="shared" si="164"/>
        <v>0.37500000000000006</v>
      </c>
      <c r="G497" s="5">
        <f t="shared" si="165"/>
        <v>0.23162160662155318</v>
      </c>
      <c r="H497" s="5">
        <v>2</v>
      </c>
      <c r="I497" s="6">
        <f t="shared" si="166"/>
        <v>7.1190469066429202E-2</v>
      </c>
    </row>
    <row r="498" spans="1:11" x14ac:dyDescent="0.25">
      <c r="A498" s="4">
        <f t="shared" si="167"/>
        <v>1.3831054687500002</v>
      </c>
      <c r="B498" s="5">
        <f t="shared" ref="B498:B505" si="168">A498*A498</f>
        <v>1.9129807376861576</v>
      </c>
      <c r="C498" s="5">
        <f t="shared" si="161"/>
        <v>0.4782451844215394</v>
      </c>
      <c r="D498" s="5">
        <f t="shared" si="162"/>
        <v>1.4782451844215394</v>
      </c>
      <c r="E498" s="5">
        <f t="shared" si="163"/>
        <v>0.37638630909046872</v>
      </c>
      <c r="F498" s="5">
        <f t="shared" si="164"/>
        <v>0.37500000000000006</v>
      </c>
      <c r="G498" s="5">
        <f t="shared" si="165"/>
        <v>0.1411448659089258</v>
      </c>
      <c r="H498" s="5">
        <v>4</v>
      </c>
      <c r="I498" s="6">
        <f t="shared" si="166"/>
        <v>8.676366041094255E-2</v>
      </c>
    </row>
    <row r="499" spans="1:11" x14ac:dyDescent="0.25">
      <c r="A499" s="4">
        <f t="shared" si="167"/>
        <v>1.8441406250000001</v>
      </c>
      <c r="B499" s="5">
        <f t="shared" si="168"/>
        <v>3.4008546447753911</v>
      </c>
      <c r="C499" s="5">
        <f t="shared" si="161"/>
        <v>0.85021366119384778</v>
      </c>
      <c r="D499" s="5">
        <f t="shared" si="162"/>
        <v>1.8502136611938478</v>
      </c>
      <c r="E499" s="5">
        <f t="shared" si="163"/>
        <v>0.21475599283720698</v>
      </c>
      <c r="F499" s="5">
        <f t="shared" si="164"/>
        <v>0.37500000000000006</v>
      </c>
      <c r="G499" s="5">
        <f t="shared" si="165"/>
        <v>8.0533497313952623E-2</v>
      </c>
      <c r="H499" s="5">
        <v>2</v>
      </c>
      <c r="I499" s="6">
        <f t="shared" si="166"/>
        <v>2.4752515678331404E-2</v>
      </c>
    </row>
    <row r="500" spans="1:11" x14ac:dyDescent="0.25">
      <c r="A500" s="4">
        <f t="shared" si="167"/>
        <v>2.30517578125</v>
      </c>
      <c r="B500" s="5">
        <f t="shared" si="168"/>
        <v>5.3138353824615479</v>
      </c>
      <c r="C500" s="5">
        <f t="shared" si="161"/>
        <v>1.328458845615387</v>
      </c>
      <c r="D500" s="5">
        <f t="shared" si="162"/>
        <v>2.328458845615387</v>
      </c>
      <c r="E500" s="5">
        <f t="shared" si="163"/>
        <v>0.12087280039829647</v>
      </c>
      <c r="F500" s="5">
        <f t="shared" si="164"/>
        <v>0.37500000000000006</v>
      </c>
      <c r="G500" s="5">
        <f t="shared" si="165"/>
        <v>4.5327300149361184E-2</v>
      </c>
      <c r="H500" s="5">
        <v>4</v>
      </c>
      <c r="I500" s="6">
        <f t="shared" si="166"/>
        <v>2.7863305209001845E-2</v>
      </c>
    </row>
    <row r="501" spans="1:11" x14ac:dyDescent="0.25">
      <c r="A501" s="4">
        <f t="shared" si="167"/>
        <v>2.7662109374999999</v>
      </c>
      <c r="B501" s="5">
        <f t="shared" si="168"/>
        <v>7.6519229507446287</v>
      </c>
      <c r="C501" s="5">
        <f t="shared" si="161"/>
        <v>1.9129807376861572</v>
      </c>
      <c r="D501" s="5">
        <f t="shared" si="162"/>
        <v>2.9129807376861572</v>
      </c>
      <c r="E501" s="5">
        <f t="shared" si="163"/>
        <v>6.9048773377364356E-2</v>
      </c>
      <c r="F501" s="5">
        <f t="shared" si="164"/>
        <v>0.37500000000000006</v>
      </c>
      <c r="G501" s="5">
        <f t="shared" si="165"/>
        <v>2.5893290016511639E-2</v>
      </c>
      <c r="H501" s="5">
        <v>2</v>
      </c>
      <c r="I501" s="6">
        <f t="shared" si="166"/>
        <v>7.9584780057260062E-3</v>
      </c>
    </row>
    <row r="502" spans="1:11" x14ac:dyDescent="0.25">
      <c r="A502" s="4">
        <f t="shared" si="167"/>
        <v>3.2272460937499998</v>
      </c>
      <c r="B502" s="5">
        <f t="shared" si="168"/>
        <v>10.415117349624632</v>
      </c>
      <c r="C502" s="5">
        <f t="shared" si="161"/>
        <v>2.603779337406158</v>
      </c>
      <c r="D502" s="5">
        <f t="shared" si="162"/>
        <v>3.603779337406158</v>
      </c>
      <c r="E502" s="5">
        <f t="shared" si="163"/>
        <v>4.0560614198935953E-2</v>
      </c>
      <c r="F502" s="5">
        <f t="shared" si="164"/>
        <v>0.37500000000000006</v>
      </c>
      <c r="G502" s="5">
        <f t="shared" si="165"/>
        <v>1.5210230324600985E-2</v>
      </c>
      <c r="H502" s="5">
        <v>4</v>
      </c>
      <c r="I502" s="6">
        <f t="shared" si="166"/>
        <v>9.3499345524012054E-3</v>
      </c>
    </row>
    <row r="503" spans="1:11" x14ac:dyDescent="0.25">
      <c r="A503" s="4">
        <f t="shared" si="167"/>
        <v>3.6882812499999997</v>
      </c>
      <c r="B503" s="5">
        <f t="shared" si="168"/>
        <v>13.603418579101561</v>
      </c>
      <c r="C503" s="5">
        <f t="shared" si="161"/>
        <v>3.4008546447753902</v>
      </c>
      <c r="D503" s="5">
        <f t="shared" si="162"/>
        <v>4.4008546447753902</v>
      </c>
      <c r="E503" s="5">
        <f t="shared" si="163"/>
        <v>2.4612596880850924E-2</v>
      </c>
      <c r="F503" s="5">
        <f t="shared" si="164"/>
        <v>0.37500000000000006</v>
      </c>
      <c r="G503" s="5">
        <f t="shared" si="165"/>
        <v>9.2297238303190986E-3</v>
      </c>
      <c r="H503" s="5">
        <v>2</v>
      </c>
      <c r="I503" s="6">
        <f t="shared" si="166"/>
        <v>2.836818112170343E-3</v>
      </c>
    </row>
    <row r="504" spans="1:11" x14ac:dyDescent="0.25">
      <c r="A504" s="4">
        <f t="shared" si="167"/>
        <v>4.1493164062499996</v>
      </c>
      <c r="B504" s="5">
        <f t="shared" si="168"/>
        <v>17.216826639175412</v>
      </c>
      <c r="C504" s="5">
        <f t="shared" si="161"/>
        <v>4.3042066597938531</v>
      </c>
      <c r="D504" s="5">
        <f t="shared" si="162"/>
        <v>5.3042066597938531</v>
      </c>
      <c r="E504" s="5">
        <f t="shared" si="163"/>
        <v>1.5432948565483448E-2</v>
      </c>
      <c r="F504" s="5">
        <f t="shared" si="164"/>
        <v>0.37500000000000006</v>
      </c>
      <c r="G504" s="5">
        <f t="shared" si="165"/>
        <v>5.7873557120562942E-3</v>
      </c>
      <c r="H504" s="5">
        <v>4</v>
      </c>
      <c r="I504" s="6">
        <f t="shared" si="166"/>
        <v>3.5575659266429385E-3</v>
      </c>
    </row>
    <row r="505" spans="1:11" x14ac:dyDescent="0.25">
      <c r="A505" s="4">
        <f t="shared" si="167"/>
        <v>4.6103515625</v>
      </c>
      <c r="B505" s="5">
        <f t="shared" si="168"/>
        <v>21.255341529846191</v>
      </c>
      <c r="C505" s="5">
        <f t="shared" si="161"/>
        <v>5.3138353824615479</v>
      </c>
      <c r="D505" s="5">
        <f t="shared" si="162"/>
        <v>6.3138353824615479</v>
      </c>
      <c r="E505" s="5">
        <f t="shared" si="163"/>
        <v>9.9831331512923779E-3</v>
      </c>
      <c r="F505" s="5">
        <f t="shared" si="164"/>
        <v>0.37500000000000006</v>
      </c>
      <c r="G505" s="5">
        <f t="shared" si="165"/>
        <v>3.7436749317346424E-3</v>
      </c>
      <c r="H505" s="5">
        <v>1</v>
      </c>
      <c r="I505" s="6">
        <f t="shared" si="166"/>
        <v>5.7532191903382967E-4</v>
      </c>
    </row>
    <row r="506" spans="1:11" x14ac:dyDescent="0.25">
      <c r="I506" s="50">
        <f>SUM(I495:I505)</f>
        <v>0.49500798188609868</v>
      </c>
    </row>
    <row r="507" spans="1:11" x14ac:dyDescent="0.25">
      <c r="A507" t="s">
        <v>129</v>
      </c>
      <c r="B507">
        <f>I506</f>
        <v>0.49500798188609868</v>
      </c>
      <c r="C507" t="s">
        <v>107</v>
      </c>
      <c r="I507" s="26"/>
    </row>
    <row r="508" spans="1:11" x14ac:dyDescent="0.25">
      <c r="A508" t="s">
        <v>130</v>
      </c>
      <c r="B508">
        <f>0.2</f>
        <v>0.2</v>
      </c>
      <c r="I508" s="26"/>
    </row>
    <row r="509" spans="1:11" x14ac:dyDescent="0.25">
      <c r="A509" t="s">
        <v>116</v>
      </c>
      <c r="B509">
        <f>I506-I482</f>
        <v>3.6205025495950061E-6</v>
      </c>
      <c r="C509" t="s">
        <v>137</v>
      </c>
      <c r="I509" s="26"/>
    </row>
    <row r="510" spans="1:11" x14ac:dyDescent="0.25">
      <c r="A510" t="s">
        <v>136</v>
      </c>
      <c r="B510">
        <f>B484</f>
        <v>0.495</v>
      </c>
      <c r="I510" s="26"/>
    </row>
    <row r="511" spans="1:11" ht="15.75" thickBot="1" x14ac:dyDescent="0.3">
      <c r="A511" t="s">
        <v>98</v>
      </c>
      <c r="B511">
        <f>B486/2</f>
        <v>4.8828125E-4</v>
      </c>
      <c r="I511" s="26"/>
    </row>
    <row r="512" spans="1:11" x14ac:dyDescent="0.25">
      <c r="A512" s="24" t="s">
        <v>69</v>
      </c>
      <c r="B512" s="2"/>
      <c r="C512" s="2"/>
      <c r="D512" s="2"/>
      <c r="E512" s="2"/>
      <c r="F512" s="2"/>
      <c r="G512" s="2"/>
      <c r="H512" s="2"/>
      <c r="I512" s="3"/>
      <c r="K512" s="28">
        <f>K508-1</f>
        <v>-1</v>
      </c>
    </row>
    <row r="513" spans="1:11" x14ac:dyDescent="0.25">
      <c r="A513" s="4" t="s">
        <v>70</v>
      </c>
      <c r="B513" s="5"/>
      <c r="C513" s="5"/>
      <c r="D513" s="5"/>
      <c r="E513" s="5"/>
      <c r="F513" s="5"/>
      <c r="G513" s="5"/>
      <c r="H513" s="5"/>
      <c r="I513" s="6"/>
      <c r="K513" s="28">
        <f>K512-1</f>
        <v>-2</v>
      </c>
    </row>
    <row r="514" spans="1:11" x14ac:dyDescent="0.25">
      <c r="A514" s="4" t="s">
        <v>71</v>
      </c>
      <c r="B514" s="5">
        <v>10</v>
      </c>
      <c r="C514" s="5">
        <f>B515/B514</f>
        <v>0.46108398437499998</v>
      </c>
      <c r="D514" s="5"/>
      <c r="E514" s="5"/>
      <c r="F514" s="5"/>
      <c r="G514" s="5"/>
      <c r="H514" s="5"/>
      <c r="I514" s="6"/>
      <c r="K514" s="28">
        <f>K513-1</f>
        <v>-3</v>
      </c>
    </row>
    <row r="515" spans="1:11" x14ac:dyDescent="0.25">
      <c r="A515" s="4" t="s">
        <v>41</v>
      </c>
      <c r="B515" s="5">
        <f>B491+B511</f>
        <v>4.61083984375</v>
      </c>
      <c r="C515" s="5"/>
      <c r="D515" s="5"/>
      <c r="E515" s="5"/>
      <c r="F515" s="5"/>
      <c r="G515" s="5"/>
      <c r="H515" s="5"/>
      <c r="I515" s="6"/>
      <c r="K515" s="28"/>
    </row>
    <row r="516" spans="1:11" x14ac:dyDescent="0.25">
      <c r="A516" s="4" t="s">
        <v>72</v>
      </c>
      <c r="B516" s="5"/>
      <c r="C516" s="5"/>
      <c r="D516" s="5"/>
      <c r="E516" s="5"/>
      <c r="F516" s="5"/>
      <c r="G516" s="5"/>
      <c r="H516" s="5"/>
      <c r="I516" s="6"/>
      <c r="K516" s="28"/>
    </row>
    <row r="517" spans="1:11" x14ac:dyDescent="0.25">
      <c r="A517" s="4" t="s">
        <v>73</v>
      </c>
      <c r="B517" s="5">
        <f>(B515/B514)/3</f>
        <v>0.15369466145833333</v>
      </c>
      <c r="C517" s="5"/>
      <c r="D517" s="5"/>
      <c r="E517" s="5"/>
      <c r="F517" s="5"/>
      <c r="G517" s="5"/>
      <c r="H517" s="5"/>
      <c r="I517" s="6"/>
      <c r="K517" s="28"/>
    </row>
    <row r="518" spans="1:11" x14ac:dyDescent="0.25">
      <c r="A518" s="4" t="s">
        <v>74</v>
      </c>
      <c r="B518" s="5" t="s">
        <v>75</v>
      </c>
      <c r="C518" s="5" t="s">
        <v>76</v>
      </c>
      <c r="D518" s="5" t="s">
        <v>77</v>
      </c>
      <c r="E518" s="25" t="s">
        <v>78</v>
      </c>
      <c r="F518" s="5"/>
      <c r="G518" s="5" t="s">
        <v>79</v>
      </c>
      <c r="H518" s="31" t="s">
        <v>80</v>
      </c>
      <c r="I518" s="6" t="s">
        <v>81</v>
      </c>
      <c r="K518" s="28"/>
    </row>
    <row r="519" spans="1:11" x14ac:dyDescent="0.25">
      <c r="A519" s="4">
        <v>0</v>
      </c>
      <c r="B519" s="5">
        <f>A519*A519</f>
        <v>0</v>
      </c>
      <c r="C519" s="5">
        <f>B519/$B$4</f>
        <v>0</v>
      </c>
      <c r="D519" s="5">
        <f>1 +C519</f>
        <v>1</v>
      </c>
      <c r="E519" s="5">
        <f>POWER(D519,-$B$7)</f>
        <v>1</v>
      </c>
      <c r="F519" s="5">
        <f>$B$13</f>
        <v>0.37500000000000006</v>
      </c>
      <c r="G519" s="5">
        <f>E519*F519</f>
        <v>0.37500000000000006</v>
      </c>
      <c r="H519" s="5">
        <v>1</v>
      </c>
      <c r="I519" s="6">
        <f>$B$517*H519*G519</f>
        <v>5.7635498046875004E-2</v>
      </c>
      <c r="K519" s="28"/>
    </row>
    <row r="520" spans="1:11" x14ac:dyDescent="0.25">
      <c r="A520" s="4">
        <f>A519+$C$514</f>
        <v>0.46108398437499998</v>
      </c>
      <c r="B520" s="5">
        <f>A520*A520</f>
        <v>0.21259844064712521</v>
      </c>
      <c r="C520" s="5">
        <f t="shared" ref="C520:C529" si="169">B520/$B$4</f>
        <v>5.3149610161781304E-2</v>
      </c>
      <c r="D520" s="5">
        <f t="shared" ref="D520:D529" si="170">1 +C520</f>
        <v>1.0531496101617812</v>
      </c>
      <c r="E520" s="5">
        <f t="shared" ref="E520:E529" si="171">POWER(D520,-$B$7)</f>
        <v>0.87856686859897937</v>
      </c>
      <c r="F520" s="5">
        <f t="shared" ref="F520:F529" si="172">$B$13</f>
        <v>0.37500000000000006</v>
      </c>
      <c r="G520" s="5">
        <f t="shared" ref="G520:G529" si="173">E520*F520</f>
        <v>0.32946257572461729</v>
      </c>
      <c r="H520" s="5">
        <v>4</v>
      </c>
      <c r="I520" s="6">
        <f t="shared" ref="I520:I529" si="174">$B$517*H520*G520</f>
        <v>0.20254655615674225</v>
      </c>
      <c r="K520" s="28"/>
    </row>
    <row r="521" spans="1:11" x14ac:dyDescent="0.25">
      <c r="A521" s="4">
        <f t="shared" ref="A521:A529" si="175">A520+$C$514</f>
        <v>0.92216796874999996</v>
      </c>
      <c r="B521" s="5">
        <f>A521*A521</f>
        <v>0.85039376258850086</v>
      </c>
      <c r="C521" s="5">
        <f t="shared" si="169"/>
        <v>0.21259844064712521</v>
      </c>
      <c r="D521" s="5">
        <f t="shared" si="170"/>
        <v>1.2125984406471253</v>
      </c>
      <c r="E521" s="5">
        <f t="shared" si="171"/>
        <v>0.61760028318839366</v>
      </c>
      <c r="F521" s="5">
        <f t="shared" si="172"/>
        <v>0.37500000000000006</v>
      </c>
      <c r="G521" s="5">
        <f t="shared" si="173"/>
        <v>0.23160010619564766</v>
      </c>
      <c r="H521" s="5">
        <v>2</v>
      </c>
      <c r="I521" s="6">
        <f t="shared" si="174"/>
        <v>7.1191399830908234E-2</v>
      </c>
    </row>
    <row r="522" spans="1:11" x14ac:dyDescent="0.25">
      <c r="A522" s="4">
        <f t="shared" si="175"/>
        <v>1.3832519531249998</v>
      </c>
      <c r="B522" s="5">
        <f t="shared" ref="B522:B529" si="176">A522*A522</f>
        <v>1.9133859658241268</v>
      </c>
      <c r="C522" s="5">
        <f t="shared" si="169"/>
        <v>0.4783464914560317</v>
      </c>
      <c r="D522" s="5">
        <f t="shared" si="170"/>
        <v>1.4783464914560316</v>
      </c>
      <c r="E522" s="5">
        <f t="shared" si="171"/>
        <v>0.37632183059827834</v>
      </c>
      <c r="F522" s="5">
        <f t="shared" si="172"/>
        <v>0.37500000000000006</v>
      </c>
      <c r="G522" s="5">
        <f t="shared" si="173"/>
        <v>0.14112068647435441</v>
      </c>
      <c r="H522" s="5">
        <v>4</v>
      </c>
      <c r="I522" s="6">
        <f t="shared" si="174"/>
        <v>8.6757984529773999E-2</v>
      </c>
    </row>
    <row r="523" spans="1:11" x14ac:dyDescent="0.25">
      <c r="A523" s="4">
        <f t="shared" si="175"/>
        <v>1.8443359374999999</v>
      </c>
      <c r="B523" s="5">
        <f t="shared" si="176"/>
        <v>3.4015750503540034</v>
      </c>
      <c r="C523" s="5">
        <f t="shared" si="169"/>
        <v>0.85039376258850086</v>
      </c>
      <c r="D523" s="5">
        <f t="shared" si="170"/>
        <v>1.8503937625885007</v>
      </c>
      <c r="E523" s="5">
        <f t="shared" si="171"/>
        <v>0.21470374040421017</v>
      </c>
      <c r="F523" s="5">
        <f t="shared" si="172"/>
        <v>0.37500000000000006</v>
      </c>
      <c r="G523" s="5">
        <f t="shared" si="173"/>
        <v>8.0513902651578831E-2</v>
      </c>
      <c r="H523" s="5">
        <v>2</v>
      </c>
      <c r="I523" s="6">
        <f t="shared" si="174"/>
        <v>2.4749114021447229E-2</v>
      </c>
    </row>
    <row r="524" spans="1:11" x14ac:dyDescent="0.25">
      <c r="A524" s="4">
        <f t="shared" si="175"/>
        <v>2.305419921875</v>
      </c>
      <c r="B524" s="5">
        <f t="shared" si="176"/>
        <v>5.3149610161781311</v>
      </c>
      <c r="C524" s="5">
        <f t="shared" si="169"/>
        <v>1.3287402540445328</v>
      </c>
      <c r="D524" s="5">
        <f t="shared" si="170"/>
        <v>2.3287402540445328</v>
      </c>
      <c r="E524" s="5">
        <f t="shared" si="171"/>
        <v>0.12083628758615879</v>
      </c>
      <c r="F524" s="5">
        <f t="shared" si="172"/>
        <v>0.37500000000000006</v>
      </c>
      <c r="G524" s="5">
        <f t="shared" si="173"/>
        <v>4.5313607844809554E-2</v>
      </c>
      <c r="H524" s="5">
        <v>4</v>
      </c>
      <c r="I524" s="6">
        <f t="shared" si="174"/>
        <v>2.7857838468654725E-2</v>
      </c>
    </row>
    <row r="525" spans="1:11" x14ac:dyDescent="0.25">
      <c r="A525" s="4">
        <f t="shared" si="175"/>
        <v>2.7665039062500001</v>
      </c>
      <c r="B525" s="5">
        <f t="shared" si="176"/>
        <v>7.6535438632965089</v>
      </c>
      <c r="C525" s="5">
        <f t="shared" si="169"/>
        <v>1.9133859658241272</v>
      </c>
      <c r="D525" s="5">
        <f t="shared" si="170"/>
        <v>2.9133859658241272</v>
      </c>
      <c r="E525" s="5">
        <f t="shared" si="171"/>
        <v>6.9024765584227626E-2</v>
      </c>
      <c r="F525" s="5">
        <f t="shared" si="172"/>
        <v>0.37500000000000006</v>
      </c>
      <c r="G525" s="5">
        <f t="shared" si="173"/>
        <v>2.5884287094085363E-2</v>
      </c>
      <c r="H525" s="5">
        <v>2</v>
      </c>
      <c r="I525" s="6">
        <f t="shared" si="174"/>
        <v>7.9565534840315127E-3</v>
      </c>
    </row>
    <row r="526" spans="1:11" x14ac:dyDescent="0.25">
      <c r="A526" s="4">
        <f t="shared" si="175"/>
        <v>3.2275878906250002</v>
      </c>
      <c r="B526" s="5">
        <f t="shared" si="176"/>
        <v>10.417323591709138</v>
      </c>
      <c r="C526" s="5">
        <f t="shared" si="169"/>
        <v>2.6043308979272846</v>
      </c>
      <c r="D526" s="5">
        <f t="shared" si="170"/>
        <v>3.6043308979272846</v>
      </c>
      <c r="E526" s="5">
        <f t="shared" si="171"/>
        <v>4.0545098790803979E-2</v>
      </c>
      <c r="F526" s="5">
        <f t="shared" si="172"/>
        <v>0.37500000000000006</v>
      </c>
      <c r="G526" s="5">
        <f t="shared" si="173"/>
        <v>1.5204412046551494E-2</v>
      </c>
      <c r="H526" s="5">
        <v>4</v>
      </c>
      <c r="I526" s="6">
        <f t="shared" si="174"/>
        <v>9.3473478486709467E-3</v>
      </c>
    </row>
    <row r="527" spans="1:11" x14ac:dyDescent="0.25">
      <c r="A527" s="4">
        <f t="shared" si="175"/>
        <v>3.6886718750000003</v>
      </c>
      <c r="B527" s="5">
        <f t="shared" si="176"/>
        <v>13.606300201416017</v>
      </c>
      <c r="C527" s="5">
        <f t="shared" si="169"/>
        <v>3.4015750503540043</v>
      </c>
      <c r="D527" s="5">
        <f t="shared" si="170"/>
        <v>4.4015750503540048</v>
      </c>
      <c r="E527" s="5">
        <f t="shared" si="171"/>
        <v>2.4602527260644897E-2</v>
      </c>
      <c r="F527" s="5">
        <f t="shared" si="172"/>
        <v>0.37500000000000006</v>
      </c>
      <c r="G527" s="5">
        <f t="shared" si="173"/>
        <v>9.2259477227418386E-3</v>
      </c>
      <c r="H527" s="5">
        <v>2</v>
      </c>
      <c r="I527" s="6">
        <f t="shared" si="174"/>
        <v>2.8359578237581763E-3</v>
      </c>
    </row>
    <row r="528" spans="1:11" x14ac:dyDescent="0.25">
      <c r="A528" s="4">
        <f t="shared" si="175"/>
        <v>4.1497558593750004</v>
      </c>
      <c r="B528" s="5">
        <f t="shared" si="176"/>
        <v>17.220473692417148</v>
      </c>
      <c r="C528" s="5">
        <f t="shared" si="169"/>
        <v>4.3051184231042869</v>
      </c>
      <c r="D528" s="5">
        <f t="shared" si="170"/>
        <v>5.3051184231042869</v>
      </c>
      <c r="E528" s="5">
        <f t="shared" si="171"/>
        <v>1.5426318467224661E-2</v>
      </c>
      <c r="F528" s="5">
        <f t="shared" si="172"/>
        <v>0.37500000000000006</v>
      </c>
      <c r="G528" s="5">
        <f t="shared" si="173"/>
        <v>5.7848694252092487E-3</v>
      </c>
      <c r="H528" s="5">
        <v>4</v>
      </c>
      <c r="I528" s="6">
        <f t="shared" si="174"/>
        <v>3.5564141915527953E-3</v>
      </c>
    </row>
    <row r="529" spans="1:11" x14ac:dyDescent="0.25">
      <c r="A529" s="4">
        <f t="shared" si="175"/>
        <v>4.61083984375</v>
      </c>
      <c r="B529" s="5">
        <f t="shared" si="176"/>
        <v>21.259844064712524</v>
      </c>
      <c r="C529" s="5">
        <f t="shared" si="169"/>
        <v>5.3149610161781311</v>
      </c>
      <c r="D529" s="5">
        <f t="shared" si="170"/>
        <v>6.3149610161781311</v>
      </c>
      <c r="E529" s="5">
        <f t="shared" si="171"/>
        <v>9.9786850442472718E-3</v>
      </c>
      <c r="F529" s="5">
        <f t="shared" si="172"/>
        <v>0.37500000000000006</v>
      </c>
      <c r="G529" s="5">
        <f t="shared" si="173"/>
        <v>3.7420068915927276E-3</v>
      </c>
      <c r="H529" s="5">
        <v>1</v>
      </c>
      <c r="I529" s="6">
        <f t="shared" si="174"/>
        <v>5.7512648237809452E-4</v>
      </c>
    </row>
    <row r="530" spans="1:11" x14ac:dyDescent="0.25">
      <c r="I530" s="50">
        <f>SUM(I519:I529)</f>
        <v>0.49500979088479302</v>
      </c>
    </row>
    <row r="531" spans="1:11" x14ac:dyDescent="0.25">
      <c r="A531" t="s">
        <v>116</v>
      </c>
      <c r="B531">
        <f>I530-I506</f>
        <v>1.8089986943414793E-6</v>
      </c>
      <c r="C531" t="s">
        <v>131</v>
      </c>
      <c r="I531" s="26"/>
    </row>
    <row r="532" spans="1:11" x14ac:dyDescent="0.25">
      <c r="A532" t="s">
        <v>106</v>
      </c>
      <c r="B532">
        <f>0.2-I530</f>
        <v>-0.29500979088479301</v>
      </c>
      <c r="C532">
        <v>1.0000000000000001E-5</v>
      </c>
      <c r="I532" s="26"/>
    </row>
    <row r="533" spans="1:11" x14ac:dyDescent="0.25">
      <c r="A533" t="s">
        <v>54</v>
      </c>
      <c r="B533">
        <f>I530</f>
        <v>0.49500979088479302</v>
      </c>
      <c r="C533" t="s">
        <v>115</v>
      </c>
      <c r="I533" s="26"/>
    </row>
    <row r="534" spans="1:11" x14ac:dyDescent="0.25">
      <c r="A534" t="s">
        <v>136</v>
      </c>
      <c r="B534">
        <f>B510</f>
        <v>0.495</v>
      </c>
      <c r="I534" s="26"/>
    </row>
    <row r="535" spans="1:11" x14ac:dyDescent="0.25">
      <c r="A535" t="s">
        <v>98</v>
      </c>
      <c r="B535">
        <f>B511</f>
        <v>4.8828125E-4</v>
      </c>
      <c r="C535" t="s">
        <v>139</v>
      </c>
      <c r="I535" s="26"/>
    </row>
    <row r="536" spans="1:11" ht="15.75" thickBot="1" x14ac:dyDescent="0.3">
      <c r="I536" s="26"/>
    </row>
    <row r="537" spans="1:11" x14ac:dyDescent="0.25">
      <c r="A537" s="24" t="s">
        <v>69</v>
      </c>
      <c r="B537" s="2"/>
      <c r="C537" s="2"/>
      <c r="D537" s="2"/>
      <c r="E537" s="2"/>
      <c r="F537" s="2"/>
      <c r="G537" s="2"/>
      <c r="H537" s="2"/>
      <c r="I537" s="3"/>
      <c r="K537" s="28">
        <f>K533-1</f>
        <v>-1</v>
      </c>
    </row>
    <row r="538" spans="1:11" x14ac:dyDescent="0.25">
      <c r="A538" s="4" t="s">
        <v>70</v>
      </c>
      <c r="B538" s="5"/>
      <c r="C538" s="5"/>
      <c r="D538" s="5"/>
      <c r="E538" s="5"/>
      <c r="F538" s="5"/>
      <c r="G538" s="5"/>
      <c r="H538" s="5"/>
      <c r="I538" s="6"/>
      <c r="K538" s="28">
        <f>K537-1</f>
        <v>-2</v>
      </c>
    </row>
    <row r="539" spans="1:11" x14ac:dyDescent="0.25">
      <c r="A539" s="4" t="s">
        <v>71</v>
      </c>
      <c r="B539" s="5">
        <v>10</v>
      </c>
      <c r="C539" s="5">
        <f>B540/B539</f>
        <v>0.46103515625000002</v>
      </c>
      <c r="D539" s="5"/>
      <c r="E539" s="5"/>
      <c r="F539" s="5"/>
      <c r="G539" s="5"/>
      <c r="H539" s="5"/>
      <c r="I539" s="6"/>
      <c r="K539" s="28">
        <f>K538-1</f>
        <v>-3</v>
      </c>
    </row>
    <row r="540" spans="1:11" x14ac:dyDescent="0.25">
      <c r="A540" s="4" t="s">
        <v>41</v>
      </c>
      <c r="B540" s="5">
        <f>B515-B535</f>
        <v>4.6103515625</v>
      </c>
      <c r="C540" s="5"/>
      <c r="D540" s="5"/>
      <c r="E540" s="5"/>
      <c r="F540" s="5"/>
      <c r="G540" s="5"/>
      <c r="H540" s="5"/>
      <c r="I540" s="6"/>
      <c r="K540" s="28"/>
    </row>
    <row r="541" spans="1:11" x14ac:dyDescent="0.25">
      <c r="A541" s="4" t="s">
        <v>72</v>
      </c>
      <c r="B541" s="5"/>
      <c r="C541" s="5"/>
      <c r="D541" s="5"/>
      <c r="E541" s="5"/>
      <c r="F541" s="5"/>
      <c r="G541" s="5"/>
      <c r="H541" s="5"/>
      <c r="I541" s="6"/>
      <c r="K541" s="28"/>
    </row>
    <row r="542" spans="1:11" x14ac:dyDescent="0.25">
      <c r="A542" s="4" t="s">
        <v>73</v>
      </c>
      <c r="B542" s="5">
        <f>(B540/B539)/3</f>
        <v>0.15367838541666667</v>
      </c>
      <c r="C542" s="5"/>
      <c r="D542" s="5"/>
      <c r="E542" s="5"/>
      <c r="F542" s="5"/>
      <c r="G542" s="5"/>
      <c r="H542" s="5"/>
      <c r="I542" s="6"/>
      <c r="K542" s="28"/>
    </row>
    <row r="543" spans="1:11" x14ac:dyDescent="0.25">
      <c r="A543" s="4" t="s">
        <v>74</v>
      </c>
      <c r="B543" s="5" t="s">
        <v>75</v>
      </c>
      <c r="C543" s="5" t="s">
        <v>76</v>
      </c>
      <c r="D543" s="5" t="s">
        <v>77</v>
      </c>
      <c r="E543" s="25" t="s">
        <v>78</v>
      </c>
      <c r="F543" s="5"/>
      <c r="G543" s="5" t="s">
        <v>79</v>
      </c>
      <c r="H543" s="31" t="s">
        <v>80</v>
      </c>
      <c r="I543" s="6" t="s">
        <v>81</v>
      </c>
      <c r="K543" s="28"/>
    </row>
    <row r="544" spans="1:11" x14ac:dyDescent="0.25">
      <c r="A544" s="4">
        <v>0</v>
      </c>
      <c r="B544" s="5">
        <f>A544*A544</f>
        <v>0</v>
      </c>
      <c r="C544" s="5">
        <f>B544/$B$4</f>
        <v>0</v>
      </c>
      <c r="D544" s="5">
        <f>1 +C544</f>
        <v>1</v>
      </c>
      <c r="E544" s="5">
        <f>POWER(D544,-$B$7)</f>
        <v>1</v>
      </c>
      <c r="F544" s="5">
        <f>$B$13</f>
        <v>0.37500000000000006</v>
      </c>
      <c r="G544" s="5">
        <f>E544*F544</f>
        <v>0.37500000000000006</v>
      </c>
      <c r="H544" s="5">
        <v>1</v>
      </c>
      <c r="I544" s="6">
        <f>$B$542*H544*G544</f>
        <v>5.762939453125001E-2</v>
      </c>
      <c r="K544" s="28"/>
    </row>
    <row r="545" spans="1:11" x14ac:dyDescent="0.25">
      <c r="A545" s="4">
        <f>A544+$C$539</f>
        <v>0.46103515625000002</v>
      </c>
      <c r="B545" s="5">
        <f>A545*A545</f>
        <v>0.21255341529846195</v>
      </c>
      <c r="C545" s="5">
        <f t="shared" ref="C545:C554" si="177">B545/$B$4</f>
        <v>5.3138353824615486E-2</v>
      </c>
      <c r="D545" s="5">
        <f t="shared" ref="D545:D554" si="178">1 +C545</f>
        <v>1.0531383538246155</v>
      </c>
      <c r="E545" s="5">
        <f t="shared" ref="E545:E554" si="179">POWER(D545,-$B$7)</f>
        <v>0.87859034491654098</v>
      </c>
      <c r="F545" s="5">
        <f t="shared" ref="F545:F554" si="180">$B$13</f>
        <v>0.37500000000000006</v>
      </c>
      <c r="G545" s="5">
        <f t="shared" ref="G545:G554" si="181">E545*F545</f>
        <v>0.32947137934370291</v>
      </c>
      <c r="H545" s="5">
        <v>4</v>
      </c>
      <c r="I545" s="6">
        <f t="shared" ref="I545:I554" si="182">$B$542*H545*G545</f>
        <v>0.20253051847416947</v>
      </c>
      <c r="K545" s="28"/>
    </row>
    <row r="546" spans="1:11" x14ac:dyDescent="0.25">
      <c r="A546" s="4">
        <f t="shared" ref="A546:A554" si="183">A545+$C$539</f>
        <v>0.92207031250000004</v>
      </c>
      <c r="B546" s="5">
        <f>A546*A546</f>
        <v>0.85021366119384778</v>
      </c>
      <c r="C546" s="5">
        <f t="shared" si="177"/>
        <v>0.21255341529846195</v>
      </c>
      <c r="D546" s="5">
        <f t="shared" si="178"/>
        <v>1.2125534152984621</v>
      </c>
      <c r="E546" s="5">
        <f t="shared" si="179"/>
        <v>0.61765761765747507</v>
      </c>
      <c r="F546" s="5">
        <f t="shared" si="180"/>
        <v>0.37500000000000006</v>
      </c>
      <c r="G546" s="5">
        <f t="shared" si="181"/>
        <v>0.23162160662155318</v>
      </c>
      <c r="H546" s="5">
        <v>2</v>
      </c>
      <c r="I546" s="6">
        <f t="shared" si="182"/>
        <v>7.1190469066429202E-2</v>
      </c>
    </row>
    <row r="547" spans="1:11" x14ac:dyDescent="0.25">
      <c r="A547" s="4">
        <f t="shared" si="183"/>
        <v>1.3831054687500002</v>
      </c>
      <c r="B547" s="5">
        <f t="shared" ref="B547:B554" si="184">A547*A547</f>
        <v>1.9129807376861576</v>
      </c>
      <c r="C547" s="5">
        <f t="shared" si="177"/>
        <v>0.4782451844215394</v>
      </c>
      <c r="D547" s="5">
        <f t="shared" si="178"/>
        <v>1.4782451844215394</v>
      </c>
      <c r="E547" s="5">
        <f t="shared" si="179"/>
        <v>0.37638630909046872</v>
      </c>
      <c r="F547" s="5">
        <f t="shared" si="180"/>
        <v>0.37500000000000006</v>
      </c>
      <c r="G547" s="5">
        <f t="shared" si="181"/>
        <v>0.1411448659089258</v>
      </c>
      <c r="H547" s="5">
        <v>4</v>
      </c>
      <c r="I547" s="6">
        <f t="shared" si="182"/>
        <v>8.676366041094255E-2</v>
      </c>
    </row>
    <row r="548" spans="1:11" x14ac:dyDescent="0.25">
      <c r="A548" s="4">
        <f t="shared" si="183"/>
        <v>1.8441406250000001</v>
      </c>
      <c r="B548" s="5">
        <f t="shared" si="184"/>
        <v>3.4008546447753911</v>
      </c>
      <c r="C548" s="5">
        <f t="shared" si="177"/>
        <v>0.85021366119384778</v>
      </c>
      <c r="D548" s="5">
        <f t="shared" si="178"/>
        <v>1.8502136611938478</v>
      </c>
      <c r="E548" s="5">
        <f t="shared" si="179"/>
        <v>0.21475599283720698</v>
      </c>
      <c r="F548" s="5">
        <f t="shared" si="180"/>
        <v>0.37500000000000006</v>
      </c>
      <c r="G548" s="5">
        <f t="shared" si="181"/>
        <v>8.0533497313952623E-2</v>
      </c>
      <c r="H548" s="5">
        <v>2</v>
      </c>
      <c r="I548" s="6">
        <f t="shared" si="182"/>
        <v>2.4752515678331404E-2</v>
      </c>
    </row>
    <row r="549" spans="1:11" x14ac:dyDescent="0.25">
      <c r="A549" s="4">
        <f t="shared" si="183"/>
        <v>2.30517578125</v>
      </c>
      <c r="B549" s="5">
        <f t="shared" si="184"/>
        <v>5.3138353824615479</v>
      </c>
      <c r="C549" s="5">
        <f t="shared" si="177"/>
        <v>1.328458845615387</v>
      </c>
      <c r="D549" s="5">
        <f t="shared" si="178"/>
        <v>2.328458845615387</v>
      </c>
      <c r="E549" s="5">
        <f t="shared" si="179"/>
        <v>0.12087280039829647</v>
      </c>
      <c r="F549" s="5">
        <f t="shared" si="180"/>
        <v>0.37500000000000006</v>
      </c>
      <c r="G549" s="5">
        <f t="shared" si="181"/>
        <v>4.5327300149361184E-2</v>
      </c>
      <c r="H549" s="5">
        <v>4</v>
      </c>
      <c r="I549" s="6">
        <f t="shared" si="182"/>
        <v>2.7863305209001845E-2</v>
      </c>
    </row>
    <row r="550" spans="1:11" x14ac:dyDescent="0.25">
      <c r="A550" s="4">
        <f t="shared" si="183"/>
        <v>2.7662109374999999</v>
      </c>
      <c r="B550" s="5">
        <f t="shared" si="184"/>
        <v>7.6519229507446287</v>
      </c>
      <c r="C550" s="5">
        <f t="shared" si="177"/>
        <v>1.9129807376861572</v>
      </c>
      <c r="D550" s="5">
        <f t="shared" si="178"/>
        <v>2.9129807376861572</v>
      </c>
      <c r="E550" s="5">
        <f t="shared" si="179"/>
        <v>6.9048773377364356E-2</v>
      </c>
      <c r="F550" s="5">
        <f t="shared" si="180"/>
        <v>0.37500000000000006</v>
      </c>
      <c r="G550" s="5">
        <f t="shared" si="181"/>
        <v>2.5893290016511639E-2</v>
      </c>
      <c r="H550" s="5">
        <v>2</v>
      </c>
      <c r="I550" s="6">
        <f t="shared" si="182"/>
        <v>7.9584780057260062E-3</v>
      </c>
    </row>
    <row r="551" spans="1:11" x14ac:dyDescent="0.25">
      <c r="A551" s="4">
        <f t="shared" si="183"/>
        <v>3.2272460937499998</v>
      </c>
      <c r="B551" s="5">
        <f t="shared" si="184"/>
        <v>10.415117349624632</v>
      </c>
      <c r="C551" s="5">
        <f t="shared" si="177"/>
        <v>2.603779337406158</v>
      </c>
      <c r="D551" s="5">
        <f t="shared" si="178"/>
        <v>3.603779337406158</v>
      </c>
      <c r="E551" s="5">
        <f t="shared" si="179"/>
        <v>4.0560614198935953E-2</v>
      </c>
      <c r="F551" s="5">
        <f t="shared" si="180"/>
        <v>0.37500000000000006</v>
      </c>
      <c r="G551" s="5">
        <f t="shared" si="181"/>
        <v>1.5210230324600985E-2</v>
      </c>
      <c r="H551" s="5">
        <v>4</v>
      </c>
      <c r="I551" s="6">
        <f t="shared" si="182"/>
        <v>9.3499345524012054E-3</v>
      </c>
    </row>
    <row r="552" spans="1:11" x14ac:dyDescent="0.25">
      <c r="A552" s="4">
        <f t="shared" si="183"/>
        <v>3.6882812499999997</v>
      </c>
      <c r="B552" s="5">
        <f t="shared" si="184"/>
        <v>13.603418579101561</v>
      </c>
      <c r="C552" s="5">
        <f t="shared" si="177"/>
        <v>3.4008546447753902</v>
      </c>
      <c r="D552" s="5">
        <f t="shared" si="178"/>
        <v>4.4008546447753902</v>
      </c>
      <c r="E552" s="5">
        <f t="shared" si="179"/>
        <v>2.4612596880850924E-2</v>
      </c>
      <c r="F552" s="5">
        <f t="shared" si="180"/>
        <v>0.37500000000000006</v>
      </c>
      <c r="G552" s="5">
        <f t="shared" si="181"/>
        <v>9.2297238303190986E-3</v>
      </c>
      <c r="H552" s="5">
        <v>2</v>
      </c>
      <c r="I552" s="6">
        <f t="shared" si="182"/>
        <v>2.836818112170343E-3</v>
      </c>
    </row>
    <row r="553" spans="1:11" x14ac:dyDescent="0.25">
      <c r="A553" s="4">
        <f t="shared" si="183"/>
        <v>4.1493164062499996</v>
      </c>
      <c r="B553" s="5">
        <f t="shared" si="184"/>
        <v>17.216826639175412</v>
      </c>
      <c r="C553" s="5">
        <f t="shared" si="177"/>
        <v>4.3042066597938531</v>
      </c>
      <c r="D553" s="5">
        <f t="shared" si="178"/>
        <v>5.3042066597938531</v>
      </c>
      <c r="E553" s="5">
        <f t="shared" si="179"/>
        <v>1.5432948565483448E-2</v>
      </c>
      <c r="F553" s="5">
        <f t="shared" si="180"/>
        <v>0.37500000000000006</v>
      </c>
      <c r="G553" s="5">
        <f t="shared" si="181"/>
        <v>5.7873557120562942E-3</v>
      </c>
      <c r="H553" s="5">
        <v>4</v>
      </c>
      <c r="I553" s="6">
        <f t="shared" si="182"/>
        <v>3.5575659266429385E-3</v>
      </c>
    </row>
    <row r="554" spans="1:11" x14ac:dyDescent="0.25">
      <c r="A554" s="4">
        <f t="shared" si="183"/>
        <v>4.6103515625</v>
      </c>
      <c r="B554" s="5">
        <f t="shared" si="184"/>
        <v>21.255341529846191</v>
      </c>
      <c r="C554" s="5">
        <f t="shared" si="177"/>
        <v>5.3138353824615479</v>
      </c>
      <c r="D554" s="5">
        <f t="shared" si="178"/>
        <v>6.3138353824615479</v>
      </c>
      <c r="E554" s="5">
        <f t="shared" si="179"/>
        <v>9.9831331512923779E-3</v>
      </c>
      <c r="F554" s="5">
        <f t="shared" si="180"/>
        <v>0.37500000000000006</v>
      </c>
      <c r="G554" s="5">
        <f t="shared" si="181"/>
        <v>3.7436749317346424E-3</v>
      </c>
      <c r="H554" s="5">
        <v>1</v>
      </c>
      <c r="I554" s="6">
        <f t="shared" si="182"/>
        <v>5.7532191903382967E-4</v>
      </c>
    </row>
    <row r="555" spans="1:11" x14ac:dyDescent="0.25">
      <c r="I555" s="50">
        <f>SUM(I544:I554)</f>
        <v>0.49500798188609868</v>
      </c>
    </row>
    <row r="556" spans="1:11" x14ac:dyDescent="0.25">
      <c r="I556" s="26"/>
    </row>
    <row r="557" spans="1:11" x14ac:dyDescent="0.25">
      <c r="A557" t="s">
        <v>54</v>
      </c>
      <c r="B557">
        <f>I555</f>
        <v>0.49500798188609868</v>
      </c>
      <c r="C557" t="s">
        <v>107</v>
      </c>
      <c r="I557" s="26"/>
    </row>
    <row r="558" spans="1:11" x14ac:dyDescent="0.25">
      <c r="A558" t="s">
        <v>138</v>
      </c>
      <c r="B558">
        <f>B534</f>
        <v>0.495</v>
      </c>
      <c r="I558" s="26"/>
    </row>
    <row r="559" spans="1:11" x14ac:dyDescent="0.25">
      <c r="A559" t="s">
        <v>116</v>
      </c>
      <c r="B559">
        <f>I555-I530</f>
        <v>-1.8089986943414793E-6</v>
      </c>
      <c r="C559" t="s">
        <v>137</v>
      </c>
      <c r="I559" s="26"/>
    </row>
    <row r="560" spans="1:11" x14ac:dyDescent="0.25">
      <c r="A560" t="s">
        <v>98</v>
      </c>
      <c r="B560">
        <f>B535/2</f>
        <v>2.44140625E-4</v>
      </c>
      <c r="I560" s="26"/>
    </row>
    <row r="561" spans="1:11" ht="15.75" thickBot="1" x14ac:dyDescent="0.3">
      <c r="I561" s="26"/>
    </row>
    <row r="562" spans="1:11" x14ac:dyDescent="0.25">
      <c r="A562" s="24" t="s">
        <v>69</v>
      </c>
      <c r="B562" s="2"/>
      <c r="C562" s="2"/>
      <c r="D562" s="2"/>
      <c r="E562" s="2"/>
      <c r="F562" s="2"/>
      <c r="G562" s="2"/>
      <c r="H562" s="2"/>
      <c r="I562" s="3"/>
      <c r="K562" s="28">
        <f>K558-1</f>
        <v>-1</v>
      </c>
    </row>
    <row r="563" spans="1:11" x14ac:dyDescent="0.25">
      <c r="A563" s="4" t="s">
        <v>70</v>
      </c>
      <c r="B563" s="5"/>
      <c r="C563" s="5"/>
      <c r="D563" s="5"/>
      <c r="E563" s="5"/>
      <c r="F563" s="5"/>
      <c r="G563" s="5"/>
      <c r="H563" s="5"/>
      <c r="I563" s="6"/>
      <c r="K563" s="28">
        <f>K562-1</f>
        <v>-2</v>
      </c>
    </row>
    <row r="564" spans="1:11" x14ac:dyDescent="0.25">
      <c r="A564" s="4" t="s">
        <v>71</v>
      </c>
      <c r="B564" s="5">
        <v>10</v>
      </c>
      <c r="C564" s="5">
        <f>B565/B564</f>
        <v>0.4610595703125</v>
      </c>
      <c r="D564" s="5"/>
      <c r="E564" s="5"/>
      <c r="F564" s="5"/>
      <c r="G564" s="5"/>
      <c r="H564" s="5"/>
      <c r="I564" s="6"/>
      <c r="K564" s="28">
        <f>K563-1</f>
        <v>-3</v>
      </c>
    </row>
    <row r="565" spans="1:11" x14ac:dyDescent="0.25">
      <c r="A565" s="4" t="s">
        <v>41</v>
      </c>
      <c r="B565" s="5">
        <f>B540+B560</f>
        <v>4.610595703125</v>
      </c>
      <c r="C565" s="5"/>
      <c r="D565" s="5"/>
      <c r="E565" s="5"/>
      <c r="F565" s="5"/>
      <c r="G565" s="5"/>
      <c r="H565" s="5"/>
      <c r="I565" s="6"/>
      <c r="K565" s="28"/>
    </row>
    <row r="566" spans="1:11" x14ac:dyDescent="0.25">
      <c r="A566" s="4" t="s">
        <v>72</v>
      </c>
      <c r="B566" s="5"/>
      <c r="C566" s="5"/>
      <c r="D566" s="5"/>
      <c r="E566" s="5"/>
      <c r="F566" s="5"/>
      <c r="G566" s="5"/>
      <c r="H566" s="5"/>
      <c r="I566" s="6"/>
      <c r="K566" s="28"/>
    </row>
    <row r="567" spans="1:11" x14ac:dyDescent="0.25">
      <c r="A567" s="4" t="s">
        <v>73</v>
      </c>
      <c r="B567" s="5">
        <f>(B565/B564)/3</f>
        <v>0.1536865234375</v>
      </c>
      <c r="C567" s="5"/>
      <c r="D567" s="5"/>
      <c r="E567" s="5"/>
      <c r="F567" s="5"/>
      <c r="G567" s="5"/>
      <c r="H567" s="5"/>
      <c r="I567" s="6"/>
      <c r="K567" s="28"/>
    </row>
    <row r="568" spans="1:11" x14ac:dyDescent="0.25">
      <c r="A568" s="4" t="s">
        <v>74</v>
      </c>
      <c r="B568" s="5" t="s">
        <v>75</v>
      </c>
      <c r="C568" s="5" t="s">
        <v>76</v>
      </c>
      <c r="D568" s="5" t="s">
        <v>77</v>
      </c>
      <c r="E568" s="25" t="s">
        <v>78</v>
      </c>
      <c r="F568" s="5"/>
      <c r="G568" s="5" t="s">
        <v>79</v>
      </c>
      <c r="H568" s="31" t="s">
        <v>80</v>
      </c>
      <c r="I568" s="6" t="s">
        <v>81</v>
      </c>
      <c r="K568" s="28"/>
    </row>
    <row r="569" spans="1:11" x14ac:dyDescent="0.25">
      <c r="A569" s="4">
        <v>0</v>
      </c>
      <c r="B569" s="5">
        <f>A569*A569</f>
        <v>0</v>
      </c>
      <c r="C569" s="5">
        <f>B569/$B$4</f>
        <v>0</v>
      </c>
      <c r="D569" s="5">
        <f>1 +C569</f>
        <v>1</v>
      </c>
      <c r="E569" s="5">
        <f>POWER(D569,-$B$7)</f>
        <v>1</v>
      </c>
      <c r="F569" s="5">
        <f>$B$13</f>
        <v>0.37500000000000006</v>
      </c>
      <c r="G569" s="5">
        <f>E569*F569</f>
        <v>0.37500000000000006</v>
      </c>
      <c r="H569" s="5">
        <v>1</v>
      </c>
      <c r="I569" s="6">
        <f>$B$567*H569*G569</f>
        <v>5.7632446289062507E-2</v>
      </c>
      <c r="K569" s="28"/>
    </row>
    <row r="570" spans="1:11" x14ac:dyDescent="0.25">
      <c r="A570" s="4">
        <f>A569+$C$564</f>
        <v>0.4610595703125</v>
      </c>
      <c r="B570" s="5">
        <f>A570*A570</f>
        <v>0.21257592737674713</v>
      </c>
      <c r="C570" s="5">
        <f t="shared" ref="C570:C579" si="185">B570/$B$4</f>
        <v>5.3143981844186783E-2</v>
      </c>
      <c r="D570" s="5">
        <f t="shared" ref="D570:D579" si="186">1 +C570</f>
        <v>1.0531439818441868</v>
      </c>
      <c r="E570" s="5">
        <f t="shared" ref="E570:E579" si="187">POWER(D570,-$B$7)</f>
        <v>0.87857860695876155</v>
      </c>
      <c r="F570" s="5">
        <f t="shared" ref="F570:F579" si="188">$B$13</f>
        <v>0.37500000000000006</v>
      </c>
      <c r="G570" s="5">
        <f t="shared" ref="G570:G579" si="189">E570*F570</f>
        <v>0.32946697760953564</v>
      </c>
      <c r="H570" s="5">
        <v>4</v>
      </c>
      <c r="I570" s="6">
        <f t="shared" ref="I570:I579" si="190">$B$567*H570*G570</f>
        <v>0.20253853750508075</v>
      </c>
      <c r="K570" s="28"/>
    </row>
    <row r="571" spans="1:11" x14ac:dyDescent="0.25">
      <c r="A571" s="4">
        <f t="shared" ref="A571:A579" si="191">A570+$C$564</f>
        <v>0.922119140625</v>
      </c>
      <c r="B571" s="5">
        <f>A571*A571</f>
        <v>0.85030370950698853</v>
      </c>
      <c r="C571" s="5">
        <f t="shared" si="185"/>
        <v>0.21257592737674713</v>
      </c>
      <c r="D571" s="5">
        <f t="shared" si="186"/>
        <v>1.2125759273767471</v>
      </c>
      <c r="E571" s="5">
        <f t="shared" si="187"/>
        <v>0.61762895025051701</v>
      </c>
      <c r="F571" s="5">
        <f t="shared" si="188"/>
        <v>0.37500000000000006</v>
      </c>
      <c r="G571" s="5">
        <f t="shared" si="189"/>
        <v>0.2316108563439439</v>
      </c>
      <c r="H571" s="5">
        <v>2</v>
      </c>
      <c r="I571" s="6">
        <f t="shared" si="190"/>
        <v>7.1190934603765965E-2</v>
      </c>
    </row>
    <row r="572" spans="1:11" x14ac:dyDescent="0.25">
      <c r="A572" s="4">
        <f t="shared" si="191"/>
        <v>1.3831787109375</v>
      </c>
      <c r="B572" s="5">
        <f t="shared" ref="B572:B579" si="192">A572*A572</f>
        <v>1.9131833463907242</v>
      </c>
      <c r="C572" s="5">
        <f t="shared" si="185"/>
        <v>0.47829583659768105</v>
      </c>
      <c r="D572" s="5">
        <f t="shared" si="186"/>
        <v>1.478295836597681</v>
      </c>
      <c r="E572" s="5">
        <f t="shared" si="187"/>
        <v>0.37635406876476601</v>
      </c>
      <c r="F572" s="5">
        <f t="shared" si="188"/>
        <v>0.37500000000000006</v>
      </c>
      <c r="G572" s="5">
        <f t="shared" si="189"/>
        <v>0.14113277578678729</v>
      </c>
      <c r="H572" s="5">
        <v>4</v>
      </c>
      <c r="I572" s="6">
        <f t="shared" si="190"/>
        <v>8.6760822615022076E-2</v>
      </c>
    </row>
    <row r="573" spans="1:11" x14ac:dyDescent="0.25">
      <c r="A573" s="4">
        <f t="shared" si="191"/>
        <v>1.84423828125</v>
      </c>
      <c r="B573" s="5">
        <f t="shared" si="192"/>
        <v>3.4012148380279541</v>
      </c>
      <c r="C573" s="5">
        <f t="shared" si="185"/>
        <v>0.85030370950698853</v>
      </c>
      <c r="D573" s="5">
        <f t="shared" si="186"/>
        <v>1.8503037095069885</v>
      </c>
      <c r="E573" s="5">
        <f t="shared" si="187"/>
        <v>0.2147298650872807</v>
      </c>
      <c r="F573" s="5">
        <f t="shared" si="188"/>
        <v>0.37500000000000006</v>
      </c>
      <c r="G573" s="5">
        <f t="shared" si="189"/>
        <v>8.052369940773027E-2</v>
      </c>
      <c r="H573" s="5">
        <v>2</v>
      </c>
      <c r="I573" s="6">
        <f t="shared" si="190"/>
        <v>2.4750814832600686E-2</v>
      </c>
    </row>
    <row r="574" spans="1:11" x14ac:dyDescent="0.25">
      <c r="A574" s="4">
        <f t="shared" si="191"/>
        <v>2.3052978515625</v>
      </c>
      <c r="B574" s="5">
        <f t="shared" si="192"/>
        <v>5.3143981844186783</v>
      </c>
      <c r="C574" s="5">
        <f t="shared" si="185"/>
        <v>1.3285995461046696</v>
      </c>
      <c r="D574" s="5">
        <f t="shared" si="186"/>
        <v>2.3285995461046696</v>
      </c>
      <c r="E574" s="5">
        <f t="shared" si="187"/>
        <v>0.12085454254510353</v>
      </c>
      <c r="F574" s="5">
        <f t="shared" si="188"/>
        <v>0.37500000000000006</v>
      </c>
      <c r="G574" s="5">
        <f t="shared" si="189"/>
        <v>4.532045345441383E-2</v>
      </c>
      <c r="H574" s="5">
        <v>4</v>
      </c>
      <c r="I574" s="6">
        <f t="shared" si="190"/>
        <v>2.7860571728079594E-2</v>
      </c>
    </row>
    <row r="575" spans="1:11" x14ac:dyDescent="0.25">
      <c r="A575" s="4">
        <f t="shared" si="191"/>
        <v>2.766357421875</v>
      </c>
      <c r="B575" s="5">
        <f t="shared" si="192"/>
        <v>7.6527333855628967</v>
      </c>
      <c r="C575" s="5">
        <f t="shared" si="185"/>
        <v>1.9131833463907242</v>
      </c>
      <c r="D575" s="5">
        <f t="shared" si="186"/>
        <v>2.9131833463907242</v>
      </c>
      <c r="E575" s="5">
        <f t="shared" si="187"/>
        <v>6.9036768337571747E-2</v>
      </c>
      <c r="F575" s="5">
        <f t="shared" si="188"/>
        <v>0.37500000000000006</v>
      </c>
      <c r="G575" s="5">
        <f t="shared" si="189"/>
        <v>2.5888788126589408E-2</v>
      </c>
      <c r="H575" s="5">
        <v>2</v>
      </c>
      <c r="I575" s="6">
        <f t="shared" si="190"/>
        <v>7.9575156863711093E-3</v>
      </c>
    </row>
    <row r="576" spans="1:11" x14ac:dyDescent="0.25">
      <c r="A576" s="4">
        <f t="shared" si="191"/>
        <v>3.2274169921875</v>
      </c>
      <c r="B576" s="5">
        <f t="shared" si="192"/>
        <v>10.416220441460609</v>
      </c>
      <c r="C576" s="5">
        <f t="shared" si="185"/>
        <v>2.6040551103651524</v>
      </c>
      <c r="D576" s="5">
        <f t="shared" si="186"/>
        <v>3.6040551103651524</v>
      </c>
      <c r="E576" s="5">
        <f t="shared" si="187"/>
        <v>4.0552855661436758E-2</v>
      </c>
      <c r="F576" s="5">
        <f t="shared" si="188"/>
        <v>0.37500000000000006</v>
      </c>
      <c r="G576" s="5">
        <f t="shared" si="189"/>
        <v>1.5207320873038787E-2</v>
      </c>
      <c r="H576" s="5">
        <v>4</v>
      </c>
      <c r="I576" s="6">
        <f t="shared" si="190"/>
        <v>9.3486411031034333E-3</v>
      </c>
    </row>
    <row r="577" spans="1:11" x14ac:dyDescent="0.25">
      <c r="A577" s="4">
        <f t="shared" si="191"/>
        <v>3.6884765625</v>
      </c>
      <c r="B577" s="5">
        <f t="shared" si="192"/>
        <v>13.604859352111816</v>
      </c>
      <c r="C577" s="5">
        <f t="shared" si="185"/>
        <v>3.4012148380279541</v>
      </c>
      <c r="D577" s="5">
        <f t="shared" si="186"/>
        <v>4.4012148380279541</v>
      </c>
      <c r="E577" s="5">
        <f t="shared" si="187"/>
        <v>2.4607561482949489E-2</v>
      </c>
      <c r="F577" s="5">
        <f t="shared" si="188"/>
        <v>0.37500000000000006</v>
      </c>
      <c r="G577" s="5">
        <f t="shared" si="189"/>
        <v>9.2278355561060607E-3</v>
      </c>
      <c r="H577" s="5">
        <v>2</v>
      </c>
      <c r="I577" s="6">
        <f t="shared" si="190"/>
        <v>2.8363879309417799E-3</v>
      </c>
    </row>
    <row r="578" spans="1:11" x14ac:dyDescent="0.25">
      <c r="A578" s="4">
        <f t="shared" si="191"/>
        <v>4.1495361328125</v>
      </c>
      <c r="B578" s="5">
        <f t="shared" si="192"/>
        <v>17.218650117516518</v>
      </c>
      <c r="C578" s="5">
        <f t="shared" si="185"/>
        <v>4.3046625293791294</v>
      </c>
      <c r="D578" s="5">
        <f t="shared" si="186"/>
        <v>5.3046625293791294</v>
      </c>
      <c r="E578" s="5">
        <f t="shared" si="187"/>
        <v>1.5429633105557762E-2</v>
      </c>
      <c r="F578" s="5">
        <f t="shared" si="188"/>
        <v>0.37500000000000006</v>
      </c>
      <c r="G578" s="5">
        <f t="shared" si="189"/>
        <v>5.7861124145841616E-3</v>
      </c>
      <c r="H578" s="5">
        <v>4</v>
      </c>
      <c r="I578" s="6">
        <f t="shared" si="190"/>
        <v>3.5569900048639941E-3</v>
      </c>
    </row>
    <row r="579" spans="1:11" x14ac:dyDescent="0.25">
      <c r="A579" s="4">
        <f t="shared" si="191"/>
        <v>4.610595703125</v>
      </c>
      <c r="B579" s="5">
        <f t="shared" si="192"/>
        <v>21.257592737674713</v>
      </c>
      <c r="C579" s="5">
        <f t="shared" si="185"/>
        <v>5.3143981844186783</v>
      </c>
      <c r="D579" s="5">
        <f t="shared" si="186"/>
        <v>6.3143981844186783</v>
      </c>
      <c r="E579" s="5">
        <f t="shared" si="187"/>
        <v>9.980908809742688E-3</v>
      </c>
      <c r="F579" s="5">
        <f t="shared" si="188"/>
        <v>0.37500000000000006</v>
      </c>
      <c r="G579" s="5">
        <f t="shared" si="189"/>
        <v>3.7428408036535086E-3</v>
      </c>
      <c r="H579" s="5">
        <v>1</v>
      </c>
      <c r="I579" s="6">
        <f t="shared" si="190"/>
        <v>5.7522419089352629E-4</v>
      </c>
    </row>
    <row r="580" spans="1:11" x14ac:dyDescent="0.25">
      <c r="I580" s="50">
        <f>SUM(I569:I579)</f>
        <v>0.49500888648978536</v>
      </c>
    </row>
    <row r="581" spans="1:11" x14ac:dyDescent="0.25">
      <c r="I581" s="26"/>
    </row>
    <row r="582" spans="1:11" x14ac:dyDescent="0.25">
      <c r="A582" t="s">
        <v>54</v>
      </c>
      <c r="B582">
        <f>I580</f>
        <v>0.49500888648978536</v>
      </c>
      <c r="C582" t="s">
        <v>140</v>
      </c>
      <c r="I582" s="26"/>
    </row>
    <row r="583" spans="1:11" x14ac:dyDescent="0.25">
      <c r="A583" t="s">
        <v>138</v>
      </c>
      <c r="B583">
        <f>B558</f>
        <v>0.495</v>
      </c>
      <c r="I583" s="26"/>
    </row>
    <row r="584" spans="1:11" x14ac:dyDescent="0.25">
      <c r="A584" t="s">
        <v>116</v>
      </c>
      <c r="B584">
        <f>I580-I555</f>
        <v>9.0460368667999447E-7</v>
      </c>
      <c r="C584" t="s">
        <v>139</v>
      </c>
      <c r="I584" s="26"/>
    </row>
    <row r="585" spans="1:11" x14ac:dyDescent="0.25">
      <c r="A585" t="s">
        <v>98</v>
      </c>
      <c r="B585">
        <f>B560</f>
        <v>2.44140625E-4</v>
      </c>
      <c r="I585" s="26"/>
    </row>
    <row r="586" spans="1:11" ht="15.75" thickBot="1" x14ac:dyDescent="0.3">
      <c r="I586" s="26"/>
    </row>
    <row r="587" spans="1:11" x14ac:dyDescent="0.25">
      <c r="A587" s="24" t="s">
        <v>69</v>
      </c>
      <c r="B587" s="2"/>
      <c r="C587" s="2"/>
      <c r="D587" s="2"/>
      <c r="E587" s="2"/>
      <c r="F587" s="2"/>
      <c r="G587" s="2"/>
      <c r="H587" s="2"/>
      <c r="I587" s="3"/>
      <c r="K587" s="28">
        <f>K583-1</f>
        <v>-1</v>
      </c>
    </row>
    <row r="588" spans="1:11" x14ac:dyDescent="0.25">
      <c r="A588" s="4" t="s">
        <v>70</v>
      </c>
      <c r="B588" s="5"/>
      <c r="C588" s="5"/>
      <c r="D588" s="5"/>
      <c r="E588" s="5"/>
      <c r="F588" s="5"/>
      <c r="G588" s="5"/>
      <c r="H588" s="5"/>
      <c r="I588" s="6"/>
      <c r="K588" s="28">
        <f>K587-1</f>
        <v>-2</v>
      </c>
    </row>
    <row r="589" spans="1:11" x14ac:dyDescent="0.25">
      <c r="A589" s="4" t="s">
        <v>71</v>
      </c>
      <c r="B589" s="5">
        <v>10</v>
      </c>
      <c r="C589" s="5">
        <f>B590/B589</f>
        <v>0.46103515625000002</v>
      </c>
      <c r="D589" s="5"/>
      <c r="E589" s="5"/>
      <c r="F589" s="5"/>
      <c r="G589" s="5"/>
      <c r="H589" s="5"/>
      <c r="I589" s="6"/>
      <c r="K589" s="28">
        <f>K588-1</f>
        <v>-3</v>
      </c>
    </row>
    <row r="590" spans="1:11" x14ac:dyDescent="0.25">
      <c r="A590" s="4" t="s">
        <v>41</v>
      </c>
      <c r="B590" s="5">
        <f>B565-B585</f>
        <v>4.6103515625</v>
      </c>
      <c r="C590" s="5"/>
      <c r="D590" s="5"/>
      <c r="E590" s="5"/>
      <c r="F590" s="5"/>
      <c r="G590" s="5"/>
      <c r="H590" s="5"/>
      <c r="I590" s="6"/>
      <c r="K590" s="28"/>
    </row>
    <row r="591" spans="1:11" x14ac:dyDescent="0.25">
      <c r="A591" s="4" t="s">
        <v>72</v>
      </c>
      <c r="B591" s="5"/>
      <c r="C591" s="5"/>
      <c r="D591" s="5"/>
      <c r="E591" s="5"/>
      <c r="F591" s="5"/>
      <c r="G591" s="5"/>
      <c r="H591" s="5"/>
      <c r="I591" s="6"/>
      <c r="K591" s="28"/>
    </row>
    <row r="592" spans="1:11" x14ac:dyDescent="0.25">
      <c r="A592" s="4" t="s">
        <v>73</v>
      </c>
      <c r="B592" s="5">
        <f>(B590/B589)/3</f>
        <v>0.15367838541666667</v>
      </c>
      <c r="C592" s="5"/>
      <c r="D592" s="5"/>
      <c r="E592" s="5"/>
      <c r="F592" s="5"/>
      <c r="G592" s="5"/>
      <c r="H592" s="5"/>
      <c r="I592" s="6"/>
      <c r="K592" s="28"/>
    </row>
    <row r="593" spans="1:11" x14ac:dyDescent="0.25">
      <c r="A593" s="4" t="s">
        <v>74</v>
      </c>
      <c r="B593" s="5" t="s">
        <v>75</v>
      </c>
      <c r="C593" s="5" t="s">
        <v>76</v>
      </c>
      <c r="D593" s="5" t="s">
        <v>77</v>
      </c>
      <c r="E593" s="25" t="s">
        <v>78</v>
      </c>
      <c r="F593" s="5"/>
      <c r="G593" s="5" t="s">
        <v>79</v>
      </c>
      <c r="H593" s="31" t="s">
        <v>80</v>
      </c>
      <c r="I593" s="6" t="s">
        <v>81</v>
      </c>
      <c r="K593" s="28"/>
    </row>
    <row r="594" spans="1:11" x14ac:dyDescent="0.25">
      <c r="A594" s="4">
        <v>0</v>
      </c>
      <c r="B594" s="5">
        <f>A594*A594</f>
        <v>0</v>
      </c>
      <c r="C594" s="5">
        <f>B594/$B$4</f>
        <v>0</v>
      </c>
      <c r="D594" s="5">
        <f>1 +C594</f>
        <v>1</v>
      </c>
      <c r="E594" s="5">
        <f>POWER(D594,-$B$7)</f>
        <v>1</v>
      </c>
      <c r="F594" s="5">
        <f>$B$13</f>
        <v>0.37500000000000006</v>
      </c>
      <c r="G594" s="5">
        <f>E594*F594</f>
        <v>0.37500000000000006</v>
      </c>
      <c r="H594" s="5">
        <v>1</v>
      </c>
      <c r="I594" s="6">
        <f>$B$592*H594*G594</f>
        <v>5.762939453125001E-2</v>
      </c>
      <c r="K594" s="28"/>
    </row>
    <row r="595" spans="1:11" x14ac:dyDescent="0.25">
      <c r="A595" s="4">
        <f>A594+$C$589</f>
        <v>0.46103515625000002</v>
      </c>
      <c r="B595" s="5">
        <f>A595*A595</f>
        <v>0.21255341529846195</v>
      </c>
      <c r="C595" s="5">
        <f t="shared" ref="C595:C604" si="193">B595/$B$4</f>
        <v>5.3138353824615486E-2</v>
      </c>
      <c r="D595" s="5">
        <f t="shared" ref="D595:D604" si="194">1 +C595</f>
        <v>1.0531383538246155</v>
      </c>
      <c r="E595" s="5">
        <f t="shared" ref="E595:E604" si="195">POWER(D595,-$B$7)</f>
        <v>0.87859034491654098</v>
      </c>
      <c r="F595" s="5">
        <f t="shared" ref="F595:F604" si="196">$B$13</f>
        <v>0.37500000000000006</v>
      </c>
      <c r="G595" s="5">
        <f t="shared" ref="G595:G604" si="197">E595*F595</f>
        <v>0.32947137934370291</v>
      </c>
      <c r="H595" s="5">
        <v>4</v>
      </c>
      <c r="I595" s="6">
        <f t="shared" ref="I595:I604" si="198">$B$592*H595*G595</f>
        <v>0.20253051847416947</v>
      </c>
      <c r="K595" s="28"/>
    </row>
    <row r="596" spans="1:11" x14ac:dyDescent="0.25">
      <c r="A596" s="4">
        <f t="shared" ref="A596:A604" si="199">A595+$C$589</f>
        <v>0.92207031250000004</v>
      </c>
      <c r="B596" s="5">
        <f>A596*A596</f>
        <v>0.85021366119384778</v>
      </c>
      <c r="C596" s="5">
        <f t="shared" si="193"/>
        <v>0.21255341529846195</v>
      </c>
      <c r="D596" s="5">
        <f t="shared" si="194"/>
        <v>1.2125534152984621</v>
      </c>
      <c r="E596" s="5">
        <f t="shared" si="195"/>
        <v>0.61765761765747507</v>
      </c>
      <c r="F596" s="5">
        <f t="shared" si="196"/>
        <v>0.37500000000000006</v>
      </c>
      <c r="G596" s="5">
        <f t="shared" si="197"/>
        <v>0.23162160662155318</v>
      </c>
      <c r="H596" s="5">
        <v>2</v>
      </c>
      <c r="I596" s="6">
        <f t="shared" si="198"/>
        <v>7.1190469066429202E-2</v>
      </c>
    </row>
    <row r="597" spans="1:11" x14ac:dyDescent="0.25">
      <c r="A597" s="4">
        <f t="shared" si="199"/>
        <v>1.3831054687500002</v>
      </c>
      <c r="B597" s="5">
        <f t="shared" ref="B597:B604" si="200">A597*A597</f>
        <v>1.9129807376861576</v>
      </c>
      <c r="C597" s="5">
        <f t="shared" si="193"/>
        <v>0.4782451844215394</v>
      </c>
      <c r="D597" s="5">
        <f t="shared" si="194"/>
        <v>1.4782451844215394</v>
      </c>
      <c r="E597" s="5">
        <f t="shared" si="195"/>
        <v>0.37638630909046872</v>
      </c>
      <c r="F597" s="5">
        <f t="shared" si="196"/>
        <v>0.37500000000000006</v>
      </c>
      <c r="G597" s="5">
        <f t="shared" si="197"/>
        <v>0.1411448659089258</v>
      </c>
      <c r="H597" s="5">
        <v>4</v>
      </c>
      <c r="I597" s="6">
        <f t="shared" si="198"/>
        <v>8.676366041094255E-2</v>
      </c>
    </row>
    <row r="598" spans="1:11" x14ac:dyDescent="0.25">
      <c r="A598" s="4">
        <f t="shared" si="199"/>
        <v>1.8441406250000001</v>
      </c>
      <c r="B598" s="5">
        <f t="shared" si="200"/>
        <v>3.4008546447753911</v>
      </c>
      <c r="C598" s="5">
        <f t="shared" si="193"/>
        <v>0.85021366119384778</v>
      </c>
      <c r="D598" s="5">
        <f t="shared" si="194"/>
        <v>1.8502136611938478</v>
      </c>
      <c r="E598" s="5">
        <f t="shared" si="195"/>
        <v>0.21475599283720698</v>
      </c>
      <c r="F598" s="5">
        <f t="shared" si="196"/>
        <v>0.37500000000000006</v>
      </c>
      <c r="G598" s="5">
        <f t="shared" si="197"/>
        <v>8.0533497313952623E-2</v>
      </c>
      <c r="H598" s="5">
        <v>2</v>
      </c>
      <c r="I598" s="6">
        <f t="shared" si="198"/>
        <v>2.4752515678331404E-2</v>
      </c>
    </row>
    <row r="599" spans="1:11" x14ac:dyDescent="0.25">
      <c r="A599" s="4">
        <f t="shared" si="199"/>
        <v>2.30517578125</v>
      </c>
      <c r="B599" s="5">
        <f t="shared" si="200"/>
        <v>5.3138353824615479</v>
      </c>
      <c r="C599" s="5">
        <f t="shared" si="193"/>
        <v>1.328458845615387</v>
      </c>
      <c r="D599" s="5">
        <f t="shared" si="194"/>
        <v>2.328458845615387</v>
      </c>
      <c r="E599" s="5">
        <f t="shared" si="195"/>
        <v>0.12087280039829647</v>
      </c>
      <c r="F599" s="5">
        <f t="shared" si="196"/>
        <v>0.37500000000000006</v>
      </c>
      <c r="G599" s="5">
        <f t="shared" si="197"/>
        <v>4.5327300149361184E-2</v>
      </c>
      <c r="H599" s="5">
        <v>4</v>
      </c>
      <c r="I599" s="6">
        <f t="shared" si="198"/>
        <v>2.7863305209001845E-2</v>
      </c>
    </row>
    <row r="600" spans="1:11" x14ac:dyDescent="0.25">
      <c r="A600" s="4">
        <f t="shared" si="199"/>
        <v>2.7662109374999999</v>
      </c>
      <c r="B600" s="5">
        <f t="shared" si="200"/>
        <v>7.6519229507446287</v>
      </c>
      <c r="C600" s="5">
        <f t="shared" si="193"/>
        <v>1.9129807376861572</v>
      </c>
      <c r="D600" s="5">
        <f t="shared" si="194"/>
        <v>2.9129807376861572</v>
      </c>
      <c r="E600" s="5">
        <f t="shared" si="195"/>
        <v>6.9048773377364356E-2</v>
      </c>
      <c r="F600" s="5">
        <f t="shared" si="196"/>
        <v>0.37500000000000006</v>
      </c>
      <c r="G600" s="5">
        <f t="shared" si="197"/>
        <v>2.5893290016511639E-2</v>
      </c>
      <c r="H600" s="5">
        <v>2</v>
      </c>
      <c r="I600" s="6">
        <f t="shared" si="198"/>
        <v>7.9584780057260062E-3</v>
      </c>
    </row>
    <row r="601" spans="1:11" x14ac:dyDescent="0.25">
      <c r="A601" s="4">
        <f t="shared" si="199"/>
        <v>3.2272460937499998</v>
      </c>
      <c r="B601" s="5">
        <f t="shared" si="200"/>
        <v>10.415117349624632</v>
      </c>
      <c r="C601" s="5">
        <f t="shared" si="193"/>
        <v>2.603779337406158</v>
      </c>
      <c r="D601" s="5">
        <f t="shared" si="194"/>
        <v>3.603779337406158</v>
      </c>
      <c r="E601" s="5">
        <f t="shared" si="195"/>
        <v>4.0560614198935953E-2</v>
      </c>
      <c r="F601" s="5">
        <f t="shared" si="196"/>
        <v>0.37500000000000006</v>
      </c>
      <c r="G601" s="5">
        <f t="shared" si="197"/>
        <v>1.5210230324600985E-2</v>
      </c>
      <c r="H601" s="5">
        <v>4</v>
      </c>
      <c r="I601" s="6">
        <f t="shared" si="198"/>
        <v>9.3499345524012054E-3</v>
      </c>
    </row>
    <row r="602" spans="1:11" x14ac:dyDescent="0.25">
      <c r="A602" s="4">
        <f t="shared" si="199"/>
        <v>3.6882812499999997</v>
      </c>
      <c r="B602" s="5">
        <f t="shared" si="200"/>
        <v>13.603418579101561</v>
      </c>
      <c r="C602" s="5">
        <f t="shared" si="193"/>
        <v>3.4008546447753902</v>
      </c>
      <c r="D602" s="5">
        <f t="shared" si="194"/>
        <v>4.4008546447753902</v>
      </c>
      <c r="E602" s="5">
        <f t="shared" si="195"/>
        <v>2.4612596880850924E-2</v>
      </c>
      <c r="F602" s="5">
        <f t="shared" si="196"/>
        <v>0.37500000000000006</v>
      </c>
      <c r="G602" s="5">
        <f t="shared" si="197"/>
        <v>9.2297238303190986E-3</v>
      </c>
      <c r="H602" s="5">
        <v>2</v>
      </c>
      <c r="I602" s="6">
        <f t="shared" si="198"/>
        <v>2.836818112170343E-3</v>
      </c>
    </row>
    <row r="603" spans="1:11" x14ac:dyDescent="0.25">
      <c r="A603" s="4">
        <f t="shared" si="199"/>
        <v>4.1493164062499996</v>
      </c>
      <c r="B603" s="5">
        <f t="shared" si="200"/>
        <v>17.216826639175412</v>
      </c>
      <c r="C603" s="5">
        <f t="shared" si="193"/>
        <v>4.3042066597938531</v>
      </c>
      <c r="D603" s="5">
        <f t="shared" si="194"/>
        <v>5.3042066597938531</v>
      </c>
      <c r="E603" s="5">
        <f t="shared" si="195"/>
        <v>1.5432948565483448E-2</v>
      </c>
      <c r="F603" s="5">
        <f t="shared" si="196"/>
        <v>0.37500000000000006</v>
      </c>
      <c r="G603" s="5">
        <f t="shared" si="197"/>
        <v>5.7873557120562942E-3</v>
      </c>
      <c r="H603" s="5">
        <v>4</v>
      </c>
      <c r="I603" s="6">
        <f t="shared" si="198"/>
        <v>3.5575659266429385E-3</v>
      </c>
    </row>
    <row r="604" spans="1:11" x14ac:dyDescent="0.25">
      <c r="A604" s="4">
        <f t="shared" si="199"/>
        <v>4.6103515625</v>
      </c>
      <c r="B604" s="5">
        <f t="shared" si="200"/>
        <v>21.255341529846191</v>
      </c>
      <c r="C604" s="5">
        <f t="shared" si="193"/>
        <v>5.3138353824615479</v>
      </c>
      <c r="D604" s="5">
        <f t="shared" si="194"/>
        <v>6.3138353824615479</v>
      </c>
      <c r="E604" s="5">
        <f t="shared" si="195"/>
        <v>9.9831331512923779E-3</v>
      </c>
      <c r="F604" s="5">
        <f t="shared" si="196"/>
        <v>0.37500000000000006</v>
      </c>
      <c r="G604" s="5">
        <f t="shared" si="197"/>
        <v>3.7436749317346424E-3</v>
      </c>
      <c r="H604" s="5">
        <v>1</v>
      </c>
      <c r="I604" s="6">
        <f t="shared" si="198"/>
        <v>5.7532191903382967E-4</v>
      </c>
    </row>
    <row r="605" spans="1:11" x14ac:dyDescent="0.25">
      <c r="I605" s="50">
        <f>SUM(I594:I604)</f>
        <v>0.49500798188609868</v>
      </c>
    </row>
    <row r="606" spans="1:11" x14ac:dyDescent="0.25">
      <c r="I606" s="26"/>
    </row>
    <row r="607" spans="1:11" x14ac:dyDescent="0.25">
      <c r="A607" t="s">
        <v>54</v>
      </c>
      <c r="B607">
        <f>I605</f>
        <v>0.49500798188609868</v>
      </c>
      <c r="C607" t="s">
        <v>107</v>
      </c>
      <c r="I607" s="26"/>
    </row>
    <row r="608" spans="1:11" x14ac:dyDescent="0.25">
      <c r="A608" t="s">
        <v>138</v>
      </c>
      <c r="B608">
        <f>B583</f>
        <v>0.495</v>
      </c>
      <c r="I608" s="26"/>
    </row>
    <row r="609" spans="1:11" x14ac:dyDescent="0.25">
      <c r="A609" t="s">
        <v>116</v>
      </c>
      <c r="B609">
        <f>I605-I580</f>
        <v>-9.0460368667999447E-7</v>
      </c>
      <c r="C609" t="s">
        <v>137</v>
      </c>
      <c r="I609" s="26"/>
    </row>
    <row r="610" spans="1:11" x14ac:dyDescent="0.25">
      <c r="A610" t="s">
        <v>98</v>
      </c>
      <c r="B610">
        <f>B585/2</f>
        <v>1.220703125E-4</v>
      </c>
      <c r="I610" s="26"/>
    </row>
    <row r="611" spans="1:11" ht="15.75" thickBot="1" x14ac:dyDescent="0.3">
      <c r="I611" s="26"/>
    </row>
    <row r="612" spans="1:11" x14ac:dyDescent="0.25">
      <c r="A612" s="24" t="s">
        <v>69</v>
      </c>
      <c r="B612" s="2"/>
      <c r="C612" s="2"/>
      <c r="D612" s="2"/>
      <c r="E612" s="2"/>
      <c r="F612" s="2"/>
      <c r="G612" s="2"/>
      <c r="H612" s="2"/>
      <c r="I612" s="3"/>
      <c r="K612" s="28">
        <f>K608-1</f>
        <v>-1</v>
      </c>
    </row>
    <row r="613" spans="1:11" x14ac:dyDescent="0.25">
      <c r="A613" s="4" t="s">
        <v>70</v>
      </c>
      <c r="B613" s="5"/>
      <c r="C613" s="5"/>
      <c r="D613" s="5"/>
      <c r="E613" s="5"/>
      <c r="F613" s="5"/>
      <c r="G613" s="5"/>
      <c r="H613" s="5"/>
      <c r="I613" s="6"/>
      <c r="K613" s="28">
        <f>K612-1</f>
        <v>-2</v>
      </c>
    </row>
    <row r="614" spans="1:11" x14ac:dyDescent="0.25">
      <c r="A614" s="4" t="s">
        <v>71</v>
      </c>
      <c r="B614" s="5">
        <v>10</v>
      </c>
      <c r="C614" s="5">
        <f>B615/B614</f>
        <v>0.46104736328125001</v>
      </c>
      <c r="D614" s="5"/>
      <c r="E614" s="5"/>
      <c r="F614" s="5"/>
      <c r="G614" s="5"/>
      <c r="H614" s="5"/>
      <c r="I614" s="6"/>
      <c r="K614" s="28">
        <f>K613-1</f>
        <v>-3</v>
      </c>
    </row>
    <row r="615" spans="1:11" x14ac:dyDescent="0.25">
      <c r="A615" s="4" t="s">
        <v>41</v>
      </c>
      <c r="B615" s="5">
        <f>B590+B610</f>
        <v>4.6104736328125</v>
      </c>
      <c r="C615" s="5"/>
      <c r="D615" s="5"/>
      <c r="E615" s="5"/>
      <c r="F615" s="5"/>
      <c r="G615" s="5"/>
      <c r="H615" s="5"/>
      <c r="I615" s="6"/>
      <c r="K615" s="28"/>
    </row>
    <row r="616" spans="1:11" x14ac:dyDescent="0.25">
      <c r="A616" s="4" t="s">
        <v>72</v>
      </c>
      <c r="B616" s="5"/>
      <c r="C616" s="5"/>
      <c r="D616" s="5"/>
      <c r="E616" s="5"/>
      <c r="F616" s="5"/>
      <c r="G616" s="5"/>
      <c r="H616" s="5"/>
      <c r="I616" s="6"/>
      <c r="K616" s="28"/>
    </row>
    <row r="617" spans="1:11" x14ac:dyDescent="0.25">
      <c r="A617" s="4" t="s">
        <v>73</v>
      </c>
      <c r="B617" s="5">
        <f>(B615/B614)/3</f>
        <v>0.15368245442708334</v>
      </c>
      <c r="C617" s="5"/>
      <c r="D617" s="5"/>
      <c r="E617" s="5"/>
      <c r="F617" s="5"/>
      <c r="G617" s="5"/>
      <c r="H617" s="5"/>
      <c r="I617" s="6"/>
      <c r="K617" s="28"/>
    </row>
    <row r="618" spans="1:11" x14ac:dyDescent="0.25">
      <c r="A618" s="4" t="s">
        <v>74</v>
      </c>
      <c r="B618" s="5" t="s">
        <v>75</v>
      </c>
      <c r="C618" s="5" t="s">
        <v>76</v>
      </c>
      <c r="D618" s="5" t="s">
        <v>77</v>
      </c>
      <c r="E618" s="25" t="s">
        <v>78</v>
      </c>
      <c r="F618" s="5"/>
      <c r="G618" s="5" t="s">
        <v>79</v>
      </c>
      <c r="H618" s="31" t="s">
        <v>80</v>
      </c>
      <c r="I618" s="6" t="s">
        <v>81</v>
      </c>
      <c r="K618" s="28"/>
    </row>
    <row r="619" spans="1:11" x14ac:dyDescent="0.25">
      <c r="A619" s="4">
        <v>0</v>
      </c>
      <c r="B619" s="5">
        <f>A619*A619</f>
        <v>0</v>
      </c>
      <c r="C619" s="5">
        <f>B619/$B$4</f>
        <v>0</v>
      </c>
      <c r="D619" s="5">
        <f>1 +C619</f>
        <v>1</v>
      </c>
      <c r="E619" s="5">
        <f>POWER(D619,-$B$7)</f>
        <v>1</v>
      </c>
      <c r="F619" s="5">
        <f>$B$13</f>
        <v>0.37500000000000006</v>
      </c>
      <c r="G619" s="5">
        <f>E619*F619</f>
        <v>0.37500000000000006</v>
      </c>
      <c r="H619" s="5">
        <v>1</v>
      </c>
      <c r="I619" s="6">
        <f>$B$617*H619*G619</f>
        <v>5.7630920410156258E-2</v>
      </c>
      <c r="K619" s="28"/>
    </row>
    <row r="620" spans="1:11" x14ac:dyDescent="0.25">
      <c r="A620" s="4">
        <f>A619+$C$614</f>
        <v>0.46104736328125001</v>
      </c>
      <c r="B620" s="5">
        <f>A620*A620</f>
        <v>0.21256467118859293</v>
      </c>
      <c r="C620" s="5">
        <f t="shared" ref="C620:C629" si="201">B620/$B$4</f>
        <v>5.3141167797148232E-2</v>
      </c>
      <c r="D620" s="5">
        <f t="shared" ref="D620:D629" si="202">1 +C620</f>
        <v>1.0531411677971483</v>
      </c>
      <c r="E620" s="5">
        <f t="shared" ref="E620:E629" si="203">POWER(D620,-$B$7)</f>
        <v>0.87858447598790346</v>
      </c>
      <c r="F620" s="5">
        <f t="shared" ref="F620:F629" si="204">$B$13</f>
        <v>0.37500000000000006</v>
      </c>
      <c r="G620" s="5">
        <f t="shared" ref="G620:G629" si="205">E620*F620</f>
        <v>0.32946917849546387</v>
      </c>
      <c r="H620" s="5">
        <v>4</v>
      </c>
      <c r="I620" s="6">
        <f t="shared" ref="I620:I629" si="206">$B$617*H620*G620</f>
        <v>0.20253452803703084</v>
      </c>
      <c r="K620" s="28"/>
    </row>
    <row r="621" spans="1:11" x14ac:dyDescent="0.25">
      <c r="A621" s="4">
        <f t="shared" ref="A621:A629" si="207">A620+$C$614</f>
        <v>0.92209472656250002</v>
      </c>
      <c r="B621" s="5">
        <f>A621*A621</f>
        <v>0.85025868475437172</v>
      </c>
      <c r="C621" s="5">
        <f t="shared" si="201"/>
        <v>0.21256467118859293</v>
      </c>
      <c r="D621" s="5">
        <f t="shared" si="202"/>
        <v>1.2125646711885929</v>
      </c>
      <c r="E621" s="5">
        <f t="shared" si="203"/>
        <v>0.61764328391090051</v>
      </c>
      <c r="F621" s="5">
        <f t="shared" si="204"/>
        <v>0.37500000000000006</v>
      </c>
      <c r="G621" s="5">
        <f t="shared" si="205"/>
        <v>0.23161623146658772</v>
      </c>
      <c r="H621" s="5">
        <v>2</v>
      </c>
      <c r="I621" s="6">
        <f t="shared" si="206"/>
        <v>7.1190701873873302E-2</v>
      </c>
    </row>
    <row r="622" spans="1:11" x14ac:dyDescent="0.25">
      <c r="A622" s="4">
        <f t="shared" si="207"/>
        <v>1.3831420898437501</v>
      </c>
      <c r="B622" s="5">
        <f t="shared" ref="B622:B629" si="208">A622*A622</f>
        <v>1.9130820406973363</v>
      </c>
      <c r="C622" s="5">
        <f t="shared" si="201"/>
        <v>0.47827051017433408</v>
      </c>
      <c r="D622" s="5">
        <f t="shared" si="202"/>
        <v>1.4782705101743341</v>
      </c>
      <c r="E622" s="5">
        <f t="shared" si="203"/>
        <v>0.37637018865771665</v>
      </c>
      <c r="F622" s="5">
        <f t="shared" si="204"/>
        <v>0.37500000000000006</v>
      </c>
      <c r="G622" s="5">
        <f t="shared" si="205"/>
        <v>0.14113882074664377</v>
      </c>
      <c r="H622" s="5">
        <v>4</v>
      </c>
      <c r="I622" s="6">
        <f t="shared" si="206"/>
        <v>8.6762241549153463E-2</v>
      </c>
    </row>
    <row r="623" spans="1:11" x14ac:dyDescent="0.25">
      <c r="A623" s="4">
        <f t="shared" si="207"/>
        <v>1.844189453125</v>
      </c>
      <c r="B623" s="5">
        <f t="shared" si="208"/>
        <v>3.4010347390174869</v>
      </c>
      <c r="C623" s="5">
        <f t="shared" si="201"/>
        <v>0.85025868475437172</v>
      </c>
      <c r="D623" s="5">
        <f t="shared" si="202"/>
        <v>1.8502586847543716</v>
      </c>
      <c r="E623" s="5">
        <f t="shared" si="203"/>
        <v>0.21474292857887017</v>
      </c>
      <c r="F623" s="5">
        <f t="shared" si="204"/>
        <v>0.37500000000000006</v>
      </c>
      <c r="G623" s="5">
        <f t="shared" si="205"/>
        <v>8.0528598217076322E-2</v>
      </c>
      <c r="H623" s="5">
        <v>2</v>
      </c>
      <c r="I623" s="6">
        <f t="shared" si="206"/>
        <v>2.4751665251145472E-2</v>
      </c>
    </row>
    <row r="624" spans="1:11" x14ac:dyDescent="0.25">
      <c r="A624" s="4">
        <f t="shared" si="207"/>
        <v>2.30523681640625</v>
      </c>
      <c r="B624" s="5">
        <f t="shared" si="208"/>
        <v>5.3141167797148228</v>
      </c>
      <c r="C624" s="5">
        <f t="shared" si="201"/>
        <v>1.3285291949287057</v>
      </c>
      <c r="D624" s="5">
        <f t="shared" si="202"/>
        <v>2.3285291949287057</v>
      </c>
      <c r="E624" s="5">
        <f t="shared" si="203"/>
        <v>0.12086367110989167</v>
      </c>
      <c r="F624" s="5">
        <f t="shared" si="204"/>
        <v>0.37500000000000006</v>
      </c>
      <c r="G624" s="5">
        <f t="shared" si="205"/>
        <v>4.5323876666209385E-2</v>
      </c>
      <c r="H624" s="5">
        <v>4</v>
      </c>
      <c r="I624" s="6">
        <f t="shared" si="206"/>
        <v>2.786193844085388E-2</v>
      </c>
    </row>
    <row r="625" spans="1:11" x14ac:dyDescent="0.25">
      <c r="A625" s="4">
        <f t="shared" si="207"/>
        <v>2.7662841796875002</v>
      </c>
      <c r="B625" s="5">
        <f t="shared" si="208"/>
        <v>7.6523281627893454</v>
      </c>
      <c r="C625" s="5">
        <f t="shared" si="201"/>
        <v>1.9130820406973363</v>
      </c>
      <c r="D625" s="5">
        <f t="shared" si="202"/>
        <v>2.9130820406973363</v>
      </c>
      <c r="E625" s="5">
        <f t="shared" si="203"/>
        <v>6.9042770571633813E-2</v>
      </c>
      <c r="F625" s="5">
        <f t="shared" si="204"/>
        <v>0.37500000000000006</v>
      </c>
      <c r="G625" s="5">
        <f t="shared" si="205"/>
        <v>2.5891038964362685E-2</v>
      </c>
      <c r="H625" s="5">
        <v>2</v>
      </c>
      <c r="I625" s="6">
        <f t="shared" si="206"/>
        <v>7.9579968314210138E-3</v>
      </c>
    </row>
    <row r="626" spans="1:11" x14ac:dyDescent="0.25">
      <c r="A626" s="4">
        <f t="shared" si="207"/>
        <v>3.2273315429687504</v>
      </c>
      <c r="B626" s="5">
        <f t="shared" si="208"/>
        <v>10.415668888241054</v>
      </c>
      <c r="C626" s="5">
        <f t="shared" si="201"/>
        <v>2.6039172220602635</v>
      </c>
      <c r="D626" s="5">
        <f t="shared" si="202"/>
        <v>3.6039172220602635</v>
      </c>
      <c r="E626" s="5">
        <f t="shared" si="203"/>
        <v>4.0556734721803968E-2</v>
      </c>
      <c r="F626" s="5">
        <f t="shared" si="204"/>
        <v>0.37500000000000006</v>
      </c>
      <c r="G626" s="5">
        <f t="shared" si="205"/>
        <v>1.5208775520676491E-2</v>
      </c>
      <c r="H626" s="5">
        <v>4</v>
      </c>
      <c r="I626" s="6">
        <f t="shared" si="206"/>
        <v>9.3492878033924216E-3</v>
      </c>
    </row>
    <row r="627" spans="1:11" x14ac:dyDescent="0.25">
      <c r="A627" s="4">
        <f t="shared" si="207"/>
        <v>3.6883789062500005</v>
      </c>
      <c r="B627" s="5">
        <f t="shared" si="208"/>
        <v>13.604138956069951</v>
      </c>
      <c r="C627" s="5">
        <f t="shared" si="201"/>
        <v>3.4010347390174878</v>
      </c>
      <c r="D627" s="5">
        <f t="shared" si="202"/>
        <v>4.4010347390174882</v>
      </c>
      <c r="E627" s="5">
        <f t="shared" si="203"/>
        <v>2.461007903493171E-2</v>
      </c>
      <c r="F627" s="5">
        <f t="shared" si="204"/>
        <v>0.37500000000000006</v>
      </c>
      <c r="G627" s="5">
        <f t="shared" si="205"/>
        <v>9.2287796380993922E-3</v>
      </c>
      <c r="H627" s="5">
        <v>2</v>
      </c>
      <c r="I627" s="6">
        <f t="shared" si="206"/>
        <v>2.8366030122996089E-3</v>
      </c>
    </row>
    <row r="628" spans="1:11" x14ac:dyDescent="0.25">
      <c r="A628" s="4">
        <f t="shared" si="207"/>
        <v>4.1494262695312507</v>
      </c>
      <c r="B628" s="5">
        <f t="shared" si="208"/>
        <v>17.217738366276031</v>
      </c>
      <c r="C628" s="5">
        <f t="shared" si="201"/>
        <v>4.3044345915690077</v>
      </c>
      <c r="D628" s="5">
        <f t="shared" si="202"/>
        <v>5.3044345915690077</v>
      </c>
      <c r="E628" s="5">
        <f t="shared" si="203"/>
        <v>1.5431290732807312E-2</v>
      </c>
      <c r="F628" s="5">
        <f t="shared" si="204"/>
        <v>0.37500000000000006</v>
      </c>
      <c r="G628" s="5">
        <f t="shared" si="205"/>
        <v>5.7867340248027423E-3</v>
      </c>
      <c r="H628" s="5">
        <v>4</v>
      </c>
      <c r="I628" s="6">
        <f t="shared" si="206"/>
        <v>3.5572779521935998E-3</v>
      </c>
    </row>
    <row r="629" spans="1:11" x14ac:dyDescent="0.25">
      <c r="A629" s="4">
        <f t="shared" si="207"/>
        <v>4.6104736328125009</v>
      </c>
      <c r="B629" s="5">
        <f t="shared" si="208"/>
        <v>21.256467118859298</v>
      </c>
      <c r="C629" s="5">
        <f t="shared" si="201"/>
        <v>5.3141167797148245</v>
      </c>
      <c r="D629" s="5">
        <f t="shared" si="202"/>
        <v>6.3141167797148245</v>
      </c>
      <c r="E629" s="5">
        <f t="shared" si="203"/>
        <v>9.9820209085002345E-3</v>
      </c>
      <c r="F629" s="5">
        <f t="shared" si="204"/>
        <v>0.37500000000000006</v>
      </c>
      <c r="G629" s="5">
        <f t="shared" si="205"/>
        <v>3.7432578406875884E-3</v>
      </c>
      <c r="H629" s="5">
        <v>1</v>
      </c>
      <c r="I629" s="6">
        <f t="shared" si="206"/>
        <v>5.7527305251029272E-4</v>
      </c>
    </row>
    <row r="630" spans="1:11" x14ac:dyDescent="0.25">
      <c r="I630" s="50">
        <f>SUM(I619:I629)</f>
        <v>0.49500843421403018</v>
      </c>
    </row>
    <row r="631" spans="1:11" x14ac:dyDescent="0.25">
      <c r="I631" s="26"/>
    </row>
    <row r="632" spans="1:11" x14ac:dyDescent="0.25">
      <c r="A632" t="s">
        <v>54</v>
      </c>
      <c r="B632">
        <f>I630</f>
        <v>0.49500843421403018</v>
      </c>
      <c r="C632" t="s">
        <v>107</v>
      </c>
      <c r="I632" s="26"/>
    </row>
    <row r="633" spans="1:11" x14ac:dyDescent="0.25">
      <c r="A633" t="s">
        <v>138</v>
      </c>
      <c r="B633">
        <f>B608</f>
        <v>0.495</v>
      </c>
      <c r="I633" s="26"/>
    </row>
    <row r="634" spans="1:11" x14ac:dyDescent="0.25">
      <c r="A634" t="s">
        <v>116</v>
      </c>
      <c r="B634" s="58">
        <f>I630-I605</f>
        <v>4.5232793149940775E-7</v>
      </c>
      <c r="C634" t="s">
        <v>137</v>
      </c>
      <c r="I634" s="26"/>
    </row>
    <row r="635" spans="1:11" x14ac:dyDescent="0.25">
      <c r="A635" t="s">
        <v>98</v>
      </c>
      <c r="B635">
        <f>B610/2</f>
        <v>6.103515625E-5</v>
      </c>
      <c r="I635" s="26"/>
    </row>
    <row r="636" spans="1:11" ht="15.75" thickBot="1" x14ac:dyDescent="0.3">
      <c r="I636" s="26"/>
    </row>
    <row r="637" spans="1:11" x14ac:dyDescent="0.25">
      <c r="A637" s="24" t="s">
        <v>69</v>
      </c>
      <c r="B637" s="2"/>
      <c r="C637" s="2"/>
      <c r="D637" s="2"/>
      <c r="E637" s="2"/>
      <c r="F637" s="2"/>
      <c r="G637" s="2"/>
      <c r="H637" s="2"/>
      <c r="I637" s="3"/>
      <c r="K637" s="28">
        <f>K633-1</f>
        <v>-1</v>
      </c>
    </row>
    <row r="638" spans="1:11" x14ac:dyDescent="0.25">
      <c r="A638" s="4" t="s">
        <v>70</v>
      </c>
      <c r="B638" s="5"/>
      <c r="C638" s="5"/>
      <c r="D638" s="5"/>
      <c r="E638" s="5"/>
      <c r="F638" s="5"/>
      <c r="G638" s="5"/>
      <c r="H638" s="5"/>
      <c r="I638" s="6"/>
      <c r="K638" s="28">
        <f>K637-1</f>
        <v>-2</v>
      </c>
    </row>
    <row r="639" spans="1:11" x14ac:dyDescent="0.25">
      <c r="A639" s="4" t="s">
        <v>71</v>
      </c>
      <c r="B639" s="5">
        <v>10</v>
      </c>
      <c r="C639" s="5">
        <f>B640/B639</f>
        <v>0.46105346679687498</v>
      </c>
      <c r="D639" s="5"/>
      <c r="E639" s="5"/>
      <c r="F639" s="5"/>
      <c r="G639" s="5"/>
      <c r="H639" s="5"/>
      <c r="I639" s="6"/>
      <c r="K639" s="28">
        <f>K638-1</f>
        <v>-3</v>
      </c>
    </row>
    <row r="640" spans="1:11" x14ac:dyDescent="0.25">
      <c r="A640" s="4" t="s">
        <v>41</v>
      </c>
      <c r="B640" s="5">
        <f>B615+B635</f>
        <v>4.61053466796875</v>
      </c>
      <c r="C640" s="5"/>
      <c r="D640" s="5"/>
      <c r="E640" s="5"/>
      <c r="F640" s="5"/>
      <c r="G640" s="5"/>
      <c r="H640" s="5"/>
      <c r="I640" s="6"/>
      <c r="K640" s="28"/>
    </row>
    <row r="641" spans="1:11" x14ac:dyDescent="0.25">
      <c r="A641" s="4" t="s">
        <v>72</v>
      </c>
      <c r="B641" s="5"/>
      <c r="C641" s="5"/>
      <c r="D641" s="5"/>
      <c r="E641" s="5"/>
      <c r="F641" s="5"/>
      <c r="G641" s="5"/>
      <c r="H641" s="5"/>
      <c r="I641" s="6"/>
      <c r="K641" s="28"/>
    </row>
    <row r="642" spans="1:11" x14ac:dyDescent="0.25">
      <c r="A642" s="4" t="s">
        <v>73</v>
      </c>
      <c r="B642" s="5">
        <f>(B640/B639)/3</f>
        <v>0.15368448893229167</v>
      </c>
      <c r="C642" s="5"/>
      <c r="D642" s="5"/>
      <c r="E642" s="5"/>
      <c r="F642" s="5"/>
      <c r="G642" s="5"/>
      <c r="H642" s="5"/>
      <c r="I642" s="6"/>
      <c r="K642" s="28"/>
    </row>
    <row r="643" spans="1:11" x14ac:dyDescent="0.25">
      <c r="A643" s="4" t="s">
        <v>74</v>
      </c>
      <c r="B643" s="5" t="s">
        <v>75</v>
      </c>
      <c r="C643" s="5" t="s">
        <v>76</v>
      </c>
      <c r="D643" s="5" t="s">
        <v>77</v>
      </c>
      <c r="E643" s="25" t="s">
        <v>78</v>
      </c>
      <c r="F643" s="5"/>
      <c r="G643" s="5" t="s">
        <v>79</v>
      </c>
      <c r="H643" s="31" t="s">
        <v>80</v>
      </c>
      <c r="I643" s="6" t="s">
        <v>81</v>
      </c>
      <c r="K643" s="28"/>
    </row>
    <row r="644" spans="1:11" x14ac:dyDescent="0.25">
      <c r="A644" s="4">
        <v>0</v>
      </c>
      <c r="B644" s="5">
        <f>A644*A644</f>
        <v>0</v>
      </c>
      <c r="C644" s="5">
        <f>B644/$B$4</f>
        <v>0</v>
      </c>
      <c r="D644" s="5">
        <f>1 +C644</f>
        <v>1</v>
      </c>
      <c r="E644" s="5">
        <f>POWER(D644,-$B$7)</f>
        <v>1</v>
      </c>
      <c r="F644" s="5">
        <f>$B$13</f>
        <v>0.37500000000000006</v>
      </c>
      <c r="G644" s="5">
        <f>E644*F644</f>
        <v>0.37500000000000006</v>
      </c>
      <c r="H644" s="5">
        <v>1</v>
      </c>
      <c r="I644" s="6">
        <f>$B$642*H644*G644</f>
        <v>5.7631683349609386E-2</v>
      </c>
      <c r="K644" s="28"/>
    </row>
    <row r="645" spans="1:11" x14ac:dyDescent="0.25">
      <c r="A645" s="4">
        <f>A644+$C$639</f>
        <v>0.46105346679687498</v>
      </c>
      <c r="B645" s="5">
        <f>A645*A645</f>
        <v>0.21257029924541709</v>
      </c>
      <c r="C645" s="5">
        <f t="shared" ref="C645:C654" si="209">B645/$B$4</f>
        <v>5.3142574811354273E-2</v>
      </c>
      <c r="D645" s="5">
        <f t="shared" ref="D645:D654" si="210">1 +C645</f>
        <v>1.0531425748113543</v>
      </c>
      <c r="E645" s="5">
        <f t="shared" ref="E645:E654" si="211">POWER(D645,-$B$7)</f>
        <v>0.87858154148589529</v>
      </c>
      <c r="F645" s="5">
        <f t="shared" ref="F645:F654" si="212">$B$13</f>
        <v>0.37500000000000006</v>
      </c>
      <c r="G645" s="5">
        <f t="shared" ref="G645:G654" si="213">E645*F645</f>
        <v>0.32946807805721079</v>
      </c>
      <c r="H645" s="5">
        <v>4</v>
      </c>
      <c r="I645" s="6">
        <f t="shared" ref="I645:I654" si="214">$B$642*H645*G645</f>
        <v>0.20253653278290729</v>
      </c>
      <c r="K645" s="28"/>
    </row>
    <row r="646" spans="1:11" x14ac:dyDescent="0.25">
      <c r="A646" s="4">
        <f t="shared" ref="A646:A654" si="215">A645+$C$639</f>
        <v>0.92210693359374996</v>
      </c>
      <c r="B646" s="5">
        <f>A646*A646</f>
        <v>0.85028119698166837</v>
      </c>
      <c r="C646" s="5">
        <f t="shared" si="209"/>
        <v>0.21257029924541709</v>
      </c>
      <c r="D646" s="5">
        <f t="shared" si="210"/>
        <v>1.212570299245417</v>
      </c>
      <c r="E646" s="5">
        <f t="shared" si="211"/>
        <v>0.61763611706993382</v>
      </c>
      <c r="F646" s="5">
        <f t="shared" si="212"/>
        <v>0.37500000000000006</v>
      </c>
      <c r="G646" s="5">
        <f t="shared" si="213"/>
        <v>0.23161354390122521</v>
      </c>
      <c r="H646" s="5">
        <v>2</v>
      </c>
      <c r="I646" s="6">
        <f t="shared" si="214"/>
        <v>7.1190818248513393E-2</v>
      </c>
    </row>
    <row r="647" spans="1:11" x14ac:dyDescent="0.25">
      <c r="A647" s="4">
        <f t="shared" si="215"/>
        <v>1.3831604003906248</v>
      </c>
      <c r="B647" s="5">
        <f t="shared" ref="B647:B654" si="216">A647*A647</f>
        <v>1.9131326932087536</v>
      </c>
      <c r="C647" s="5">
        <f t="shared" si="209"/>
        <v>0.47828317330218839</v>
      </c>
      <c r="D647" s="5">
        <f t="shared" si="210"/>
        <v>1.4782831733021884</v>
      </c>
      <c r="E647" s="5">
        <f t="shared" si="211"/>
        <v>0.37636212864376606</v>
      </c>
      <c r="F647" s="5">
        <f t="shared" si="212"/>
        <v>0.37500000000000006</v>
      </c>
      <c r="G647" s="5">
        <f t="shared" si="213"/>
        <v>0.14113579824141229</v>
      </c>
      <c r="H647" s="5">
        <v>4</v>
      </c>
      <c r="I647" s="6">
        <f t="shared" si="214"/>
        <v>8.6761532091129911E-2</v>
      </c>
    </row>
    <row r="648" spans="1:11" x14ac:dyDescent="0.25">
      <c r="A648" s="4">
        <f t="shared" si="215"/>
        <v>1.8442138671874999</v>
      </c>
      <c r="B648" s="5">
        <f t="shared" si="216"/>
        <v>3.4011247879266735</v>
      </c>
      <c r="C648" s="5">
        <f t="shared" si="209"/>
        <v>0.85028119698166837</v>
      </c>
      <c r="D648" s="5">
        <f t="shared" si="210"/>
        <v>1.8502811969816684</v>
      </c>
      <c r="E648" s="5">
        <f t="shared" si="211"/>
        <v>0.21473639673723416</v>
      </c>
      <c r="F648" s="5">
        <f t="shared" si="212"/>
        <v>0.37500000000000006</v>
      </c>
      <c r="G648" s="5">
        <f t="shared" si="213"/>
        <v>8.0526148776462816E-2</v>
      </c>
      <c r="H648" s="5">
        <v>2</v>
      </c>
      <c r="I648" s="6">
        <f t="shared" si="214"/>
        <v>2.4751240040792745E-2</v>
      </c>
    </row>
    <row r="649" spans="1:11" x14ac:dyDescent="0.25">
      <c r="A649" s="4">
        <f t="shared" si="215"/>
        <v>2.305267333984375</v>
      </c>
      <c r="B649" s="5">
        <f t="shared" si="216"/>
        <v>5.314257481135428</v>
      </c>
      <c r="C649" s="5">
        <f t="shared" si="209"/>
        <v>1.328564370283857</v>
      </c>
      <c r="D649" s="5">
        <f t="shared" si="210"/>
        <v>2.328564370283857</v>
      </c>
      <c r="E649" s="5">
        <f t="shared" si="211"/>
        <v>0.12085910673704892</v>
      </c>
      <c r="F649" s="5">
        <f t="shared" si="212"/>
        <v>0.37500000000000006</v>
      </c>
      <c r="G649" s="5">
        <f t="shared" si="213"/>
        <v>4.532216502639335E-2</v>
      </c>
      <c r="H649" s="5">
        <v>4</v>
      </c>
      <c r="I649" s="6">
        <f t="shared" si="214"/>
        <v>2.7861255077544982E-2</v>
      </c>
    </row>
    <row r="650" spans="1:11" x14ac:dyDescent="0.25">
      <c r="A650" s="4">
        <f t="shared" si="215"/>
        <v>2.7663208007812501</v>
      </c>
      <c r="B650" s="5">
        <f t="shared" si="216"/>
        <v>7.6525307728350169</v>
      </c>
      <c r="C650" s="5">
        <f t="shared" si="209"/>
        <v>1.9131326932087542</v>
      </c>
      <c r="D650" s="5">
        <f t="shared" si="210"/>
        <v>2.9131326932087545</v>
      </c>
      <c r="E650" s="5">
        <f t="shared" si="211"/>
        <v>6.9039769383147737E-2</v>
      </c>
      <c r="F650" s="5">
        <f t="shared" si="212"/>
        <v>0.37500000000000006</v>
      </c>
      <c r="G650" s="5">
        <f t="shared" si="213"/>
        <v>2.5889913518680405E-2</v>
      </c>
      <c r="H650" s="5">
        <v>2</v>
      </c>
      <c r="I650" s="6">
        <f t="shared" si="214"/>
        <v>7.9577562552392549E-3</v>
      </c>
    </row>
    <row r="651" spans="1:11" x14ac:dyDescent="0.25">
      <c r="A651" s="4">
        <f t="shared" si="215"/>
        <v>3.2273742675781252</v>
      </c>
      <c r="B651" s="5">
        <f t="shared" si="216"/>
        <v>10.41594466302544</v>
      </c>
      <c r="C651" s="5">
        <f t="shared" si="209"/>
        <v>2.6039861657563601</v>
      </c>
      <c r="D651" s="5">
        <f t="shared" si="210"/>
        <v>3.6039861657563601</v>
      </c>
      <c r="E651" s="5">
        <f t="shared" si="211"/>
        <v>4.0554795139527769E-2</v>
      </c>
      <c r="F651" s="5">
        <f t="shared" si="212"/>
        <v>0.37500000000000006</v>
      </c>
      <c r="G651" s="5">
        <f t="shared" si="213"/>
        <v>1.5208048177322915E-2</v>
      </c>
      <c r="H651" s="5">
        <v>4</v>
      </c>
      <c r="I651" s="6">
        <f t="shared" si="214"/>
        <v>9.3489644471581677E-3</v>
      </c>
    </row>
    <row r="652" spans="1:11" x14ac:dyDescent="0.25">
      <c r="A652" s="4">
        <f t="shared" si="215"/>
        <v>3.6884277343750003</v>
      </c>
      <c r="B652" s="5">
        <f t="shared" si="216"/>
        <v>13.604499151706698</v>
      </c>
      <c r="C652" s="5">
        <f t="shared" si="209"/>
        <v>3.4011247879266744</v>
      </c>
      <c r="D652" s="5">
        <f t="shared" si="210"/>
        <v>4.4011247879266744</v>
      </c>
      <c r="E652" s="5">
        <f t="shared" si="211"/>
        <v>2.4608820222200845E-2</v>
      </c>
      <c r="F652" s="5">
        <f t="shared" si="212"/>
        <v>0.37500000000000006</v>
      </c>
      <c r="G652" s="5">
        <f t="shared" si="213"/>
        <v>9.2283075833253184E-3</v>
      </c>
      <c r="H652" s="5">
        <v>2</v>
      </c>
      <c r="I652" s="6">
        <f t="shared" si="214"/>
        <v>2.8364954693066865E-3</v>
      </c>
    </row>
    <row r="653" spans="1:11" x14ac:dyDescent="0.25">
      <c r="A653" s="4">
        <f t="shared" si="215"/>
        <v>4.1494812011718754</v>
      </c>
      <c r="B653" s="5">
        <f t="shared" si="216"/>
        <v>17.218194238878791</v>
      </c>
      <c r="C653" s="5">
        <f t="shared" si="209"/>
        <v>4.3045485597196977</v>
      </c>
      <c r="D653" s="5">
        <f t="shared" si="210"/>
        <v>5.3045485597196977</v>
      </c>
      <c r="E653" s="5">
        <f t="shared" si="211"/>
        <v>1.5430461893505996E-2</v>
      </c>
      <c r="F653" s="5">
        <f t="shared" si="212"/>
        <v>0.37500000000000006</v>
      </c>
      <c r="G653" s="5">
        <f t="shared" si="213"/>
        <v>5.7864232100647492E-3</v>
      </c>
      <c r="H653" s="5">
        <v>4</v>
      </c>
      <c r="I653" s="6">
        <f t="shared" si="214"/>
        <v>3.5571339751390065E-3</v>
      </c>
    </row>
    <row r="654" spans="1:11" x14ac:dyDescent="0.25">
      <c r="A654" s="4">
        <f t="shared" si="215"/>
        <v>4.61053466796875</v>
      </c>
      <c r="B654" s="5">
        <f t="shared" si="216"/>
        <v>21.257029924541712</v>
      </c>
      <c r="C654" s="5">
        <f t="shared" si="209"/>
        <v>5.314257481135428</v>
      </c>
      <c r="D654" s="5">
        <f t="shared" si="210"/>
        <v>6.314257481135428</v>
      </c>
      <c r="E654" s="5">
        <f t="shared" si="211"/>
        <v>9.9814648411184533E-3</v>
      </c>
      <c r="F654" s="5">
        <f t="shared" si="212"/>
        <v>0.37500000000000006</v>
      </c>
      <c r="G654" s="5">
        <f t="shared" si="213"/>
        <v>3.7430493154194206E-3</v>
      </c>
      <c r="H654" s="5">
        <v>1</v>
      </c>
      <c r="I654" s="6">
        <f t="shared" si="214"/>
        <v>5.7524862108859786E-4</v>
      </c>
    </row>
    <row r="655" spans="1:11" x14ac:dyDescent="0.25">
      <c r="I655" s="50">
        <f>SUM(I644:I654)</f>
        <v>0.4950086603584295</v>
      </c>
    </row>
    <row r="656" spans="1:11" ht="12.75" customHeight="1" x14ac:dyDescent="0.25">
      <c r="I656" s="26"/>
    </row>
    <row r="657" spans="1:11" x14ac:dyDescent="0.25">
      <c r="A657" t="s">
        <v>54</v>
      </c>
      <c r="B657">
        <f>I655</f>
        <v>0.4950086603584295</v>
      </c>
      <c r="C657" t="s">
        <v>115</v>
      </c>
      <c r="I657" s="26"/>
    </row>
    <row r="658" spans="1:11" x14ac:dyDescent="0.25">
      <c r="A658" t="s">
        <v>138</v>
      </c>
      <c r="B658">
        <f>B633</f>
        <v>0.495</v>
      </c>
      <c r="I658" s="26"/>
    </row>
    <row r="659" spans="1:11" x14ac:dyDescent="0.25">
      <c r="A659" t="s">
        <v>116</v>
      </c>
      <c r="B659" s="57">
        <f>I655-I630</f>
        <v>2.2614439931789576E-7</v>
      </c>
      <c r="C659" t="s">
        <v>139</v>
      </c>
      <c r="I659" s="26"/>
    </row>
    <row r="660" spans="1:11" x14ac:dyDescent="0.25">
      <c r="A660" t="s">
        <v>98</v>
      </c>
      <c r="B660">
        <f>B635</f>
        <v>6.103515625E-5</v>
      </c>
      <c r="I660" s="26"/>
    </row>
    <row r="661" spans="1:11" ht="15.75" thickBot="1" x14ac:dyDescent="0.3">
      <c r="I661" s="26"/>
    </row>
    <row r="662" spans="1:11" x14ac:dyDescent="0.25">
      <c r="A662" s="24" t="s">
        <v>69</v>
      </c>
      <c r="B662" s="2"/>
      <c r="C662" s="2"/>
      <c r="D662" s="2"/>
      <c r="E662" s="2"/>
      <c r="F662" s="2"/>
      <c r="G662" s="2"/>
      <c r="H662" s="2"/>
      <c r="I662" s="3"/>
      <c r="K662" s="28">
        <f>K658-1</f>
        <v>-1</v>
      </c>
    </row>
    <row r="663" spans="1:11" x14ac:dyDescent="0.25">
      <c r="A663" s="4" t="s">
        <v>70</v>
      </c>
      <c r="B663" s="5"/>
      <c r="C663" s="5"/>
      <c r="D663" s="5"/>
      <c r="E663" s="5"/>
      <c r="F663" s="5"/>
      <c r="G663" s="5"/>
      <c r="H663" s="5"/>
      <c r="I663" s="6"/>
      <c r="K663" s="28">
        <f>K662-1</f>
        <v>-2</v>
      </c>
    </row>
    <row r="664" spans="1:11" x14ac:dyDescent="0.25">
      <c r="A664" s="4" t="s">
        <v>71</v>
      </c>
      <c r="B664" s="5">
        <v>10</v>
      </c>
      <c r="C664" s="5">
        <f>B665/B664</f>
        <v>0.46104736328125001</v>
      </c>
      <c r="D664" s="5"/>
      <c r="E664" s="5"/>
      <c r="F664" s="5"/>
      <c r="G664" s="5"/>
      <c r="H664" s="5"/>
      <c r="I664" s="6"/>
      <c r="K664" s="28">
        <f>K663-1</f>
        <v>-3</v>
      </c>
    </row>
    <row r="665" spans="1:11" x14ac:dyDescent="0.25">
      <c r="A665" s="4" t="s">
        <v>41</v>
      </c>
      <c r="B665" s="5">
        <f>B640-B660</f>
        <v>4.6104736328125</v>
      </c>
      <c r="C665" s="5"/>
      <c r="D665" s="5"/>
      <c r="E665" s="5"/>
      <c r="F665" s="5"/>
      <c r="G665" s="5"/>
      <c r="H665" s="5"/>
      <c r="I665" s="6"/>
      <c r="K665" s="28"/>
    </row>
    <row r="666" spans="1:11" x14ac:dyDescent="0.25">
      <c r="A666" s="4" t="s">
        <v>72</v>
      </c>
      <c r="B666" s="5"/>
      <c r="C666" s="5"/>
      <c r="D666" s="5"/>
      <c r="E666" s="5"/>
      <c r="F666" s="5"/>
      <c r="G666" s="5"/>
      <c r="H666" s="5"/>
      <c r="I666" s="6"/>
      <c r="K666" s="28"/>
    </row>
    <row r="667" spans="1:11" x14ac:dyDescent="0.25">
      <c r="A667" s="4" t="s">
        <v>73</v>
      </c>
      <c r="B667" s="5">
        <f>(B665/B664)/3</f>
        <v>0.15368245442708334</v>
      </c>
      <c r="C667" s="5"/>
      <c r="D667" s="5"/>
      <c r="E667" s="5"/>
      <c r="F667" s="5"/>
      <c r="G667" s="5"/>
      <c r="H667" s="5"/>
      <c r="I667" s="6"/>
      <c r="K667" s="28"/>
    </row>
    <row r="668" spans="1:11" x14ac:dyDescent="0.25">
      <c r="A668" s="4" t="s">
        <v>74</v>
      </c>
      <c r="B668" s="5" t="s">
        <v>75</v>
      </c>
      <c r="C668" s="5" t="s">
        <v>76</v>
      </c>
      <c r="D668" s="5" t="s">
        <v>77</v>
      </c>
      <c r="E668" s="25" t="s">
        <v>78</v>
      </c>
      <c r="F668" s="5"/>
      <c r="G668" s="5" t="s">
        <v>79</v>
      </c>
      <c r="H668" s="31" t="s">
        <v>80</v>
      </c>
      <c r="I668" s="6" t="s">
        <v>81</v>
      </c>
      <c r="K668" s="28"/>
    </row>
    <row r="669" spans="1:11" x14ac:dyDescent="0.25">
      <c r="A669" s="4">
        <v>0</v>
      </c>
      <c r="B669" s="5">
        <f>A669*A669</f>
        <v>0</v>
      </c>
      <c r="C669" s="5">
        <f>B669/$B$4</f>
        <v>0</v>
      </c>
      <c r="D669" s="5">
        <f>1 +C669</f>
        <v>1</v>
      </c>
      <c r="E669" s="5">
        <f>POWER(D669,-$B$7)</f>
        <v>1</v>
      </c>
      <c r="F669" s="5">
        <f>$B$13</f>
        <v>0.37500000000000006</v>
      </c>
      <c r="G669" s="5">
        <f>E669*F669</f>
        <v>0.37500000000000006</v>
      </c>
      <c r="H669" s="5">
        <v>1</v>
      </c>
      <c r="I669" s="6">
        <f>$B$667*H669*G669</f>
        <v>5.7630920410156258E-2</v>
      </c>
      <c r="K669" s="28"/>
    </row>
    <row r="670" spans="1:11" x14ac:dyDescent="0.25">
      <c r="A670" s="4">
        <f>A669+$C$664</f>
        <v>0.46104736328125001</v>
      </c>
      <c r="B670" s="5">
        <f>A670*A670</f>
        <v>0.21256467118859293</v>
      </c>
      <c r="C670" s="5">
        <f t="shared" ref="C670:C679" si="217">B670/$B$4</f>
        <v>5.3141167797148232E-2</v>
      </c>
      <c r="D670" s="5">
        <f t="shared" ref="D670:D679" si="218">1 +C670</f>
        <v>1.0531411677971483</v>
      </c>
      <c r="E670" s="5">
        <f t="shared" ref="E670:E679" si="219">POWER(D670,-$B$7)</f>
        <v>0.87858447598790346</v>
      </c>
      <c r="F670" s="5">
        <f t="shared" ref="F670:F679" si="220">$B$13</f>
        <v>0.37500000000000006</v>
      </c>
      <c r="G670" s="5">
        <f t="shared" ref="G670:G679" si="221">E670*F670</f>
        <v>0.32946917849546387</v>
      </c>
      <c r="H670" s="5">
        <v>4</v>
      </c>
      <c r="I670" s="6">
        <f t="shared" ref="I670:I679" si="222">$B$667*H670*G670</f>
        <v>0.20253452803703084</v>
      </c>
      <c r="K670" s="28"/>
    </row>
    <row r="671" spans="1:11" x14ac:dyDescent="0.25">
      <c r="A671" s="4">
        <f t="shared" ref="A671:A679" si="223">A670+$C$664</f>
        <v>0.92209472656250002</v>
      </c>
      <c r="B671" s="5">
        <f>A671*A671</f>
        <v>0.85025868475437172</v>
      </c>
      <c r="C671" s="5">
        <f t="shared" si="217"/>
        <v>0.21256467118859293</v>
      </c>
      <c r="D671" s="5">
        <f t="shared" si="218"/>
        <v>1.2125646711885929</v>
      </c>
      <c r="E671" s="5">
        <f t="shared" si="219"/>
        <v>0.61764328391090051</v>
      </c>
      <c r="F671" s="5">
        <f t="shared" si="220"/>
        <v>0.37500000000000006</v>
      </c>
      <c r="G671" s="5">
        <f t="shared" si="221"/>
        <v>0.23161623146658772</v>
      </c>
      <c r="H671" s="5">
        <v>2</v>
      </c>
      <c r="I671" s="6">
        <f t="shared" si="222"/>
        <v>7.1190701873873302E-2</v>
      </c>
    </row>
    <row r="672" spans="1:11" x14ac:dyDescent="0.25">
      <c r="A672" s="4">
        <f t="shared" si="223"/>
        <v>1.3831420898437501</v>
      </c>
      <c r="B672" s="5">
        <f t="shared" ref="B672:B679" si="224">A672*A672</f>
        <v>1.9130820406973363</v>
      </c>
      <c r="C672" s="5">
        <f t="shared" si="217"/>
        <v>0.47827051017433408</v>
      </c>
      <c r="D672" s="5">
        <f t="shared" si="218"/>
        <v>1.4782705101743341</v>
      </c>
      <c r="E672" s="5">
        <f t="shared" si="219"/>
        <v>0.37637018865771665</v>
      </c>
      <c r="F672" s="5">
        <f t="shared" si="220"/>
        <v>0.37500000000000006</v>
      </c>
      <c r="G672" s="5">
        <f t="shared" si="221"/>
        <v>0.14113882074664377</v>
      </c>
      <c r="H672" s="5">
        <v>4</v>
      </c>
      <c r="I672" s="6">
        <f t="shared" si="222"/>
        <v>8.6762241549153463E-2</v>
      </c>
    </row>
    <row r="673" spans="1:11" x14ac:dyDescent="0.25">
      <c r="A673" s="4">
        <f t="shared" si="223"/>
        <v>1.844189453125</v>
      </c>
      <c r="B673" s="5">
        <f t="shared" si="224"/>
        <v>3.4010347390174869</v>
      </c>
      <c r="C673" s="5">
        <f t="shared" si="217"/>
        <v>0.85025868475437172</v>
      </c>
      <c r="D673" s="5">
        <f t="shared" si="218"/>
        <v>1.8502586847543716</v>
      </c>
      <c r="E673" s="5">
        <f t="shared" si="219"/>
        <v>0.21474292857887017</v>
      </c>
      <c r="F673" s="5">
        <f t="shared" si="220"/>
        <v>0.37500000000000006</v>
      </c>
      <c r="G673" s="5">
        <f t="shared" si="221"/>
        <v>8.0528598217076322E-2</v>
      </c>
      <c r="H673" s="5">
        <v>2</v>
      </c>
      <c r="I673" s="6">
        <f t="shared" si="222"/>
        <v>2.4751665251145472E-2</v>
      </c>
    </row>
    <row r="674" spans="1:11" x14ac:dyDescent="0.25">
      <c r="A674" s="4">
        <f t="shared" si="223"/>
        <v>2.30523681640625</v>
      </c>
      <c r="B674" s="5">
        <f t="shared" si="224"/>
        <v>5.3141167797148228</v>
      </c>
      <c r="C674" s="5">
        <f t="shared" si="217"/>
        <v>1.3285291949287057</v>
      </c>
      <c r="D674" s="5">
        <f t="shared" si="218"/>
        <v>2.3285291949287057</v>
      </c>
      <c r="E674" s="5">
        <f t="shared" si="219"/>
        <v>0.12086367110989167</v>
      </c>
      <c r="F674" s="5">
        <f t="shared" si="220"/>
        <v>0.37500000000000006</v>
      </c>
      <c r="G674" s="5">
        <f t="shared" si="221"/>
        <v>4.5323876666209385E-2</v>
      </c>
      <c r="H674" s="5">
        <v>4</v>
      </c>
      <c r="I674" s="6">
        <f t="shared" si="222"/>
        <v>2.786193844085388E-2</v>
      </c>
    </row>
    <row r="675" spans="1:11" x14ac:dyDescent="0.25">
      <c r="A675" s="4">
        <f t="shared" si="223"/>
        <v>2.7662841796875002</v>
      </c>
      <c r="B675" s="5">
        <f t="shared" si="224"/>
        <v>7.6523281627893454</v>
      </c>
      <c r="C675" s="5">
        <f t="shared" si="217"/>
        <v>1.9130820406973363</v>
      </c>
      <c r="D675" s="5">
        <f t="shared" si="218"/>
        <v>2.9130820406973363</v>
      </c>
      <c r="E675" s="5">
        <f t="shared" si="219"/>
        <v>6.9042770571633813E-2</v>
      </c>
      <c r="F675" s="5">
        <f t="shared" si="220"/>
        <v>0.37500000000000006</v>
      </c>
      <c r="G675" s="5">
        <f t="shared" si="221"/>
        <v>2.5891038964362685E-2</v>
      </c>
      <c r="H675" s="5">
        <v>2</v>
      </c>
      <c r="I675" s="6">
        <f t="shared" si="222"/>
        <v>7.9579968314210138E-3</v>
      </c>
    </row>
    <row r="676" spans="1:11" x14ac:dyDescent="0.25">
      <c r="A676" s="4">
        <f t="shared" si="223"/>
        <v>3.2273315429687504</v>
      </c>
      <c r="B676" s="5">
        <f t="shared" si="224"/>
        <v>10.415668888241054</v>
      </c>
      <c r="C676" s="5">
        <f t="shared" si="217"/>
        <v>2.6039172220602635</v>
      </c>
      <c r="D676" s="5">
        <f t="shared" si="218"/>
        <v>3.6039172220602635</v>
      </c>
      <c r="E676" s="5">
        <f t="shared" si="219"/>
        <v>4.0556734721803968E-2</v>
      </c>
      <c r="F676" s="5">
        <f t="shared" si="220"/>
        <v>0.37500000000000006</v>
      </c>
      <c r="G676" s="5">
        <f t="shared" si="221"/>
        <v>1.5208775520676491E-2</v>
      </c>
      <c r="H676" s="5">
        <v>4</v>
      </c>
      <c r="I676" s="6">
        <f t="shared" si="222"/>
        <v>9.3492878033924216E-3</v>
      </c>
    </row>
    <row r="677" spans="1:11" x14ac:dyDescent="0.25">
      <c r="A677" s="4">
        <f t="shared" si="223"/>
        <v>3.6883789062500005</v>
      </c>
      <c r="B677" s="5">
        <f t="shared" si="224"/>
        <v>13.604138956069951</v>
      </c>
      <c r="C677" s="5">
        <f t="shared" si="217"/>
        <v>3.4010347390174878</v>
      </c>
      <c r="D677" s="5">
        <f t="shared" si="218"/>
        <v>4.4010347390174882</v>
      </c>
      <c r="E677" s="5">
        <f t="shared" si="219"/>
        <v>2.461007903493171E-2</v>
      </c>
      <c r="F677" s="5">
        <f t="shared" si="220"/>
        <v>0.37500000000000006</v>
      </c>
      <c r="G677" s="5">
        <f t="shared" si="221"/>
        <v>9.2287796380993922E-3</v>
      </c>
      <c r="H677" s="5">
        <v>2</v>
      </c>
      <c r="I677" s="6">
        <f t="shared" si="222"/>
        <v>2.8366030122996089E-3</v>
      </c>
    </row>
    <row r="678" spans="1:11" x14ac:dyDescent="0.25">
      <c r="A678" s="4">
        <f t="shared" si="223"/>
        <v>4.1494262695312507</v>
      </c>
      <c r="B678" s="5">
        <f t="shared" si="224"/>
        <v>17.217738366276031</v>
      </c>
      <c r="C678" s="5">
        <f t="shared" si="217"/>
        <v>4.3044345915690077</v>
      </c>
      <c r="D678" s="5">
        <f t="shared" si="218"/>
        <v>5.3044345915690077</v>
      </c>
      <c r="E678" s="5">
        <f t="shared" si="219"/>
        <v>1.5431290732807312E-2</v>
      </c>
      <c r="F678" s="5">
        <f t="shared" si="220"/>
        <v>0.37500000000000006</v>
      </c>
      <c r="G678" s="5">
        <f t="shared" si="221"/>
        <v>5.7867340248027423E-3</v>
      </c>
      <c r="H678" s="5">
        <v>4</v>
      </c>
      <c r="I678" s="6">
        <f t="shared" si="222"/>
        <v>3.5572779521935998E-3</v>
      </c>
    </row>
    <row r="679" spans="1:11" x14ac:dyDescent="0.25">
      <c r="A679" s="4">
        <f t="shared" si="223"/>
        <v>4.6104736328125009</v>
      </c>
      <c r="B679" s="5">
        <f t="shared" si="224"/>
        <v>21.256467118859298</v>
      </c>
      <c r="C679" s="5">
        <f t="shared" si="217"/>
        <v>5.3141167797148245</v>
      </c>
      <c r="D679" s="5">
        <f t="shared" si="218"/>
        <v>6.3141167797148245</v>
      </c>
      <c r="E679" s="5">
        <f t="shared" si="219"/>
        <v>9.9820209085002345E-3</v>
      </c>
      <c r="F679" s="5">
        <f t="shared" si="220"/>
        <v>0.37500000000000006</v>
      </c>
      <c r="G679" s="5">
        <f t="shared" si="221"/>
        <v>3.7432578406875884E-3</v>
      </c>
      <c r="H679" s="5">
        <v>1</v>
      </c>
      <c r="I679" s="6">
        <f t="shared" si="222"/>
        <v>5.7527305251029272E-4</v>
      </c>
    </row>
    <row r="680" spans="1:11" x14ac:dyDescent="0.25">
      <c r="I680" s="50">
        <f>SUM(I669:I679)</f>
        <v>0.49500843421403018</v>
      </c>
    </row>
    <row r="681" spans="1:11" x14ac:dyDescent="0.25">
      <c r="I681" s="26"/>
    </row>
    <row r="682" spans="1:11" x14ac:dyDescent="0.25">
      <c r="A682" t="s">
        <v>54</v>
      </c>
      <c r="B682">
        <f>I680</f>
        <v>0.49500843421403018</v>
      </c>
      <c r="C682" t="s">
        <v>107</v>
      </c>
      <c r="I682" s="26"/>
    </row>
    <row r="683" spans="1:11" x14ac:dyDescent="0.25">
      <c r="A683" t="s">
        <v>138</v>
      </c>
      <c r="B683">
        <f>B658</f>
        <v>0.495</v>
      </c>
      <c r="I683" s="26"/>
    </row>
    <row r="684" spans="1:11" x14ac:dyDescent="0.25">
      <c r="A684" t="s">
        <v>116</v>
      </c>
      <c r="B684" s="57">
        <f>I680-I655</f>
        <v>-2.2614439931789576E-7</v>
      </c>
      <c r="C684" t="s">
        <v>137</v>
      </c>
      <c r="I684" s="26"/>
    </row>
    <row r="685" spans="1:11" x14ac:dyDescent="0.25">
      <c r="A685" t="s">
        <v>98</v>
      </c>
      <c r="B685">
        <f>B660/2</f>
        <v>3.0517578125E-5</v>
      </c>
      <c r="I685" s="26"/>
    </row>
    <row r="686" spans="1:11" ht="15.75" thickBot="1" x14ac:dyDescent="0.3">
      <c r="I686" s="26"/>
    </row>
    <row r="687" spans="1:11" x14ac:dyDescent="0.25">
      <c r="A687" s="24" t="s">
        <v>69</v>
      </c>
      <c r="B687" s="2"/>
      <c r="C687" s="2"/>
      <c r="D687" s="2"/>
      <c r="E687" s="2"/>
      <c r="F687" s="2"/>
      <c r="G687" s="2"/>
      <c r="H687" s="2"/>
      <c r="I687" s="3"/>
      <c r="K687" s="28">
        <f>K683-1</f>
        <v>-1</v>
      </c>
    </row>
    <row r="688" spans="1:11" x14ac:dyDescent="0.25">
      <c r="A688" s="4" t="s">
        <v>70</v>
      </c>
      <c r="B688" s="5"/>
      <c r="C688" s="5"/>
      <c r="D688" s="5"/>
      <c r="E688" s="5"/>
      <c r="F688" s="5"/>
      <c r="G688" s="5"/>
      <c r="H688" s="5"/>
      <c r="I688" s="6"/>
      <c r="K688" s="28">
        <f>K687-1</f>
        <v>-2</v>
      </c>
    </row>
    <row r="689" spans="1:11" x14ac:dyDescent="0.25">
      <c r="A689" s="4" t="s">
        <v>71</v>
      </c>
      <c r="B689" s="5">
        <v>10</v>
      </c>
      <c r="C689" s="5">
        <f>B690/B689</f>
        <v>0.46105041503906252</v>
      </c>
      <c r="D689" s="5"/>
      <c r="E689" s="5"/>
      <c r="F689" s="5"/>
      <c r="G689" s="5"/>
      <c r="H689" s="5"/>
      <c r="I689" s="6"/>
      <c r="K689" s="28">
        <f>K688-1</f>
        <v>-3</v>
      </c>
    </row>
    <row r="690" spans="1:11" x14ac:dyDescent="0.25">
      <c r="A690" s="4" t="s">
        <v>41</v>
      </c>
      <c r="B690" s="5">
        <f>B665+B685</f>
        <v>4.610504150390625</v>
      </c>
      <c r="C690" s="5"/>
      <c r="D690" s="5"/>
      <c r="E690" s="5"/>
      <c r="F690" s="5"/>
      <c r="G690" s="5"/>
      <c r="H690" s="5"/>
      <c r="I690" s="6"/>
      <c r="K690" s="28"/>
    </row>
    <row r="691" spans="1:11" x14ac:dyDescent="0.25">
      <c r="A691" s="4" t="s">
        <v>72</v>
      </c>
      <c r="B691" s="5"/>
      <c r="C691" s="5"/>
      <c r="D691" s="5"/>
      <c r="E691" s="5"/>
      <c r="F691" s="5"/>
      <c r="G691" s="5"/>
      <c r="H691" s="5"/>
      <c r="I691" s="6"/>
      <c r="K691" s="28"/>
    </row>
    <row r="692" spans="1:11" x14ac:dyDescent="0.25">
      <c r="A692" s="4" t="s">
        <v>73</v>
      </c>
      <c r="B692" s="5">
        <f>(B690/B689)/3</f>
        <v>0.15368347167968752</v>
      </c>
      <c r="C692" s="5"/>
      <c r="D692" s="5"/>
      <c r="E692" s="5"/>
      <c r="F692" s="5"/>
      <c r="G692" s="5"/>
      <c r="H692" s="5"/>
      <c r="I692" s="6"/>
      <c r="K692" s="28"/>
    </row>
    <row r="693" spans="1:11" x14ac:dyDescent="0.25">
      <c r="A693" s="4" t="s">
        <v>74</v>
      </c>
      <c r="B693" s="5" t="s">
        <v>75</v>
      </c>
      <c r="C693" s="5" t="s">
        <v>76</v>
      </c>
      <c r="D693" s="5" t="s">
        <v>77</v>
      </c>
      <c r="E693" s="25" t="s">
        <v>78</v>
      </c>
      <c r="F693" s="5"/>
      <c r="G693" s="5" t="s">
        <v>79</v>
      </c>
      <c r="H693" s="31" t="s">
        <v>80</v>
      </c>
      <c r="I693" s="6" t="s">
        <v>81</v>
      </c>
      <c r="K693" s="28"/>
    </row>
    <row r="694" spans="1:11" x14ac:dyDescent="0.25">
      <c r="A694" s="4">
        <v>0</v>
      </c>
      <c r="B694" s="5">
        <f>A694*A694</f>
        <v>0</v>
      </c>
      <c r="C694" s="5">
        <f>B694/$B$4</f>
        <v>0</v>
      </c>
      <c r="D694" s="5">
        <f>1 +C694</f>
        <v>1</v>
      </c>
      <c r="E694" s="5">
        <f>POWER(D694,-$B$7)</f>
        <v>1</v>
      </c>
      <c r="F694" s="5">
        <f>$B$13</f>
        <v>0.37500000000000006</v>
      </c>
      <c r="G694" s="5">
        <f>E694*F694</f>
        <v>0.37500000000000006</v>
      </c>
      <c r="H694" s="5">
        <v>1</v>
      </c>
      <c r="I694" s="6">
        <f>$B$692*H694*G694</f>
        <v>5.7631301879882829E-2</v>
      </c>
      <c r="K694" s="28"/>
    </row>
    <row r="695" spans="1:11" x14ac:dyDescent="0.25">
      <c r="A695" s="4">
        <f>A694+$C$689</f>
        <v>0.46105041503906252</v>
      </c>
      <c r="B695" s="5">
        <f>A695*A695</f>
        <v>0.21256748520769181</v>
      </c>
      <c r="C695" s="5">
        <f t="shared" ref="C695:C704" si="225">B695/$B$4</f>
        <v>5.3141871301922952E-2</v>
      </c>
      <c r="D695" s="5">
        <f t="shared" ref="D695:D704" si="226">1 +C695</f>
        <v>1.0531418713019229</v>
      </c>
      <c r="E695" s="5">
        <f t="shared" ref="E695:E704" si="227">POWER(D695,-$B$7)</f>
        <v>0.87858300874004025</v>
      </c>
      <c r="F695" s="5">
        <f t="shared" ref="F695:F704" si="228">$B$13</f>
        <v>0.37500000000000006</v>
      </c>
      <c r="G695" s="5">
        <f t="shared" ref="G695:G704" si="229">E695*F695</f>
        <v>0.32946862827751516</v>
      </c>
      <c r="H695" s="5">
        <v>4</v>
      </c>
      <c r="I695" s="6">
        <f t="shared" ref="I695:I704" si="230">$B$692*H695*G695</f>
        <v>0.20253553041293199</v>
      </c>
      <c r="K695" s="28"/>
    </row>
    <row r="696" spans="1:11" x14ac:dyDescent="0.25">
      <c r="A696" s="4">
        <f t="shared" ref="A696:A704" si="231">A695+$C$689</f>
        <v>0.92210083007812504</v>
      </c>
      <c r="B696" s="5">
        <f>A696*A696</f>
        <v>0.85026994083076723</v>
      </c>
      <c r="C696" s="5">
        <f t="shared" si="225"/>
        <v>0.21256748520769181</v>
      </c>
      <c r="D696" s="5">
        <f t="shared" si="226"/>
        <v>1.2125674852076918</v>
      </c>
      <c r="E696" s="5">
        <f t="shared" si="227"/>
        <v>0.61763970048772354</v>
      </c>
      <c r="F696" s="5">
        <f t="shared" si="228"/>
        <v>0.37500000000000006</v>
      </c>
      <c r="G696" s="5">
        <f t="shared" si="229"/>
        <v>0.23161488768289637</v>
      </c>
      <c r="H696" s="5">
        <v>2</v>
      </c>
      <c r="I696" s="6">
        <f t="shared" si="230"/>
        <v>7.1190760063616812E-2</v>
      </c>
    </row>
    <row r="697" spans="1:11" x14ac:dyDescent="0.25">
      <c r="A697" s="4">
        <f t="shared" si="231"/>
        <v>1.3831512451171877</v>
      </c>
      <c r="B697" s="5">
        <f t="shared" ref="B697:B704" si="232">A697*A697</f>
        <v>1.9131073668692267</v>
      </c>
      <c r="C697" s="5">
        <f t="shared" si="225"/>
        <v>0.47827684171730667</v>
      </c>
      <c r="D697" s="5">
        <f t="shared" si="226"/>
        <v>1.4782768417173067</v>
      </c>
      <c r="E697" s="5">
        <f t="shared" si="227"/>
        <v>0.37636615863387246</v>
      </c>
      <c r="F697" s="5">
        <f t="shared" si="228"/>
        <v>0.37500000000000006</v>
      </c>
      <c r="G697" s="5">
        <f t="shared" si="229"/>
        <v>0.1411373094877022</v>
      </c>
      <c r="H697" s="5">
        <v>4</v>
      </c>
      <c r="I697" s="6">
        <f t="shared" si="230"/>
        <v>8.6761886822402295E-2</v>
      </c>
    </row>
    <row r="698" spans="1:11" x14ac:dyDescent="0.25">
      <c r="A698" s="4">
        <f t="shared" si="231"/>
        <v>1.8442016601562501</v>
      </c>
      <c r="B698" s="5">
        <f t="shared" si="232"/>
        <v>3.4010797633230689</v>
      </c>
      <c r="C698" s="5">
        <f t="shared" si="225"/>
        <v>0.85026994083076723</v>
      </c>
      <c r="D698" s="5">
        <f t="shared" si="226"/>
        <v>1.8502699408307672</v>
      </c>
      <c r="E698" s="5">
        <f t="shared" si="227"/>
        <v>0.21473966263409155</v>
      </c>
      <c r="F698" s="5">
        <f t="shared" si="228"/>
        <v>0.37500000000000006</v>
      </c>
      <c r="G698" s="5">
        <f t="shared" si="229"/>
        <v>8.052737348778434E-2</v>
      </c>
      <c r="H698" s="5">
        <v>2</v>
      </c>
      <c r="I698" s="6">
        <f t="shared" si="230"/>
        <v>2.4751452645699046E-2</v>
      </c>
    </row>
    <row r="699" spans="1:11" x14ac:dyDescent="0.25">
      <c r="A699" s="4">
        <f t="shared" si="231"/>
        <v>2.3052520751953125</v>
      </c>
      <c r="B699" s="5">
        <f t="shared" si="232"/>
        <v>5.3141871301922947</v>
      </c>
      <c r="C699" s="5">
        <f t="shared" si="225"/>
        <v>1.3285467825480737</v>
      </c>
      <c r="D699" s="5">
        <f t="shared" si="226"/>
        <v>2.3285467825480737</v>
      </c>
      <c r="E699" s="5">
        <f t="shared" si="227"/>
        <v>0.12086138890085768</v>
      </c>
      <c r="F699" s="5">
        <f t="shared" si="228"/>
        <v>0.37500000000000006</v>
      </c>
      <c r="G699" s="5">
        <f t="shared" si="229"/>
        <v>4.5323020837821637E-2</v>
      </c>
      <c r="H699" s="5">
        <v>4</v>
      </c>
      <c r="I699" s="6">
        <f t="shared" si="230"/>
        <v>2.7861596757468996E-2</v>
      </c>
    </row>
    <row r="700" spans="1:11" x14ac:dyDescent="0.25">
      <c r="A700" s="4">
        <f t="shared" si="231"/>
        <v>2.7663024902343749</v>
      </c>
      <c r="B700" s="5">
        <f t="shared" si="232"/>
        <v>7.652429467476904</v>
      </c>
      <c r="C700" s="5">
        <f t="shared" si="225"/>
        <v>1.913107366869226</v>
      </c>
      <c r="D700" s="5">
        <f t="shared" si="226"/>
        <v>2.9131073668692258</v>
      </c>
      <c r="E700" s="5">
        <f t="shared" si="227"/>
        <v>6.9041269959526641E-2</v>
      </c>
      <c r="F700" s="5">
        <f t="shared" si="228"/>
        <v>0.37500000000000006</v>
      </c>
      <c r="G700" s="5">
        <f t="shared" si="229"/>
        <v>2.5890476234822494E-2</v>
      </c>
      <c r="H700" s="5">
        <v>2</v>
      </c>
      <c r="I700" s="6">
        <f t="shared" si="230"/>
        <v>7.9578765424159308E-3</v>
      </c>
    </row>
    <row r="701" spans="1:11" x14ac:dyDescent="0.25">
      <c r="A701" s="4">
        <f t="shared" si="231"/>
        <v>3.2273529052734373</v>
      </c>
      <c r="B701" s="5">
        <f t="shared" si="232"/>
        <v>10.415806775176897</v>
      </c>
      <c r="C701" s="5">
        <f t="shared" si="225"/>
        <v>2.6039516937942242</v>
      </c>
      <c r="D701" s="5">
        <f t="shared" si="226"/>
        <v>3.6039516937942242</v>
      </c>
      <c r="E701" s="5">
        <f t="shared" si="227"/>
        <v>4.0555764917642359E-2</v>
      </c>
      <c r="F701" s="5">
        <f t="shared" si="228"/>
        <v>0.37500000000000006</v>
      </c>
      <c r="G701" s="5">
        <f t="shared" si="229"/>
        <v>1.5208411844115886E-2</v>
      </c>
      <c r="H701" s="5">
        <v>4</v>
      </c>
      <c r="I701" s="6">
        <f t="shared" si="230"/>
        <v>9.3491261237528319E-3</v>
      </c>
    </row>
    <row r="702" spans="1:11" x14ac:dyDescent="0.25">
      <c r="A702" s="4">
        <f t="shared" si="231"/>
        <v>3.6884033203124997</v>
      </c>
      <c r="B702" s="5">
        <f t="shared" si="232"/>
        <v>13.604319053292272</v>
      </c>
      <c r="C702" s="5">
        <f t="shared" si="225"/>
        <v>3.4010797633230681</v>
      </c>
      <c r="D702" s="5">
        <f t="shared" si="226"/>
        <v>4.4010797633230681</v>
      </c>
      <c r="E702" s="5">
        <f t="shared" si="227"/>
        <v>2.4609449619381062E-2</v>
      </c>
      <c r="F702" s="5">
        <f t="shared" si="228"/>
        <v>0.37500000000000006</v>
      </c>
      <c r="G702" s="5">
        <f t="shared" si="229"/>
        <v>9.2285436072678997E-3</v>
      </c>
      <c r="H702" s="5">
        <v>2</v>
      </c>
      <c r="I702" s="6">
        <f t="shared" si="230"/>
        <v>2.8365492402246352E-3</v>
      </c>
    </row>
    <row r="703" spans="1:11" x14ac:dyDescent="0.25">
      <c r="A703" s="4">
        <f t="shared" si="231"/>
        <v>4.1494537353515621</v>
      </c>
      <c r="B703" s="5">
        <f t="shared" si="232"/>
        <v>17.217966301823033</v>
      </c>
      <c r="C703" s="5">
        <f t="shared" si="225"/>
        <v>4.3044915754557582</v>
      </c>
      <c r="D703" s="5">
        <f t="shared" si="226"/>
        <v>5.3044915754557582</v>
      </c>
      <c r="E703" s="5">
        <f t="shared" si="227"/>
        <v>1.5430876306737321E-2</v>
      </c>
      <c r="F703" s="5">
        <f t="shared" si="228"/>
        <v>0.37500000000000006</v>
      </c>
      <c r="G703" s="5">
        <f t="shared" si="229"/>
        <v>5.7865786150264964E-3</v>
      </c>
      <c r="H703" s="5">
        <v>4</v>
      </c>
      <c r="I703" s="6">
        <f t="shared" si="230"/>
        <v>3.5572059628188398E-3</v>
      </c>
    </row>
    <row r="704" spans="1:11" x14ac:dyDescent="0.25">
      <c r="A704" s="4">
        <f t="shared" si="231"/>
        <v>4.610504150390625</v>
      </c>
      <c r="B704" s="5">
        <f t="shared" si="232"/>
        <v>21.256748520769179</v>
      </c>
      <c r="C704" s="5">
        <f t="shared" si="225"/>
        <v>5.3141871301922947</v>
      </c>
      <c r="D704" s="5">
        <f t="shared" si="226"/>
        <v>6.3141871301922947</v>
      </c>
      <c r="E704" s="5">
        <f t="shared" si="227"/>
        <v>9.9817428703084365E-3</v>
      </c>
      <c r="F704" s="5">
        <f t="shared" si="228"/>
        <v>0.37500000000000006</v>
      </c>
      <c r="G704" s="5">
        <f t="shared" si="229"/>
        <v>3.7431535763656643E-3</v>
      </c>
      <c r="H704" s="5">
        <v>1</v>
      </c>
      <c r="I704" s="6">
        <f t="shared" si="230"/>
        <v>5.7526083664611357E-4</v>
      </c>
    </row>
    <row r="705" spans="1:11" x14ac:dyDescent="0.25">
      <c r="I705" s="50">
        <f>SUM(I694:I704)</f>
        <v>0.49500854728786026</v>
      </c>
    </row>
    <row r="706" spans="1:11" x14ac:dyDescent="0.25">
      <c r="I706" s="26"/>
    </row>
    <row r="707" spans="1:11" x14ac:dyDescent="0.25">
      <c r="A707" t="s">
        <v>54</v>
      </c>
      <c r="B707">
        <f>I705</f>
        <v>0.49500854728786026</v>
      </c>
      <c r="C707" t="s">
        <v>107</v>
      </c>
      <c r="I707" s="26"/>
    </row>
    <row r="708" spans="1:11" x14ac:dyDescent="0.25">
      <c r="A708" t="s">
        <v>138</v>
      </c>
      <c r="B708">
        <f>B683</f>
        <v>0.495</v>
      </c>
      <c r="I708" s="26"/>
    </row>
    <row r="709" spans="1:11" x14ac:dyDescent="0.25">
      <c r="A709" t="s">
        <v>116</v>
      </c>
      <c r="B709" s="57">
        <f>I705-I680</f>
        <v>1.1307383007697069E-7</v>
      </c>
      <c r="C709" t="s">
        <v>137</v>
      </c>
      <c r="I709" s="26"/>
    </row>
    <row r="710" spans="1:11" x14ac:dyDescent="0.25">
      <c r="A710" t="s">
        <v>98</v>
      </c>
      <c r="B710">
        <f>B685/2</f>
        <v>1.52587890625E-5</v>
      </c>
      <c r="I710" s="26"/>
    </row>
    <row r="711" spans="1:11" ht="15.75" thickBot="1" x14ac:dyDescent="0.3">
      <c r="I711" s="26"/>
    </row>
    <row r="712" spans="1:11" x14ac:dyDescent="0.25">
      <c r="A712" s="24" t="s">
        <v>69</v>
      </c>
      <c r="B712" s="2"/>
      <c r="C712" s="2"/>
      <c r="D712" s="2"/>
      <c r="E712" s="2"/>
      <c r="F712" s="2"/>
      <c r="G712" s="2"/>
      <c r="H712" s="2"/>
      <c r="I712" s="3"/>
      <c r="K712" s="28">
        <f>K708-1</f>
        <v>-1</v>
      </c>
    </row>
    <row r="713" spans="1:11" x14ac:dyDescent="0.25">
      <c r="A713" s="4" t="s">
        <v>70</v>
      </c>
      <c r="B713" s="5"/>
      <c r="C713" s="5"/>
      <c r="D713" s="5"/>
      <c r="E713" s="5"/>
      <c r="F713" s="5"/>
      <c r="G713" s="5"/>
      <c r="H713" s="5"/>
      <c r="I713" s="6"/>
      <c r="K713" s="28">
        <f>K712-1</f>
        <v>-2</v>
      </c>
    </row>
    <row r="714" spans="1:11" x14ac:dyDescent="0.25">
      <c r="A714" s="4" t="s">
        <v>71</v>
      </c>
      <c r="B714" s="5">
        <v>10</v>
      </c>
      <c r="C714" s="5">
        <f>B715/B714</f>
        <v>0.46105194091796875</v>
      </c>
      <c r="D714" s="5"/>
      <c r="E714" s="5"/>
      <c r="F714" s="5"/>
      <c r="G714" s="5"/>
      <c r="H714" s="5"/>
      <c r="I714" s="6"/>
      <c r="K714" s="28">
        <f>K713-1</f>
        <v>-3</v>
      </c>
    </row>
    <row r="715" spans="1:11" x14ac:dyDescent="0.25">
      <c r="A715" s="4" t="s">
        <v>41</v>
      </c>
      <c r="B715" s="5">
        <f>B690+B710</f>
        <v>4.6105194091796875</v>
      </c>
      <c r="C715" s="5"/>
      <c r="D715" s="5"/>
      <c r="E715" s="5"/>
      <c r="F715" s="5"/>
      <c r="G715" s="5"/>
      <c r="H715" s="5"/>
      <c r="I715" s="6"/>
      <c r="K715" s="28"/>
    </row>
    <row r="716" spans="1:11" x14ac:dyDescent="0.25">
      <c r="A716" s="4" t="s">
        <v>72</v>
      </c>
      <c r="B716" s="5"/>
      <c r="C716" s="5"/>
      <c r="D716" s="5"/>
      <c r="E716" s="5"/>
      <c r="F716" s="5"/>
      <c r="G716" s="5"/>
      <c r="H716" s="5"/>
      <c r="I716" s="6"/>
      <c r="K716" s="28"/>
    </row>
    <row r="717" spans="1:11" x14ac:dyDescent="0.25">
      <c r="A717" s="4" t="s">
        <v>73</v>
      </c>
      <c r="B717" s="5">
        <f>(B715/B714)/3</f>
        <v>0.15368398030598959</v>
      </c>
      <c r="C717" s="5"/>
      <c r="D717" s="5"/>
      <c r="E717" s="5"/>
      <c r="F717" s="5"/>
      <c r="G717" s="5"/>
      <c r="H717" s="5"/>
      <c r="I717" s="6"/>
      <c r="K717" s="28"/>
    </row>
    <row r="718" spans="1:11" x14ac:dyDescent="0.25">
      <c r="A718" s="4" t="s">
        <v>74</v>
      </c>
      <c r="B718" s="5" t="s">
        <v>75</v>
      </c>
      <c r="C718" s="5" t="s">
        <v>76</v>
      </c>
      <c r="D718" s="5" t="s">
        <v>77</v>
      </c>
      <c r="E718" s="25" t="s">
        <v>78</v>
      </c>
      <c r="F718" s="5"/>
      <c r="G718" s="5" t="s">
        <v>79</v>
      </c>
      <c r="H718" s="31" t="s">
        <v>80</v>
      </c>
      <c r="I718" s="6" t="s">
        <v>81</v>
      </c>
      <c r="K718" s="28"/>
    </row>
    <row r="719" spans="1:11" x14ac:dyDescent="0.25">
      <c r="A719" s="4">
        <v>0</v>
      </c>
      <c r="B719" s="5">
        <f>A719*A719</f>
        <v>0</v>
      </c>
      <c r="C719" s="5">
        <f>B719/$B$4</f>
        <v>0</v>
      </c>
      <c r="D719" s="5">
        <f>1 +C719</f>
        <v>1</v>
      </c>
      <c r="E719" s="5">
        <f>POWER(D719,-$B$7)</f>
        <v>1</v>
      </c>
      <c r="F719" s="5">
        <f>$B$13</f>
        <v>0.37500000000000006</v>
      </c>
      <c r="G719" s="5">
        <f>E719*F719</f>
        <v>0.37500000000000006</v>
      </c>
      <c r="H719" s="5">
        <v>1</v>
      </c>
      <c r="I719" s="6">
        <f>$B$717*H719*G719</f>
        <v>5.7631492614746108E-2</v>
      </c>
      <c r="K719" s="28"/>
    </row>
    <row r="720" spans="1:11" x14ac:dyDescent="0.25">
      <c r="A720" s="4">
        <f>A719+$C$714</f>
        <v>0.46105194091796875</v>
      </c>
      <c r="B720" s="5">
        <f>A720*A720</f>
        <v>0.21256889222422615</v>
      </c>
      <c r="C720" s="5">
        <f t="shared" ref="C720:C729" si="233">B720/$B$4</f>
        <v>5.3142223056056537E-2</v>
      </c>
      <c r="D720" s="5">
        <f t="shared" ref="D720:D729" si="234">1 +C720</f>
        <v>1.0531422230560565</v>
      </c>
      <c r="E720" s="5">
        <f t="shared" ref="E720:E729" si="235">POWER(D720,-$B$7)</f>
        <v>0.87858227511375298</v>
      </c>
      <c r="F720" s="5">
        <f t="shared" ref="F720:F729" si="236">$B$13</f>
        <v>0.37500000000000006</v>
      </c>
      <c r="G720" s="5">
        <f t="shared" ref="G720:G729" si="237">E720*F720</f>
        <v>0.32946835316765744</v>
      </c>
      <c r="H720" s="5">
        <v>4</v>
      </c>
      <c r="I720" s="6">
        <f t="shared" ref="I720:I729" si="238">$B$717*H720*G720</f>
        <v>0.20253603159866035</v>
      </c>
      <c r="K720" s="28"/>
    </row>
    <row r="721" spans="1:9" x14ac:dyDescent="0.25">
      <c r="A721" s="4">
        <f t="shared" ref="A721:A729" si="239">A720+$C$714</f>
        <v>0.9221038818359375</v>
      </c>
      <c r="B721" s="5">
        <f>A721*A721</f>
        <v>0.85027556889690459</v>
      </c>
      <c r="C721" s="5">
        <f t="shared" si="233"/>
        <v>0.21256889222422615</v>
      </c>
      <c r="D721" s="5">
        <f t="shared" si="234"/>
        <v>1.2125688922242261</v>
      </c>
      <c r="E721" s="5">
        <f t="shared" si="235"/>
        <v>0.61763790877815528</v>
      </c>
      <c r="F721" s="5">
        <f t="shared" si="236"/>
        <v>0.37500000000000006</v>
      </c>
      <c r="G721" s="5">
        <f t="shared" si="237"/>
        <v>0.23161421579180827</v>
      </c>
      <c r="H721" s="5">
        <v>2</v>
      </c>
      <c r="I721" s="6">
        <f t="shared" si="238"/>
        <v>7.1190789156670972E-2</v>
      </c>
    </row>
    <row r="722" spans="1:9" x14ac:dyDescent="0.25">
      <c r="A722" s="4">
        <f t="shared" si="239"/>
        <v>1.3831558227539063</v>
      </c>
      <c r="B722" s="5">
        <f t="shared" ref="B722:B729" si="240">A722*A722</f>
        <v>1.9131200300180353</v>
      </c>
      <c r="C722" s="5">
        <f t="shared" si="233"/>
        <v>0.47828000750450883</v>
      </c>
      <c r="D722" s="5">
        <f t="shared" si="234"/>
        <v>1.4782800075045088</v>
      </c>
      <c r="E722" s="5">
        <f t="shared" si="235"/>
        <v>0.37636414363460197</v>
      </c>
      <c r="F722" s="5">
        <f t="shared" si="236"/>
        <v>0.37500000000000006</v>
      </c>
      <c r="G722" s="5">
        <f t="shared" si="237"/>
        <v>0.14113655386297577</v>
      </c>
      <c r="H722" s="5">
        <v>4</v>
      </c>
      <c r="I722" s="6">
        <f t="shared" si="238"/>
        <v>8.6761709457331235E-2</v>
      </c>
    </row>
    <row r="723" spans="1:9" x14ac:dyDescent="0.25">
      <c r="A723" s="4">
        <f t="shared" si="239"/>
        <v>1.844207763671875</v>
      </c>
      <c r="B723" s="5">
        <f t="shared" si="240"/>
        <v>3.4011022755876184</v>
      </c>
      <c r="C723" s="5">
        <f t="shared" si="233"/>
        <v>0.85027556889690459</v>
      </c>
      <c r="D723" s="5">
        <f t="shared" si="234"/>
        <v>1.8502755688969046</v>
      </c>
      <c r="E723" s="5">
        <f t="shared" si="235"/>
        <v>0.21473802967967265</v>
      </c>
      <c r="F723" s="5">
        <f t="shared" si="236"/>
        <v>0.37500000000000006</v>
      </c>
      <c r="G723" s="5">
        <f t="shared" si="237"/>
        <v>8.052676112987725E-2</v>
      </c>
      <c r="H723" s="5">
        <v>2</v>
      </c>
      <c r="I723" s="6">
        <f t="shared" si="238"/>
        <v>2.4751346343178368E-2</v>
      </c>
    </row>
    <row r="724" spans="1:9" x14ac:dyDescent="0.25">
      <c r="A724" s="4">
        <f t="shared" si="239"/>
        <v>2.3052597045898438</v>
      </c>
      <c r="B724" s="5">
        <f t="shared" si="240"/>
        <v>5.3142223056056537</v>
      </c>
      <c r="C724" s="5">
        <f t="shared" si="233"/>
        <v>1.3285555764014134</v>
      </c>
      <c r="D724" s="5">
        <f t="shared" si="234"/>
        <v>2.3285555764014134</v>
      </c>
      <c r="E724" s="5">
        <f t="shared" si="235"/>
        <v>0.12086024781330018</v>
      </c>
      <c r="F724" s="5">
        <f t="shared" si="236"/>
        <v>0.37500000000000006</v>
      </c>
      <c r="G724" s="5">
        <f t="shared" si="237"/>
        <v>4.5322592929987575E-2</v>
      </c>
      <c r="H724" s="5">
        <v>4</v>
      </c>
      <c r="I724" s="6">
        <f t="shared" si="238"/>
        <v>2.7861425917074373E-2</v>
      </c>
    </row>
    <row r="725" spans="1:9" x14ac:dyDescent="0.25">
      <c r="A725" s="4">
        <f t="shared" si="239"/>
        <v>2.7663116455078125</v>
      </c>
      <c r="B725" s="5">
        <f t="shared" si="240"/>
        <v>7.6524801200721413</v>
      </c>
      <c r="C725" s="5">
        <f t="shared" si="233"/>
        <v>1.9131200300180353</v>
      </c>
      <c r="D725" s="5">
        <f t="shared" si="234"/>
        <v>2.9131200300180353</v>
      </c>
      <c r="E725" s="5">
        <f t="shared" si="235"/>
        <v>6.9040519666871192E-2</v>
      </c>
      <c r="F725" s="5">
        <f t="shared" si="236"/>
        <v>0.37500000000000006</v>
      </c>
      <c r="G725" s="5">
        <f t="shared" si="237"/>
        <v>2.58901948750767E-2</v>
      </c>
      <c r="H725" s="5">
        <v>2</v>
      </c>
      <c r="I725" s="6">
        <f t="shared" si="238"/>
        <v>7.9578163985990404E-3</v>
      </c>
    </row>
    <row r="726" spans="1:9" x14ac:dyDescent="0.25">
      <c r="A726" s="4">
        <f t="shared" si="239"/>
        <v>3.2273635864257813</v>
      </c>
      <c r="B726" s="5">
        <f t="shared" si="240"/>
        <v>10.415875718987081</v>
      </c>
      <c r="C726" s="5">
        <f t="shared" si="233"/>
        <v>2.6039689297467703</v>
      </c>
      <c r="D726" s="5">
        <f t="shared" si="234"/>
        <v>3.6039689297467703</v>
      </c>
      <c r="E726" s="5">
        <f t="shared" si="235"/>
        <v>4.0555280025329238E-2</v>
      </c>
      <c r="F726" s="5">
        <f t="shared" si="236"/>
        <v>0.37500000000000006</v>
      </c>
      <c r="G726" s="5">
        <f t="shared" si="237"/>
        <v>1.5208230009498466E-2</v>
      </c>
      <c r="H726" s="5">
        <v>4</v>
      </c>
      <c r="I726" s="6">
        <f t="shared" si="238"/>
        <v>9.3490452850748893E-3</v>
      </c>
    </row>
    <row r="727" spans="1:9" x14ac:dyDescent="0.25">
      <c r="A727" s="4">
        <f t="shared" si="239"/>
        <v>3.68841552734375</v>
      </c>
      <c r="B727" s="5">
        <f t="shared" si="240"/>
        <v>13.604409102350473</v>
      </c>
      <c r="C727" s="5">
        <f t="shared" si="233"/>
        <v>3.4011022755876184</v>
      </c>
      <c r="D727" s="5">
        <f t="shared" si="234"/>
        <v>4.4011022755876184</v>
      </c>
      <c r="E727" s="5">
        <f t="shared" si="235"/>
        <v>2.4609134918494677E-2</v>
      </c>
      <c r="F727" s="5">
        <f t="shared" si="236"/>
        <v>0.37500000000000006</v>
      </c>
      <c r="G727" s="5">
        <f t="shared" si="237"/>
        <v>9.2284255944355062E-3</v>
      </c>
      <c r="H727" s="5">
        <v>2</v>
      </c>
      <c r="I727" s="6">
        <f t="shared" si="238"/>
        <v>2.8365223546210332E-3</v>
      </c>
    </row>
    <row r="728" spans="1:9" x14ac:dyDescent="0.25">
      <c r="A728" s="4">
        <f t="shared" si="239"/>
        <v>4.1494674682617188</v>
      </c>
      <c r="B728" s="5">
        <f t="shared" si="240"/>
        <v>17.218080270162318</v>
      </c>
      <c r="C728" s="5">
        <f t="shared" si="233"/>
        <v>4.3045200675405795</v>
      </c>
      <c r="D728" s="5">
        <f t="shared" si="234"/>
        <v>5.3045200675405795</v>
      </c>
      <c r="E728" s="5">
        <f t="shared" si="235"/>
        <v>1.5430669098516847E-2</v>
      </c>
      <c r="F728" s="5">
        <f t="shared" si="236"/>
        <v>0.37500000000000006</v>
      </c>
      <c r="G728" s="5">
        <f t="shared" si="237"/>
        <v>5.7865009119438182E-3</v>
      </c>
      <c r="H728" s="5">
        <v>4</v>
      </c>
      <c r="I728" s="6">
        <f t="shared" si="238"/>
        <v>3.5571699687670581E-3</v>
      </c>
    </row>
    <row r="729" spans="1:9" x14ac:dyDescent="0.25">
      <c r="A729" s="4">
        <f t="shared" si="239"/>
        <v>4.6105194091796875</v>
      </c>
      <c r="B729" s="5">
        <f t="shared" si="240"/>
        <v>21.256889222422615</v>
      </c>
      <c r="C729" s="5">
        <f t="shared" si="233"/>
        <v>5.3142223056056537</v>
      </c>
      <c r="D729" s="5">
        <f t="shared" si="234"/>
        <v>6.3142223056056537</v>
      </c>
      <c r="E729" s="5">
        <f t="shared" si="235"/>
        <v>9.9816038545882304E-3</v>
      </c>
      <c r="F729" s="5">
        <f t="shared" si="236"/>
        <v>0.37500000000000006</v>
      </c>
      <c r="G729" s="5">
        <f t="shared" si="237"/>
        <v>3.743101445470587E-3</v>
      </c>
      <c r="H729" s="5">
        <v>1</v>
      </c>
      <c r="I729" s="6">
        <f t="shared" si="238"/>
        <v>5.7525472882902283E-4</v>
      </c>
    </row>
    <row r="730" spans="1:9" x14ac:dyDescent="0.25">
      <c r="I730" s="50">
        <f>SUM(I719:I729)</f>
        <v>0.49500860382355244</v>
      </c>
    </row>
    <row r="731" spans="1:9" x14ac:dyDescent="0.25">
      <c r="I731" s="26"/>
    </row>
    <row r="732" spans="1:9" x14ac:dyDescent="0.25">
      <c r="A732" t="s">
        <v>54</v>
      </c>
      <c r="B732">
        <f>I730</f>
        <v>0.49500860382355244</v>
      </c>
      <c r="C732" t="s">
        <v>107</v>
      </c>
      <c r="I732" s="26"/>
    </row>
    <row r="733" spans="1:9" x14ac:dyDescent="0.25">
      <c r="A733" t="s">
        <v>138</v>
      </c>
      <c r="B733">
        <f>B708</f>
        <v>0.495</v>
      </c>
      <c r="I733" s="26"/>
    </row>
    <row r="734" spans="1:9" x14ac:dyDescent="0.25">
      <c r="A734" t="s">
        <v>116</v>
      </c>
      <c r="B734" s="57">
        <f>I730-I705</f>
        <v>5.6535692183334874E-8</v>
      </c>
      <c r="C734" t="s">
        <v>139</v>
      </c>
      <c r="I734" s="26"/>
    </row>
    <row r="735" spans="1:9" x14ac:dyDescent="0.25">
      <c r="A735" t="s">
        <v>98</v>
      </c>
      <c r="B735">
        <f>B710</f>
        <v>1.52587890625E-5</v>
      </c>
      <c r="I735" s="26"/>
    </row>
    <row r="736" spans="1:9" ht="15.75" thickBot="1" x14ac:dyDescent="0.3">
      <c r="I736" s="26"/>
    </row>
    <row r="737" spans="1:11" x14ac:dyDescent="0.25">
      <c r="A737" s="24" t="s">
        <v>69</v>
      </c>
      <c r="B737" s="2"/>
      <c r="C737" s="2"/>
      <c r="D737" s="2"/>
      <c r="E737" s="2"/>
      <c r="F737" s="2"/>
      <c r="G737" s="2"/>
      <c r="H737" s="2"/>
      <c r="I737" s="3"/>
      <c r="K737" s="28">
        <f>K733-1</f>
        <v>-1</v>
      </c>
    </row>
    <row r="738" spans="1:11" x14ac:dyDescent="0.25">
      <c r="A738" s="4" t="s">
        <v>70</v>
      </c>
      <c r="B738" s="5"/>
      <c r="C738" s="5"/>
      <c r="D738" s="5"/>
      <c r="E738" s="5"/>
      <c r="F738" s="5"/>
      <c r="G738" s="5"/>
      <c r="H738" s="5"/>
      <c r="I738" s="6"/>
      <c r="K738" s="28">
        <f>K737-1</f>
        <v>-2</v>
      </c>
    </row>
    <row r="739" spans="1:11" x14ac:dyDescent="0.25">
      <c r="A739" s="4" t="s">
        <v>71</v>
      </c>
      <c r="B739" s="5">
        <v>10</v>
      </c>
      <c r="C739" s="5">
        <f>B740/B739</f>
        <v>0.46105346679687498</v>
      </c>
      <c r="D739" s="5"/>
      <c r="E739" s="5"/>
      <c r="F739" s="5"/>
      <c r="G739" s="5"/>
      <c r="H739" s="5"/>
      <c r="I739" s="6"/>
      <c r="K739" s="28">
        <f>K738-1</f>
        <v>-3</v>
      </c>
    </row>
    <row r="740" spans="1:11" x14ac:dyDescent="0.25">
      <c r="A740" s="4" t="s">
        <v>41</v>
      </c>
      <c r="B740" s="5">
        <f>B715+B735</f>
        <v>4.61053466796875</v>
      </c>
      <c r="C740" s="5"/>
      <c r="D740" s="5"/>
      <c r="E740" s="5"/>
      <c r="F740" s="5"/>
      <c r="G740" s="5"/>
      <c r="H740" s="5"/>
      <c r="I740" s="6"/>
      <c r="K740" s="28"/>
    </row>
    <row r="741" spans="1:11" x14ac:dyDescent="0.25">
      <c r="A741" s="4" t="s">
        <v>72</v>
      </c>
      <c r="B741" s="5"/>
      <c r="C741" s="5"/>
      <c r="D741" s="5"/>
      <c r="E741" s="5"/>
      <c r="F741" s="5"/>
      <c r="G741" s="5"/>
      <c r="H741" s="5"/>
      <c r="I741" s="6"/>
      <c r="K741" s="28"/>
    </row>
    <row r="742" spans="1:11" x14ac:dyDescent="0.25">
      <c r="A742" s="4" t="s">
        <v>73</v>
      </c>
      <c r="B742" s="5">
        <f>(B740/B739)/3</f>
        <v>0.15368448893229167</v>
      </c>
      <c r="C742" s="5"/>
      <c r="D742" s="5"/>
      <c r="E742" s="5"/>
      <c r="F742" s="5"/>
      <c r="G742" s="5"/>
      <c r="H742" s="5"/>
      <c r="I742" s="6"/>
      <c r="K742" s="28"/>
    </row>
    <row r="743" spans="1:11" x14ac:dyDescent="0.25">
      <c r="A743" s="4" t="s">
        <v>74</v>
      </c>
      <c r="B743" s="5" t="s">
        <v>75</v>
      </c>
      <c r="C743" s="5" t="s">
        <v>76</v>
      </c>
      <c r="D743" s="5" t="s">
        <v>77</v>
      </c>
      <c r="E743" s="25" t="s">
        <v>78</v>
      </c>
      <c r="F743" s="5"/>
      <c r="G743" s="5" t="s">
        <v>79</v>
      </c>
      <c r="H743" s="31" t="s">
        <v>80</v>
      </c>
      <c r="I743" s="6" t="s">
        <v>81</v>
      </c>
      <c r="K743" s="28"/>
    </row>
    <row r="744" spans="1:11" x14ac:dyDescent="0.25">
      <c r="A744" s="4">
        <v>0</v>
      </c>
      <c r="B744" s="5">
        <f>A744*A744</f>
        <v>0</v>
      </c>
      <c r="C744" s="5">
        <f>B744/$B$4</f>
        <v>0</v>
      </c>
      <c r="D744" s="5">
        <f>1 +C744</f>
        <v>1</v>
      </c>
      <c r="E744" s="5">
        <f>POWER(D744,-$B$7)</f>
        <v>1</v>
      </c>
      <c r="F744" s="5">
        <f>$B$13</f>
        <v>0.37500000000000006</v>
      </c>
      <c r="G744" s="5">
        <f>E744*F744</f>
        <v>0.37500000000000006</v>
      </c>
      <c r="H744" s="5">
        <v>1</v>
      </c>
      <c r="I744" s="6">
        <f>$B$742*H744*G744</f>
        <v>5.7631683349609386E-2</v>
      </c>
      <c r="K744" s="28"/>
    </row>
    <row r="745" spans="1:11" x14ac:dyDescent="0.25">
      <c r="A745" s="4">
        <f>A744+$C$739</f>
        <v>0.46105346679687498</v>
      </c>
      <c r="B745" s="5">
        <f>A745*A745</f>
        <v>0.21257029924541709</v>
      </c>
      <c r="C745" s="5">
        <f t="shared" ref="C745:C754" si="241">B745/$B$4</f>
        <v>5.3142574811354273E-2</v>
      </c>
      <c r="D745" s="5">
        <f t="shared" ref="D745:D754" si="242">1 +C745</f>
        <v>1.0531425748113543</v>
      </c>
      <c r="E745" s="5">
        <f t="shared" ref="E745:E754" si="243">POWER(D745,-$B$7)</f>
        <v>0.87858154148589529</v>
      </c>
      <c r="F745" s="5">
        <f t="shared" ref="F745:F754" si="244">$B$13</f>
        <v>0.37500000000000006</v>
      </c>
      <c r="G745" s="5">
        <f t="shared" ref="G745:G754" si="245">E745*F745</f>
        <v>0.32946807805721079</v>
      </c>
      <c r="H745" s="5">
        <v>4</v>
      </c>
      <c r="I745" s="6">
        <f t="shared" ref="I745:I754" si="246">$B$742*H745*G745</f>
        <v>0.20253653278290729</v>
      </c>
      <c r="K745" s="28"/>
    </row>
    <row r="746" spans="1:11" x14ac:dyDescent="0.25">
      <c r="A746" s="4">
        <f t="shared" ref="A746:A754" si="247">A745+$C$739</f>
        <v>0.92210693359374996</v>
      </c>
      <c r="B746" s="5">
        <f>A746*A746</f>
        <v>0.85028119698166837</v>
      </c>
      <c r="C746" s="5">
        <f t="shared" si="241"/>
        <v>0.21257029924541709</v>
      </c>
      <c r="D746" s="5">
        <f t="shared" si="242"/>
        <v>1.212570299245417</v>
      </c>
      <c r="E746" s="5">
        <f t="shared" si="243"/>
        <v>0.61763611706993382</v>
      </c>
      <c r="F746" s="5">
        <f t="shared" si="244"/>
        <v>0.37500000000000006</v>
      </c>
      <c r="G746" s="5">
        <f t="shared" si="245"/>
        <v>0.23161354390122521</v>
      </c>
      <c r="H746" s="5">
        <v>2</v>
      </c>
      <c r="I746" s="6">
        <f t="shared" si="246"/>
        <v>7.1190818248513393E-2</v>
      </c>
    </row>
    <row r="747" spans="1:11" x14ac:dyDescent="0.25">
      <c r="A747" s="4">
        <f t="shared" si="247"/>
        <v>1.3831604003906248</v>
      </c>
      <c r="B747" s="5">
        <f t="shared" ref="B747:B754" si="248">A747*A747</f>
        <v>1.9131326932087536</v>
      </c>
      <c r="C747" s="5">
        <f t="shared" si="241"/>
        <v>0.47828317330218839</v>
      </c>
      <c r="D747" s="5">
        <f t="shared" si="242"/>
        <v>1.4782831733021884</v>
      </c>
      <c r="E747" s="5">
        <f t="shared" si="243"/>
        <v>0.37636212864376606</v>
      </c>
      <c r="F747" s="5">
        <f t="shared" si="244"/>
        <v>0.37500000000000006</v>
      </c>
      <c r="G747" s="5">
        <f t="shared" si="245"/>
        <v>0.14113579824141229</v>
      </c>
      <c r="H747" s="5">
        <v>4</v>
      </c>
      <c r="I747" s="6">
        <f t="shared" si="246"/>
        <v>8.6761532091129911E-2</v>
      </c>
    </row>
    <row r="748" spans="1:11" x14ac:dyDescent="0.25">
      <c r="A748" s="4">
        <f t="shared" si="247"/>
        <v>1.8442138671874999</v>
      </c>
      <c r="B748" s="5">
        <f t="shared" si="248"/>
        <v>3.4011247879266735</v>
      </c>
      <c r="C748" s="5">
        <f t="shared" si="241"/>
        <v>0.85028119698166837</v>
      </c>
      <c r="D748" s="5">
        <f t="shared" si="242"/>
        <v>1.8502811969816684</v>
      </c>
      <c r="E748" s="5">
        <f t="shared" si="243"/>
        <v>0.21473639673723416</v>
      </c>
      <c r="F748" s="5">
        <f t="shared" si="244"/>
        <v>0.37500000000000006</v>
      </c>
      <c r="G748" s="5">
        <f t="shared" si="245"/>
        <v>8.0526148776462816E-2</v>
      </c>
      <c r="H748" s="5">
        <v>2</v>
      </c>
      <c r="I748" s="6">
        <f t="shared" si="246"/>
        <v>2.4751240040792745E-2</v>
      </c>
    </row>
    <row r="749" spans="1:11" x14ac:dyDescent="0.25">
      <c r="A749" s="4">
        <f t="shared" si="247"/>
        <v>2.305267333984375</v>
      </c>
      <c r="B749" s="5">
        <f t="shared" si="248"/>
        <v>5.314257481135428</v>
      </c>
      <c r="C749" s="5">
        <f t="shared" si="241"/>
        <v>1.328564370283857</v>
      </c>
      <c r="D749" s="5">
        <f t="shared" si="242"/>
        <v>2.328564370283857</v>
      </c>
      <c r="E749" s="5">
        <f t="shared" si="243"/>
        <v>0.12085910673704892</v>
      </c>
      <c r="F749" s="5">
        <f t="shared" si="244"/>
        <v>0.37500000000000006</v>
      </c>
      <c r="G749" s="5">
        <f t="shared" si="245"/>
        <v>4.532216502639335E-2</v>
      </c>
      <c r="H749" s="5">
        <v>4</v>
      </c>
      <c r="I749" s="6">
        <f t="shared" si="246"/>
        <v>2.7861255077544982E-2</v>
      </c>
    </row>
    <row r="750" spans="1:11" x14ac:dyDescent="0.25">
      <c r="A750" s="4">
        <f t="shared" si="247"/>
        <v>2.7663208007812501</v>
      </c>
      <c r="B750" s="5">
        <f t="shared" si="248"/>
        <v>7.6525307728350169</v>
      </c>
      <c r="C750" s="5">
        <f t="shared" si="241"/>
        <v>1.9131326932087542</v>
      </c>
      <c r="D750" s="5">
        <f t="shared" si="242"/>
        <v>2.9131326932087545</v>
      </c>
      <c r="E750" s="5">
        <f t="shared" si="243"/>
        <v>6.9039769383147737E-2</v>
      </c>
      <c r="F750" s="5">
        <f t="shared" si="244"/>
        <v>0.37500000000000006</v>
      </c>
      <c r="G750" s="5">
        <f t="shared" si="245"/>
        <v>2.5889913518680405E-2</v>
      </c>
      <c r="H750" s="5">
        <v>2</v>
      </c>
      <c r="I750" s="6">
        <f t="shared" si="246"/>
        <v>7.9577562552392549E-3</v>
      </c>
    </row>
    <row r="751" spans="1:11" x14ac:dyDescent="0.25">
      <c r="A751" s="4">
        <f t="shared" si="247"/>
        <v>3.2273742675781252</v>
      </c>
      <c r="B751" s="5">
        <f t="shared" si="248"/>
        <v>10.41594466302544</v>
      </c>
      <c r="C751" s="5">
        <f t="shared" si="241"/>
        <v>2.6039861657563601</v>
      </c>
      <c r="D751" s="5">
        <f t="shared" si="242"/>
        <v>3.6039861657563601</v>
      </c>
      <c r="E751" s="5">
        <f t="shared" si="243"/>
        <v>4.0554795139527769E-2</v>
      </c>
      <c r="F751" s="5">
        <f t="shared" si="244"/>
        <v>0.37500000000000006</v>
      </c>
      <c r="G751" s="5">
        <f t="shared" si="245"/>
        <v>1.5208048177322915E-2</v>
      </c>
      <c r="H751" s="5">
        <v>4</v>
      </c>
      <c r="I751" s="6">
        <f t="shared" si="246"/>
        <v>9.3489644471581677E-3</v>
      </c>
    </row>
    <row r="752" spans="1:11" x14ac:dyDescent="0.25">
      <c r="A752" s="4">
        <f t="shared" si="247"/>
        <v>3.6884277343750003</v>
      </c>
      <c r="B752" s="5">
        <f t="shared" si="248"/>
        <v>13.604499151706698</v>
      </c>
      <c r="C752" s="5">
        <f t="shared" si="241"/>
        <v>3.4011247879266744</v>
      </c>
      <c r="D752" s="5">
        <f t="shared" si="242"/>
        <v>4.4011247879266744</v>
      </c>
      <c r="E752" s="5">
        <f t="shared" si="243"/>
        <v>2.4608820222200845E-2</v>
      </c>
      <c r="F752" s="5">
        <f t="shared" si="244"/>
        <v>0.37500000000000006</v>
      </c>
      <c r="G752" s="5">
        <f t="shared" si="245"/>
        <v>9.2283075833253184E-3</v>
      </c>
      <c r="H752" s="5">
        <v>2</v>
      </c>
      <c r="I752" s="6">
        <f t="shared" si="246"/>
        <v>2.8364954693066865E-3</v>
      </c>
    </row>
    <row r="753" spans="1:11" x14ac:dyDescent="0.25">
      <c r="A753" s="4">
        <f t="shared" si="247"/>
        <v>4.1494812011718754</v>
      </c>
      <c r="B753" s="5">
        <f t="shared" si="248"/>
        <v>17.218194238878791</v>
      </c>
      <c r="C753" s="5">
        <f t="shared" si="241"/>
        <v>4.3045485597196977</v>
      </c>
      <c r="D753" s="5">
        <f t="shared" si="242"/>
        <v>5.3045485597196977</v>
      </c>
      <c r="E753" s="5">
        <f t="shared" si="243"/>
        <v>1.5430461893505996E-2</v>
      </c>
      <c r="F753" s="5">
        <f t="shared" si="244"/>
        <v>0.37500000000000006</v>
      </c>
      <c r="G753" s="5">
        <f t="shared" si="245"/>
        <v>5.7864232100647492E-3</v>
      </c>
      <c r="H753" s="5">
        <v>4</v>
      </c>
      <c r="I753" s="6">
        <f t="shared" si="246"/>
        <v>3.5571339751390065E-3</v>
      </c>
    </row>
    <row r="754" spans="1:11" x14ac:dyDescent="0.25">
      <c r="A754" s="4">
        <f t="shared" si="247"/>
        <v>4.61053466796875</v>
      </c>
      <c r="B754" s="5">
        <f t="shared" si="248"/>
        <v>21.257029924541712</v>
      </c>
      <c r="C754" s="5">
        <f t="shared" si="241"/>
        <v>5.314257481135428</v>
      </c>
      <c r="D754" s="5">
        <f t="shared" si="242"/>
        <v>6.314257481135428</v>
      </c>
      <c r="E754" s="5">
        <f t="shared" si="243"/>
        <v>9.9814648411184533E-3</v>
      </c>
      <c r="F754" s="5">
        <f t="shared" si="244"/>
        <v>0.37500000000000006</v>
      </c>
      <c r="G754" s="5">
        <f t="shared" si="245"/>
        <v>3.7430493154194206E-3</v>
      </c>
      <c r="H754" s="5">
        <v>1</v>
      </c>
      <c r="I754" s="6">
        <f t="shared" si="246"/>
        <v>5.7524862108859786E-4</v>
      </c>
    </row>
    <row r="755" spans="1:11" x14ac:dyDescent="0.25">
      <c r="I755" s="50">
        <f>SUM(I744:I754)</f>
        <v>0.4950086603584295</v>
      </c>
    </row>
    <row r="756" spans="1:11" x14ac:dyDescent="0.25">
      <c r="I756" s="26"/>
    </row>
    <row r="757" spans="1:11" x14ac:dyDescent="0.25">
      <c r="A757" t="s">
        <v>54</v>
      </c>
      <c r="B757">
        <f>I755</f>
        <v>0.4950086603584295</v>
      </c>
      <c r="C757" t="s">
        <v>115</v>
      </c>
      <c r="I757" s="26"/>
    </row>
    <row r="758" spans="1:11" x14ac:dyDescent="0.25">
      <c r="A758" t="s">
        <v>138</v>
      </c>
      <c r="B758">
        <f>B733</f>
        <v>0.495</v>
      </c>
      <c r="I758" s="26"/>
    </row>
    <row r="759" spans="1:11" x14ac:dyDescent="0.25">
      <c r="A759" t="s">
        <v>116</v>
      </c>
      <c r="B759" s="57">
        <f>I755-I730</f>
        <v>5.6534877057590194E-8</v>
      </c>
      <c r="C759" t="s">
        <v>139</v>
      </c>
      <c r="I759" s="26"/>
    </row>
    <row r="760" spans="1:11" x14ac:dyDescent="0.25">
      <c r="A760" t="s">
        <v>98</v>
      </c>
      <c r="B760">
        <f>B735</f>
        <v>1.52587890625E-5</v>
      </c>
      <c r="I760" s="26"/>
    </row>
    <row r="761" spans="1:11" ht="15.75" thickBot="1" x14ac:dyDescent="0.3">
      <c r="I761" s="26"/>
    </row>
    <row r="762" spans="1:11" x14ac:dyDescent="0.25">
      <c r="A762" s="24" t="s">
        <v>69</v>
      </c>
      <c r="B762" s="2"/>
      <c r="C762" s="2"/>
      <c r="D762" s="2"/>
      <c r="E762" s="2"/>
      <c r="F762" s="2"/>
      <c r="G762" s="2"/>
      <c r="H762" s="2"/>
      <c r="I762" s="3"/>
      <c r="K762" s="28">
        <f>K758-1</f>
        <v>-1</v>
      </c>
    </row>
    <row r="763" spans="1:11" x14ac:dyDescent="0.25">
      <c r="A763" s="4" t="s">
        <v>70</v>
      </c>
      <c r="B763" s="5"/>
      <c r="C763" s="5"/>
      <c r="D763" s="5"/>
      <c r="E763" s="5"/>
      <c r="F763" s="5"/>
      <c r="G763" s="5"/>
      <c r="H763" s="5"/>
      <c r="I763" s="6"/>
      <c r="K763" s="28">
        <f>K762-1</f>
        <v>-2</v>
      </c>
    </row>
    <row r="764" spans="1:11" x14ac:dyDescent="0.25">
      <c r="A764" s="4" t="s">
        <v>71</v>
      </c>
      <c r="B764" s="5">
        <v>10</v>
      </c>
      <c r="C764" s="5">
        <f>B765/B764</f>
        <v>0.46105194091796875</v>
      </c>
      <c r="D764" s="5"/>
      <c r="E764" s="5"/>
      <c r="F764" s="5"/>
      <c r="G764" s="5"/>
      <c r="H764" s="5"/>
      <c r="I764" s="6"/>
      <c r="K764" s="28">
        <f>K763-1</f>
        <v>-3</v>
      </c>
    </row>
    <row r="765" spans="1:11" x14ac:dyDescent="0.25">
      <c r="A765" s="4" t="s">
        <v>41</v>
      </c>
      <c r="B765" s="5">
        <f>B740-B760</f>
        <v>4.6105194091796875</v>
      </c>
      <c r="C765" s="5"/>
      <c r="D765" s="5"/>
      <c r="E765" s="5"/>
      <c r="F765" s="5"/>
      <c r="G765" s="5"/>
      <c r="H765" s="5"/>
      <c r="I765" s="6"/>
      <c r="K765" s="28"/>
    </row>
    <row r="766" spans="1:11" x14ac:dyDescent="0.25">
      <c r="A766" s="4" t="s">
        <v>72</v>
      </c>
      <c r="B766" s="5"/>
      <c r="C766" s="5"/>
      <c r="D766" s="5"/>
      <c r="E766" s="5"/>
      <c r="F766" s="5"/>
      <c r="G766" s="5"/>
      <c r="H766" s="5"/>
      <c r="I766" s="6"/>
      <c r="K766" s="28"/>
    </row>
    <row r="767" spans="1:11" x14ac:dyDescent="0.25">
      <c r="A767" s="4" t="s">
        <v>73</v>
      </c>
      <c r="B767" s="5">
        <f>(B765/B764)/3</f>
        <v>0.15368398030598959</v>
      </c>
      <c r="C767" s="5"/>
      <c r="D767" s="5"/>
      <c r="E767" s="5"/>
      <c r="F767" s="5"/>
      <c r="G767" s="5"/>
      <c r="H767" s="5"/>
      <c r="I767" s="6"/>
      <c r="K767" s="28"/>
    </row>
    <row r="768" spans="1:11" x14ac:dyDescent="0.25">
      <c r="A768" s="4" t="s">
        <v>74</v>
      </c>
      <c r="B768" s="5" t="s">
        <v>75</v>
      </c>
      <c r="C768" s="5" t="s">
        <v>76</v>
      </c>
      <c r="D768" s="5" t="s">
        <v>77</v>
      </c>
      <c r="E768" s="25" t="s">
        <v>78</v>
      </c>
      <c r="F768" s="5"/>
      <c r="G768" s="5" t="s">
        <v>79</v>
      </c>
      <c r="H768" s="31" t="s">
        <v>80</v>
      </c>
      <c r="I768" s="6" t="s">
        <v>81</v>
      </c>
      <c r="K768" s="28"/>
    </row>
    <row r="769" spans="1:11" x14ac:dyDescent="0.25">
      <c r="A769" s="4">
        <v>0</v>
      </c>
      <c r="B769" s="5">
        <f>A769*A769</f>
        <v>0</v>
      </c>
      <c r="C769" s="5">
        <f>B769/$B$4</f>
        <v>0</v>
      </c>
      <c r="D769" s="5">
        <f>1 +C769</f>
        <v>1</v>
      </c>
      <c r="E769" s="5">
        <f>POWER(D769,-$B$7)</f>
        <v>1</v>
      </c>
      <c r="F769" s="5">
        <f>$B$13</f>
        <v>0.37500000000000006</v>
      </c>
      <c r="G769" s="5">
        <f>E769*F769</f>
        <v>0.37500000000000006</v>
      </c>
      <c r="H769" s="5">
        <v>1</v>
      </c>
      <c r="I769" s="6">
        <f>$B$767*H769*G769</f>
        <v>5.7631492614746108E-2</v>
      </c>
      <c r="K769" s="28"/>
    </row>
    <row r="770" spans="1:11" x14ac:dyDescent="0.25">
      <c r="A770" s="4">
        <f>A769+$C$764</f>
        <v>0.46105194091796875</v>
      </c>
      <c r="B770" s="5">
        <f>A770*A770</f>
        <v>0.21256889222422615</v>
      </c>
      <c r="C770" s="5">
        <f t="shared" ref="C770:C779" si="249">B770/$B$4</f>
        <v>5.3142223056056537E-2</v>
      </c>
      <c r="D770" s="5">
        <f t="shared" ref="D770:D779" si="250">1 +C770</f>
        <v>1.0531422230560565</v>
      </c>
      <c r="E770" s="5">
        <f t="shared" ref="E770:E779" si="251">POWER(D770,-$B$7)</f>
        <v>0.87858227511375298</v>
      </c>
      <c r="F770" s="5">
        <f t="shared" ref="F770:F779" si="252">$B$13</f>
        <v>0.37500000000000006</v>
      </c>
      <c r="G770" s="5">
        <f t="shared" ref="G770:G779" si="253">E770*F770</f>
        <v>0.32946835316765744</v>
      </c>
      <c r="H770" s="5">
        <v>4</v>
      </c>
      <c r="I770" s="6">
        <f t="shared" ref="I770:I779" si="254">$B$767*H770*G770</f>
        <v>0.20253603159866035</v>
      </c>
      <c r="K770" s="28"/>
    </row>
    <row r="771" spans="1:11" x14ac:dyDescent="0.25">
      <c r="A771" s="4">
        <f t="shared" ref="A771:A779" si="255">A770+$C$764</f>
        <v>0.9221038818359375</v>
      </c>
      <c r="B771" s="5">
        <f>A771*A771</f>
        <v>0.85027556889690459</v>
      </c>
      <c r="C771" s="5">
        <f t="shared" si="249"/>
        <v>0.21256889222422615</v>
      </c>
      <c r="D771" s="5">
        <f t="shared" si="250"/>
        <v>1.2125688922242261</v>
      </c>
      <c r="E771" s="5">
        <f t="shared" si="251"/>
        <v>0.61763790877815528</v>
      </c>
      <c r="F771" s="5">
        <f t="shared" si="252"/>
        <v>0.37500000000000006</v>
      </c>
      <c r="G771" s="5">
        <f t="shared" si="253"/>
        <v>0.23161421579180827</v>
      </c>
      <c r="H771" s="5">
        <v>2</v>
      </c>
      <c r="I771" s="6">
        <f t="shared" si="254"/>
        <v>7.1190789156670972E-2</v>
      </c>
    </row>
    <row r="772" spans="1:11" x14ac:dyDescent="0.25">
      <c r="A772" s="4">
        <f t="shared" si="255"/>
        <v>1.3831558227539063</v>
      </c>
      <c r="B772" s="5">
        <f t="shared" ref="B772:B779" si="256">A772*A772</f>
        <v>1.9131200300180353</v>
      </c>
      <c r="C772" s="5">
        <f t="shared" si="249"/>
        <v>0.47828000750450883</v>
      </c>
      <c r="D772" s="5">
        <f t="shared" si="250"/>
        <v>1.4782800075045088</v>
      </c>
      <c r="E772" s="5">
        <f t="shared" si="251"/>
        <v>0.37636414363460197</v>
      </c>
      <c r="F772" s="5">
        <f t="shared" si="252"/>
        <v>0.37500000000000006</v>
      </c>
      <c r="G772" s="5">
        <f t="shared" si="253"/>
        <v>0.14113655386297577</v>
      </c>
      <c r="H772" s="5">
        <v>4</v>
      </c>
      <c r="I772" s="6">
        <f t="shared" si="254"/>
        <v>8.6761709457331235E-2</v>
      </c>
    </row>
    <row r="773" spans="1:11" x14ac:dyDescent="0.25">
      <c r="A773" s="4">
        <f t="shared" si="255"/>
        <v>1.844207763671875</v>
      </c>
      <c r="B773" s="5">
        <f t="shared" si="256"/>
        <v>3.4011022755876184</v>
      </c>
      <c r="C773" s="5">
        <f t="shared" si="249"/>
        <v>0.85027556889690459</v>
      </c>
      <c r="D773" s="5">
        <f t="shared" si="250"/>
        <v>1.8502755688969046</v>
      </c>
      <c r="E773" s="5">
        <f t="shared" si="251"/>
        <v>0.21473802967967265</v>
      </c>
      <c r="F773" s="5">
        <f t="shared" si="252"/>
        <v>0.37500000000000006</v>
      </c>
      <c r="G773" s="5">
        <f t="shared" si="253"/>
        <v>8.052676112987725E-2</v>
      </c>
      <c r="H773" s="5">
        <v>2</v>
      </c>
      <c r="I773" s="6">
        <f t="shared" si="254"/>
        <v>2.4751346343178368E-2</v>
      </c>
    </row>
    <row r="774" spans="1:11" x14ac:dyDescent="0.25">
      <c r="A774" s="4">
        <f t="shared" si="255"/>
        <v>2.3052597045898438</v>
      </c>
      <c r="B774" s="5">
        <f t="shared" si="256"/>
        <v>5.3142223056056537</v>
      </c>
      <c r="C774" s="5">
        <f t="shared" si="249"/>
        <v>1.3285555764014134</v>
      </c>
      <c r="D774" s="5">
        <f t="shared" si="250"/>
        <v>2.3285555764014134</v>
      </c>
      <c r="E774" s="5">
        <f t="shared" si="251"/>
        <v>0.12086024781330018</v>
      </c>
      <c r="F774" s="5">
        <f t="shared" si="252"/>
        <v>0.37500000000000006</v>
      </c>
      <c r="G774" s="5">
        <f t="shared" si="253"/>
        <v>4.5322592929987575E-2</v>
      </c>
      <c r="H774" s="5">
        <v>4</v>
      </c>
      <c r="I774" s="6">
        <f t="shared" si="254"/>
        <v>2.7861425917074373E-2</v>
      </c>
    </row>
    <row r="775" spans="1:11" x14ac:dyDescent="0.25">
      <c r="A775" s="4">
        <f t="shared" si="255"/>
        <v>2.7663116455078125</v>
      </c>
      <c r="B775" s="5">
        <f t="shared" si="256"/>
        <v>7.6524801200721413</v>
      </c>
      <c r="C775" s="5">
        <f t="shared" si="249"/>
        <v>1.9131200300180353</v>
      </c>
      <c r="D775" s="5">
        <f t="shared" si="250"/>
        <v>2.9131200300180353</v>
      </c>
      <c r="E775" s="5">
        <f t="shared" si="251"/>
        <v>6.9040519666871192E-2</v>
      </c>
      <c r="F775" s="5">
        <f t="shared" si="252"/>
        <v>0.37500000000000006</v>
      </c>
      <c r="G775" s="5">
        <f t="shared" si="253"/>
        <v>2.58901948750767E-2</v>
      </c>
      <c r="H775" s="5">
        <v>2</v>
      </c>
      <c r="I775" s="6">
        <f t="shared" si="254"/>
        <v>7.9578163985990404E-3</v>
      </c>
    </row>
    <row r="776" spans="1:11" x14ac:dyDescent="0.25">
      <c r="A776" s="4">
        <f t="shared" si="255"/>
        <v>3.2273635864257813</v>
      </c>
      <c r="B776" s="5">
        <f t="shared" si="256"/>
        <v>10.415875718987081</v>
      </c>
      <c r="C776" s="5">
        <f t="shared" si="249"/>
        <v>2.6039689297467703</v>
      </c>
      <c r="D776" s="5">
        <f t="shared" si="250"/>
        <v>3.6039689297467703</v>
      </c>
      <c r="E776" s="5">
        <f t="shared" si="251"/>
        <v>4.0555280025329238E-2</v>
      </c>
      <c r="F776" s="5">
        <f t="shared" si="252"/>
        <v>0.37500000000000006</v>
      </c>
      <c r="G776" s="5">
        <f t="shared" si="253"/>
        <v>1.5208230009498466E-2</v>
      </c>
      <c r="H776" s="5">
        <v>4</v>
      </c>
      <c r="I776" s="6">
        <f t="shared" si="254"/>
        <v>9.3490452850748893E-3</v>
      </c>
    </row>
    <row r="777" spans="1:11" x14ac:dyDescent="0.25">
      <c r="A777" s="4">
        <f t="shared" si="255"/>
        <v>3.68841552734375</v>
      </c>
      <c r="B777" s="5">
        <f t="shared" si="256"/>
        <v>13.604409102350473</v>
      </c>
      <c r="C777" s="5">
        <f t="shared" si="249"/>
        <v>3.4011022755876184</v>
      </c>
      <c r="D777" s="5">
        <f t="shared" si="250"/>
        <v>4.4011022755876184</v>
      </c>
      <c r="E777" s="5">
        <f t="shared" si="251"/>
        <v>2.4609134918494677E-2</v>
      </c>
      <c r="F777" s="5">
        <f t="shared" si="252"/>
        <v>0.37500000000000006</v>
      </c>
      <c r="G777" s="5">
        <f t="shared" si="253"/>
        <v>9.2284255944355062E-3</v>
      </c>
      <c r="H777" s="5">
        <v>2</v>
      </c>
      <c r="I777" s="6">
        <f t="shared" si="254"/>
        <v>2.8365223546210332E-3</v>
      </c>
    </row>
    <row r="778" spans="1:11" x14ac:dyDescent="0.25">
      <c r="A778" s="4">
        <f t="shared" si="255"/>
        <v>4.1494674682617188</v>
      </c>
      <c r="B778" s="5">
        <f t="shared" si="256"/>
        <v>17.218080270162318</v>
      </c>
      <c r="C778" s="5">
        <f t="shared" si="249"/>
        <v>4.3045200675405795</v>
      </c>
      <c r="D778" s="5">
        <f t="shared" si="250"/>
        <v>5.3045200675405795</v>
      </c>
      <c r="E778" s="5">
        <f t="shared" si="251"/>
        <v>1.5430669098516847E-2</v>
      </c>
      <c r="F778" s="5">
        <f t="shared" si="252"/>
        <v>0.37500000000000006</v>
      </c>
      <c r="G778" s="5">
        <f t="shared" si="253"/>
        <v>5.7865009119438182E-3</v>
      </c>
      <c r="H778" s="5">
        <v>4</v>
      </c>
      <c r="I778" s="6">
        <f t="shared" si="254"/>
        <v>3.5571699687670581E-3</v>
      </c>
    </row>
    <row r="779" spans="1:11" x14ac:dyDescent="0.25">
      <c r="A779" s="4">
        <f t="shared" si="255"/>
        <v>4.6105194091796875</v>
      </c>
      <c r="B779" s="5">
        <f t="shared" si="256"/>
        <v>21.256889222422615</v>
      </c>
      <c r="C779" s="5">
        <f t="shared" si="249"/>
        <v>5.3142223056056537</v>
      </c>
      <c r="D779" s="5">
        <f t="shared" si="250"/>
        <v>6.3142223056056537</v>
      </c>
      <c r="E779" s="5">
        <f t="shared" si="251"/>
        <v>9.9816038545882304E-3</v>
      </c>
      <c r="F779" s="5">
        <f t="shared" si="252"/>
        <v>0.37500000000000006</v>
      </c>
      <c r="G779" s="5">
        <f t="shared" si="253"/>
        <v>3.743101445470587E-3</v>
      </c>
      <c r="H779" s="5">
        <v>1</v>
      </c>
      <c r="I779" s="6">
        <f t="shared" si="254"/>
        <v>5.7525472882902283E-4</v>
      </c>
    </row>
    <row r="780" spans="1:11" x14ac:dyDescent="0.25">
      <c r="I780" s="50">
        <f>SUM(I769:I779)</f>
        <v>0.49500860382355244</v>
      </c>
    </row>
    <row r="781" spans="1:11" x14ac:dyDescent="0.25">
      <c r="I781" s="26"/>
    </row>
    <row r="782" spans="1:11" x14ac:dyDescent="0.25">
      <c r="I782" s="26"/>
    </row>
    <row r="783" spans="1:11" x14ac:dyDescent="0.25">
      <c r="I783" s="26"/>
    </row>
    <row r="784" spans="1:11" x14ac:dyDescent="0.25">
      <c r="I784" s="26"/>
    </row>
    <row r="785" spans="1:9" x14ac:dyDescent="0.25">
      <c r="I785" s="26"/>
    </row>
    <row r="786" spans="1:9" x14ac:dyDescent="0.25">
      <c r="I786" s="26"/>
    </row>
    <row r="787" spans="1:9" x14ac:dyDescent="0.25">
      <c r="I787" s="26"/>
    </row>
    <row r="788" spans="1:9" x14ac:dyDescent="0.25">
      <c r="I788" s="26"/>
    </row>
    <row r="789" spans="1:9" x14ac:dyDescent="0.25">
      <c r="I789" s="26"/>
    </row>
    <row r="790" spans="1:9" x14ac:dyDescent="0.25">
      <c r="I790" s="26"/>
    </row>
    <row r="791" spans="1:9" x14ac:dyDescent="0.25">
      <c r="A791" t="s">
        <v>118</v>
      </c>
      <c r="I791" s="26"/>
    </row>
    <row r="792" spans="1:9" x14ac:dyDescent="0.25">
      <c r="A792" t="s">
        <v>119</v>
      </c>
      <c r="B792" t="s">
        <v>120</v>
      </c>
      <c r="I792" s="26"/>
    </row>
    <row r="793" spans="1:9" x14ac:dyDescent="0.25">
      <c r="A793" t="s">
        <v>121</v>
      </c>
      <c r="I793" s="26"/>
    </row>
    <row r="794" spans="1:9" x14ac:dyDescent="0.25">
      <c r="A794" t="s">
        <v>122</v>
      </c>
      <c r="I794" s="26"/>
    </row>
    <row r="795" spans="1:9" x14ac:dyDescent="0.25">
      <c r="I795" s="26"/>
    </row>
    <row r="796" spans="1:9" x14ac:dyDescent="0.25">
      <c r="A796" t="s">
        <v>123</v>
      </c>
      <c r="I796" s="26"/>
    </row>
    <row r="797" spans="1:9" x14ac:dyDescent="0.25">
      <c r="A797" t="s">
        <v>125</v>
      </c>
      <c r="I797" s="26"/>
    </row>
    <row r="798" spans="1:9" x14ac:dyDescent="0.25">
      <c r="A798" t="s">
        <v>124</v>
      </c>
      <c r="I798" s="26"/>
    </row>
    <row r="799" spans="1:9" x14ac:dyDescent="0.25">
      <c r="A799" t="s">
        <v>126</v>
      </c>
      <c r="I799" s="26"/>
    </row>
    <row r="800" spans="1:9" x14ac:dyDescent="0.25">
      <c r="I800" s="26"/>
    </row>
    <row r="801" spans="9:9" x14ac:dyDescent="0.25">
      <c r="I801" s="26"/>
    </row>
    <row r="802" spans="9:9" x14ac:dyDescent="0.25">
      <c r="I802" s="26"/>
    </row>
    <row r="803" spans="9:9" x14ac:dyDescent="0.25">
      <c r="I803" s="26"/>
    </row>
  </sheetData>
  <mergeCells count="1">
    <mergeCell ref="F6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2017-04-08T01:18:48Z</dcterms:created>
  <dcterms:modified xsi:type="dcterms:W3CDTF">2017-04-10T03:28:05Z</dcterms:modified>
</cp:coreProperties>
</file>