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codeName="ThisWorkbook" defaultThemeVersion="124226"/>
  <bookViews>
    <workbookView xWindow="105" yWindow="105" windowWidth="9000" windowHeight="7995" tabRatio="601" activeTab="1"/>
  </bookViews>
  <sheets>
    <sheet name="Lane 5" sheetId="1" r:id="rId1"/>
    <sheet name="39" sheetId="13" r:id="rId2"/>
    <sheet name="SPB" sheetId="11" r:id="rId3"/>
    <sheet name="3D" sheetId="8" r:id="rId4"/>
    <sheet name="3D Data" sheetId="10" r:id="rId5"/>
    <sheet name="All Ball Positions XY" sheetId="16" r:id="rId6"/>
    <sheet name="Lefty" sheetId="17" r:id="rId7"/>
  </sheets>
  <definedNames>
    <definedName name="Board" comment="">'3D Data'!$D$20:$AN$20</definedName>
    <definedName name="Boards" comment="" localSheetId="1">'3D'!#REF!</definedName>
    <definedName name="Boards" comment="" localSheetId="2">'3D'!#REF!</definedName>
    <definedName name="Boards" comment="">'3D'!#REF!</definedName>
    <definedName name="CrossTilt" comment="" localSheetId="1">'3D'!#REF!</definedName>
    <definedName name="CrossTilt" comment="" localSheetId="2">'3D'!#REF!</definedName>
    <definedName name="CrossTilt" comment="">'3D'!#REF!</definedName>
    <definedName name="_xlnm.Print_Area" comment="" localSheetId="1">'39'!$A$1:$BC$56</definedName>
    <definedName name="_xlnm.Print_Area" comment="" localSheetId="0">'Lane 5'!$A$1:$CO$58</definedName>
    <definedName name="_xlnm.Print_Area" comment="" localSheetId="2">SPB!$A$1:$M$56</definedName>
    <definedName name="Tilt" comment="">'3D Data'!$AQ$2:$AQ$19</definedName>
    <definedName name="Tilt0" comment="" localSheetId="1">'3D'!#REF!</definedName>
    <definedName name="Tilt0" comment="" localSheetId="2">'3D'!#REF!</definedName>
    <definedName name="Tilt0" comment="">'3D'!#REF!</definedName>
    <definedName name="TiltBoard" comment="">'3D Data'!$AT$2:$AT$19</definedName>
    <definedName name="TiltByBoard" comment="" localSheetId="1">'3D'!#REF!</definedName>
    <definedName name="TiltByBoard" comment="" localSheetId="2">'3D'!#REF!</definedName>
    <definedName name="TiltByBoard" comment="">'3D'!#REF!</definedName>
    <definedName name="TiltFact" comment="">'3D Data'!$AR$2:$AR$19</definedName>
    <definedName name="TiltFactor" comment="" localSheetId="1">'3D'!#REF!</definedName>
    <definedName name="TiltFactor" comment="" localSheetId="2">'3D'!#REF!</definedName>
    <definedName name="TiltFactor" comment="">'3D'!#REF!</definedName>
    <definedName name="TiltZ" comment="">'3D Data'!$AS$2:$AS$19</definedName>
  </definedNames>
  <calcPr fullPrecision="1" calcId="125725"/>
</workbook>
</file>

<file path=xl/sharedStrings.xml><?xml version="1.0" encoding="utf-8"?>
<sst xmlns="http://schemas.openxmlformats.org/spreadsheetml/2006/main" uniqueCount="217" count="704">
  <si>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</si>
  <si>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</si>
  <si>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</si>
  <si>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</si>
  <si>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</si>
  <si>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</si>
  <si>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</si>
  <si>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</si>
  <si>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</si>
  <si>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</si>
  <si>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</si>
  <si>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</si>
  <si>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</si>
  <si>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</si>
  <si>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</si>
  <si>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</si>
  <si>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</si>
  <si>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</si>
  <si>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</si>
  <si>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</si>
  <si>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</si>
  <si>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</si>
  <si>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</si>
  <si>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</si>
  <si>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</si>
  <si>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</si>
  <si>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</si>
  <si>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</si>
  <si>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</si>
  <si>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</si>
  <si>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</si>
  <si>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</si>
  <si>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</si>
  <si>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</si>
  <si>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</si>
  <si>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</si>
  <si>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</si>
  <si>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</si>
  <si>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</si>
  <si>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</si>
  <si>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</si>
  <si>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</si>
  <si>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</si>
  <si>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</si>
  <si>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</si>
  <si>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</si>
  <si>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</si>
  <si>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</si>
  <si>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</si>
  <si>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</si>
  <si>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</si>
  <si>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</si>
  <si>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</si>
  <si>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</si>
  <si>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</si>
  <si>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</si>
  <si>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</si>
  <si>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</si>
  <si>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</si>
  <si>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</si>
  <si>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</si>
  <si>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</si>
  <si>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</si>
  <si>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</si>
  <si>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</si>
  <si>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</si>
  <si>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</si>
  <si>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</si>
  <si>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</si>
  <si>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21-15-02</t>
  </si>
  <si>
    <t>04-04-04</t>
  </si>
  <si>
    <t>L1.5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</si>
  <si>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</si>
  <si>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</si>
  <si>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</si>
  <si>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</si>
  <si>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</si>
  <si>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</si>
  <si>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</si>
  <si>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</si>
  <si>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</si>
  <si>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</si>
  <si>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</si>
  <si>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</si>
  <si>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</si>
  <si>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</si>
  <si>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</si>
  <si>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</si>
  <si>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</si>
  <si>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</si>
  <si>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</si>
  <si>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</si>
  <si>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</si>
  <si>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</si>
  <si>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</si>
  <si>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</si>
  <si>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</si>
  <si>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</si>
  <si>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</si>
  <si>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</si>
  <si>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</si>
  <si>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</si>
  <si>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</si>
  <si>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</si>
  <si>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</si>
  <si>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</si>
  <si>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</si>
  <si>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</si>
  <si>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R1.5</t>
  </si>
  <si>
    <t>.00294 x Net Lengthtilt</t>
  </si>
  <si>
    <t>.05 x AVG Crosstilt</t>
  </si>
  <si>
    <t>Lane rating= Avg RMS x.1</t>
  </si>
  <si>
    <t>12-11-08</t>
  </si>
  <si>
    <t>24-19-09</t>
  </si>
  <si>
    <t>14-10-02</t>
  </si>
  <si>
    <t>17-15-11</t>
  </si>
  <si>
    <t>18-15-09</t>
  </si>
  <si>
    <t>24-20-12</t>
  </si>
  <si>
    <t>15-11-04</t>
  </si>
  <si>
    <t>20-15-07</t>
  </si>
  <si>
    <t>27-20-08</t>
  </si>
  <si>
    <t>25-18-04</t>
  </si>
  <si>
    <t>31-24-07</t>
  </si>
  <si>
    <t>21-15-05</t>
  </si>
  <si>
    <t>12-10-06</t>
  </si>
  <si>
    <t>Mapper Slope Reading Used</t>
  </si>
  <si>
    <t>Ball Position Distance Feet</t>
  </si>
  <si>
    <t>Laydown</t>
  </si>
  <si>
    <t>Arrows</t>
  </si>
  <si>
    <t>BreakPT</t>
  </si>
  <si>
    <t>Break PT</t>
  </si>
  <si>
    <t>R25</t>
  </si>
  <si>
    <t>R24</t>
  </si>
  <si>
    <t>R23</t>
  </si>
  <si>
    <t>R22</t>
  </si>
  <si>
    <t>R21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</si>
  <si>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</si>
  <si>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</si>
  <si>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</si>
  <si>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</si>
  <si>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</si>
  <si>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</si>
  <si>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</si>
  <si>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</si>
  <si>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</si>
  <si>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</si>
  <si>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</si>
  <si>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</si>
  <si>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</si>
  <si>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</si>
  <si>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</si>
  <si>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</si>
  <si>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</si>
  <si>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</si>
  <si>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</si>
  <si>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</si>
  <si>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</si>
  <si>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</si>
  <si>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</si>
  <si>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</si>
  <si>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</si>
  <si>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</si>
  <si>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</si>
  <si>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</si>
  <si>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</si>
  <si>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</si>
  <si>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</si>
  <si>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</si>
  <si>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</si>
  <si>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Right</t>
  </si>
  <si>
    <t>Hand</t>
  </si>
  <si>
    <t>Left</t>
  </si>
  <si>
    <t>Mapped Lane</t>
  </si>
  <si>
    <t>Flat Lane Ball Path - Breakpoint Long (44')</t>
  </si>
  <si>
    <t>  Board # at Pins:</t>
  </si>
  <si>
    <t>Flat Lane Ball Path - Breakpoint Medium (40')</t>
  </si>
  <si>
    <t>Flat Lane Ball Path - Breakpoint Short (36')</t>
  </si>
  <si>
    <t>Number of Ball Paths - Long =</t>
  </si>
  <si>
    <t>Number of Ball Paths - Medium =</t>
  </si>
  <si>
    <t>Number of Ball Paths - Short =</t>
  </si>
  <si>
    <t>Total Ball Paths Defined =</t>
  </si>
  <si>
    <t>LH =</t>
  </si>
  <si>
    <t>RH +</t>
  </si>
  <si>
    <t>5x4 1x3</t>
  </si>
  <si>
    <t>6x4</t>
  </si>
  <si>
    <t>1x5 5x4</t>
  </si>
  <si>
    <t>2x5 4x4</t>
  </si>
  <si>
    <t>3x5 3x4</t>
  </si>
  <si>
    <t>4x5 2x4</t>
  </si>
  <si>
    <t>5x5 1x4</t>
  </si>
  <si>
    <t>6x5</t>
  </si>
  <si>
    <t>1x6 5x5</t>
  </si>
  <si>
    <t>2x6 4x5</t>
  </si>
  <si>
    <t>4x4 2x3</t>
  </si>
  <si>
    <t>3x4 3x3</t>
  </si>
  <si>
    <t>2x4 4x3</t>
  </si>
  <si>
    <t>1x4 5x3</t>
  </si>
  <si>
    <t>6x3</t>
  </si>
  <si>
    <t>5x3 1x2</t>
  </si>
  <si>
    <t>4x3 2x2</t>
  </si>
  <si>
    <t>3x3 3x2</t>
  </si>
  <si>
    <t>2x3 4x2</t>
  </si>
  <si>
    <t>1x3 5x2</t>
  </si>
  <si>
    <t>6x2</t>
  </si>
  <si>
    <t>5x2 1x1</t>
  </si>
  <si>
    <t>4x2 2x1</t>
  </si>
  <si>
    <t>3x2 3x1</t>
  </si>
  <si>
    <t>2x2 4x1</t>
  </si>
  <si>
    <t>1x2 5x1</t>
  </si>
  <si>
    <t>6x1</t>
  </si>
  <si>
    <t>5x1 1x0</t>
  </si>
  <si>
    <t>4x1 2x0</t>
  </si>
  <si>
    <t>3x1 3x0</t>
  </si>
  <si>
    <t>2x1 4x0</t>
  </si>
  <si>
    <t>6x0</t>
  </si>
  <si>
    <t>2017917_Lucky_Strike_Malone_NY__1-20_O</t>
  </si>
  <si>
    <t>6:32 PM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</si>
</sst>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;[Red]0.00"/>
    <numFmt numFmtId="165" formatCode="0.000"/>
    <numFmt numFmtId="166" formatCode="0;[Red]0"/>
  </numFmts>
  <fonts count="19">
    <font>
      <sz val="10"/>
      <color indexed="8"/>
      <name val="Arial"/>
    </font>
    <font>
      <sz val="7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sz val="10"/>
      <color indexed="8"/>
      <name val="Arial"/>
    </font>
    <font>
      <b/>
      <sz val="14"/>
      <name val="Arial"/>
      <family val="2"/>
      <charset val="0"/>
    </font>
    <font>
      <sz val="10"/>
      <color indexed="8"/>
      <name val="Arial"/>
      <family val="2"/>
      <charset val="0"/>
    </font>
    <font>
      <b/>
      <sz val="10"/>
      <color indexed="8"/>
      <name val="Arial"/>
      <family val="2"/>
      <charset val="0"/>
    </font>
    <font>
      <b/>
      <sz val="16"/>
      <color indexed="8"/>
      <name val="Arial"/>
      <family val="2"/>
      <charset val="0"/>
    </font>
    <font>
      <b/>
      <sz val="16"/>
      <name val="Arial"/>
      <family val="2"/>
      <charset val="0"/>
    </font>
    <font>
      <b/>
      <sz val="8"/>
      <name val="Arial"/>
      <family val="2"/>
      <charset val="0"/>
    </font>
    <font>
      <b/>
      <sz val="10"/>
      <name val="Arial"/>
      <family val="2"/>
      <charset val="0"/>
    </font>
    <font>
      <sz val="8"/>
      <name val="Arial"/>
      <family val="2"/>
      <charset val="0"/>
    </font>
    <font>
      <sz val="7"/>
      <color indexed="8"/>
      <name val="Arial"/>
      <family val="2"/>
      <charset val="0"/>
    </font>
    <font>
      <sz val="8"/>
      <color indexed="8"/>
      <name val="Arial"/>
      <family val="2"/>
      <charset val="0"/>
    </font>
    <font>
      <sz val="20"/>
      <color indexed="8"/>
      <name val="Arial"/>
      <family val="2"/>
      <charset val="0"/>
    </font>
    <font>
      <b/>
      <sz val="14"/>
      <color indexed="8"/>
      <name val="Arial"/>
      <family val="2"/>
      <charset val="0"/>
    </font>
    <font>
      <sz val="10"/>
      <color indexed="8"/>
      <name val="Calibri"/>
    </font>
    <font>
      <sz val="11"/>
      <color indexed="8"/>
      <name val="Arial"/>
    </font>
  </fonts>
  <fills count="16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10"/>
        <bgColor indexed="65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5"/>
      </patternFill>
    </fill>
    <fill>
      <patternFill patternType="solid">
        <fgColor rgb="FFFFFF00"/>
        <bgColor indexed="65"/>
      </patternFill>
    </fill>
    <fill>
      <patternFill patternType="solid">
        <fgColor rgb="FFFF5A00"/>
        <bgColor indexed="65"/>
      </patternFill>
    </fill>
    <fill>
      <patternFill patternType="solid">
        <fgColor rgb="FFFF0000"/>
        <bgColor indexed="65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35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164" fontId="0" fillId="0" borderId="0" xfId="0" applyAlignment="1" applyBorder="1" applyFont="1" applyNumberFormat="1" applyFill="1" applyProtection="1"/>
    <xf numFmtId="164" fontId="1" fillId="0" borderId="1" xfId="0" applyAlignment="1" applyBorder="1" applyFont="1" applyNumberFormat="1" applyFill="1" applyProtection="1">
      <alignment horizontal="center" vertical="center"/>
    </xf>
    <xf numFmtId="165" fontId="0" fillId="0" borderId="0" xfId="0" applyAlignment="1" applyBorder="1" applyFont="1" applyNumberFormat="1" applyFill="1" applyProtection="1"/>
    <xf numFmtId="165" fontId="1" fillId="0" borderId="1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Fill="1" applyProtection="1">
      <alignment horizontal="center" vertical="center"/>
    </xf>
    <xf numFmtId="164" fontId="0" fillId="0" borderId="0" xfId="0" applyAlignment="1" applyBorder="1" applyNumberFormat="1" applyFill="1" applyProtection="1"/>
    <xf numFmtId="164" fontId="0" fillId="0" borderId="0" xfId="0" applyAlignment="1" applyBorder="1" applyNumberFormat="1" applyFill="1" applyProtection="1">
      <alignment horizontal="center"/>
    </xf>
    <xf numFmtId="164" fontId="2" fillId="0" borderId="0" xfId="0" applyAlignment="1" applyBorder="1" applyFont="1" applyNumberFormat="1" applyFill="1" applyProtection="1"/>
    <xf numFmtId="164" fontId="0" fillId="0" borderId="0" xfId="0" applyAlignment="1" applyBorder="1" applyNumberFormat="1" applyFill="1" applyProtection="1">
      <alignment horizontal="center" vertical="center"/>
    </xf>
    <xf numFmtId="164" fontId="1" fillId="0" borderId="0" xfId="0" applyAlignment="1" applyBorder="1" applyFont="1" applyNumberFormat="1" applyFill="1" applyProtection="1">
      <alignment horizontal="center" vertical="center"/>
    </xf>
    <xf numFmtId="0" fontId="0" fillId="0" borderId="2" xfId="0" applyAlignment="1" applyBorder="1" applyProtection="1">
      <alignment horizontal="center" vertical="center"/>
    </xf>
    <xf numFmtId="0" fontId="0" fillId="0" borderId="3" xfId="0" applyAlignment="1" applyBorder="1" applyProtection="1">
      <alignment horizontal="center" vertical="center"/>
    </xf>
    <xf numFmtId="0" fontId="0" fillId="0" borderId="4" xfId="0" applyAlignment="1" applyBorder="1" applyFont="1" applyNumberFormat="1" applyFill="1" applyProtection="1"/>
    <xf numFmtId="0" fontId="1" fillId="0" borderId="5" xfId="0" applyAlignment="1" applyBorder="1" applyFont="1" applyProtection="1">
      <alignment horizontal="center" vertical="center"/>
    </xf>
    <xf numFmtId="0" fontId="0" fillId="0" borderId="5" xfId="0" applyAlignment="1" applyBorder="1" applyFont="1" applyNumberFormat="1" applyFill="1" applyProtection="1">
      <alignment horizontal="center"/>
    </xf>
    <xf numFmtId="0" fontId="1" fillId="0" borderId="6" xfId="0" applyAlignment="1" applyBorder="1" applyFont="1" applyProtection="1">
      <alignment horizontal="center" vertical="center"/>
    </xf>
    <xf numFmtId="0" fontId="0" fillId="2" borderId="0" xfId="0" applyAlignment="1" applyBorder="1" applyFont="1" applyNumberFormat="1" applyFill="1" applyProtection="1"/>
    <xf numFmtId="0" fontId="0" fillId="3" borderId="0" xfId="0" applyAlignment="1" applyBorder="1" applyFont="1" applyNumberFormat="1" applyFill="1" applyProtection="1"/>
    <xf numFmtId="0" fontId="0" fillId="4" borderId="0" xfId="0" applyAlignment="1" applyBorder="1" applyFont="1" applyNumberFormat="1" applyFill="1" applyProtection="1"/>
    <xf numFmtId="164" fontId="8" fillId="0" borderId="0" xfId="0" applyAlignment="1" applyBorder="1" applyFont="1" applyNumberFormat="1" applyFill="1" applyProtection="1">
      <alignment horizontal="center"/>
    </xf>
    <xf numFmtId="0" fontId="1" fillId="0" borderId="7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Protection="1">
      <alignment horizontal="center" vertical="center"/>
    </xf>
    <xf numFmtId="0" fontId="0" fillId="0" borderId="8" xfId="0" applyAlignment="1" applyBorder="1" applyNumberFormat="1" applyFill="1" applyProtection="1"/>
    <xf numFmtId="0" fontId="1" fillId="0" borderId="7" xfId="0" applyAlignment="1" applyBorder="1" applyFont="1" applyProtection="1">
      <alignment horizontal="center" vertical="center"/>
    </xf>
    <xf numFmtId="0" fontId="1" fillId="0" borderId="0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Protection="1">
      <alignment horizontal="center" vertical="center"/>
    </xf>
    <xf numFmtId="1" fontId="0" fillId="0" borderId="0" xfId="0" applyAlignment="1" applyBorder="1" applyFont="1" applyNumberFormat="1" applyFill="1" applyProtection="1"/>
    <xf numFmtId="0" fontId="0" fillId="0" borderId="1" xfId="0" applyAlignment="1" applyBorder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  <protection locked="0"/>
    </xf>
    <xf numFmtId="0" fontId="0" fillId="0" borderId="1" xfId="0" applyAlignment="1" applyBorder="1" applyFill="1" applyProtection="1">
      <alignment horizontal="center" vertical="center"/>
    </xf>
    <xf numFmtId="0" fontId="5" fillId="0" borderId="1" xfId="0" applyAlignment="1" applyBorder="1" applyFont="1" applyFill="1" applyProtection="1">
      <alignment horizontal="center" vertical="center"/>
    </xf>
    <xf numFmtId="164" fontId="0" fillId="0" borderId="1" xfId="0" applyAlignment="1" applyBorder="1" applyNumberFormat="1" applyFill="1" applyProtection="1">
      <alignment horizontal="center" vertical="center"/>
    </xf>
    <xf numFmtId="2" fontId="3" fillId="0" borderId="1" xfId="0" applyAlignment="1" applyBorder="1" applyFont="1" applyNumberFormat="1" applyFill="1" applyProtection="1">
      <alignment horizontal="center" vertical="center"/>
    </xf>
    <xf numFmtId="164" fontId="9" fillId="3" borderId="1" xfId="0" applyAlignment="1" applyBorder="1" applyFont="1" applyNumberFormat="1" applyFill="1" applyProtection="1">
      <alignment horizontal="center" vertical="center"/>
    </xf>
    <xf numFmtId="2" fontId="10" fillId="0" borderId="1" xfId="0" applyAlignment="1" applyBorder="1" applyFont="1" applyNumberFormat="1" applyFill="1" applyProtection="1">
      <alignment horizontal="center" vertical="center"/>
    </xf>
    <xf numFmtId="164" fontId="10" fillId="3" borderId="1" xfId="0" applyAlignment="1" applyBorder="1" applyFont="1" applyNumberFormat="1" applyFill="1" applyProtection="1">
      <alignment horizontal="center" vertical="center"/>
    </xf>
    <xf numFmtId="164" fontId="8" fillId="0" borderId="0" xfId="0" applyAlignment="1" applyBorder="1" applyFont="1" applyNumberFormat="1" applyFill="1" applyProtection="1">
      <alignment horizontal="left"/>
    </xf>
    <xf numFmtId="164" fontId="2" fillId="0" borderId="0" xfId="0" applyAlignment="1" applyBorder="1" applyFont="1" applyNumberFormat="1" applyFill="1" applyProtection="1">
      <alignment horizontal="center"/>
    </xf>
    <xf numFmtId="1" fontId="0" fillId="0" borderId="0" xfId="0" applyAlignment="1" applyBorder="1" applyNumberFormat="1" applyFill="1" applyProtection="1"/>
    <xf numFmtId="1" fontId="8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 vertical="center"/>
    </xf>
    <xf numFmtId="0" fontId="0" fillId="6" borderId="0" xfId="0" applyAlignment="1" applyBorder="1" applyFont="1" applyNumberFormat="1" applyFill="1" applyProtection="1"/>
    <xf numFmtId="14" fontId="0" fillId="6" borderId="0" xfId="0" applyAlignment="1" applyBorder="1" applyFont="1" applyNumberFormat="1" applyFill="1" applyProtection="1"/>
    <xf numFmtId="18" fontId="0" fillId="6" borderId="0" xfId="0" applyAlignment="1" applyBorder="1" applyFont="1" applyNumberFormat="1" applyFill="1" applyProtection="1"/>
    <xf numFmtId="0" fontId="6" fillId="6" borderId="0" xfId="0" applyAlignment="1" applyBorder="1" applyFont="1" applyNumberFormat="1" applyFill="1" applyProtection="1"/>
    <xf numFmtId="2" fontId="7" fillId="6" borderId="0" xfId="0" applyAlignment="1" applyBorder="1" applyFont="1" applyNumberFormat="1" applyFill="1" applyProtection="1">
      <alignment horizontal="center"/>
    </xf>
    <xf numFmtId="164" fontId="0" fillId="6" borderId="0" xfId="0" applyAlignment="1" applyBorder="1" applyFont="1" applyNumberFormat="1" applyFill="1" applyProtection="1"/>
    <xf numFmtId="1" fontId="0" fillId="6" borderId="0" xfId="0" applyAlignment="1" applyBorder="1" applyFont="1" applyNumberFormat="1" applyFill="1" applyProtection="1"/>
    <xf numFmtId="164" fontId="0" fillId="0" borderId="9" xfId="0" applyAlignment="1" applyBorder="1" applyNumberFormat="1" applyFill="1" applyProtection="1">
      <alignment horizontal="center" vertical="center"/>
    </xf>
    <xf numFmtId="165" fontId="1" fillId="0" borderId="9" xfId="0" applyAlignment="1" applyBorder="1" applyFont="1" applyNumberFormat="1" applyFill="1" applyProtection="1">
      <alignment horizontal="center" vertical="center"/>
    </xf>
    <xf numFmtId="164" fontId="1" fillId="0" borderId="9" xfId="0" applyAlignment="1" applyBorder="1" applyFont="1" applyNumberFormat="1" applyFill="1" applyProtection="1">
      <alignment horizontal="center" vertical="center"/>
    </xf>
    <xf numFmtId="164" fontId="0" fillId="0" borderId="10" xfId="0" applyAlignment="1" applyBorder="1" applyNumberFormat="1" applyFill="1" applyProtection="1">
      <alignment horizontal="center" vertical="center"/>
    </xf>
    <xf numFmtId="165" fontId="1" fillId="0" borderId="10" xfId="0" applyAlignment="1" applyBorder="1" applyFont="1" applyNumberFormat="1" applyFill="1" applyProtection="1">
      <alignment horizontal="center" vertical="center"/>
    </xf>
    <xf numFmtId="164" fontId="1" fillId="0" borderId="10" xfId="0" applyAlignment="1" applyBorder="1" applyFont="1" applyNumberFormat="1" applyFill="1" applyProtection="1">
      <alignment horizontal="center" vertical="center"/>
    </xf>
    <xf numFmtId="164" fontId="0" fillId="6" borderId="0" xfId="0" applyAlignment="1" applyBorder="1" applyNumberFormat="1" applyFill="1" applyProtection="1">
      <alignment horizontal="center" vertical="center"/>
    </xf>
    <xf numFmtId="165" fontId="1" fillId="6" borderId="0" xfId="0" applyAlignment="1" applyBorder="1" applyFont="1" applyNumberFormat="1" applyFill="1" applyProtection="1">
      <alignment horizontal="center" vertical="center"/>
    </xf>
    <xf numFmtId="164" fontId="1" fillId="6" borderId="0" xfId="0" applyAlignment="1" applyBorder="1" applyFont="1" applyNumberFormat="1" applyFill="1" applyProtection="1">
      <alignment horizontal="center" vertical="center"/>
    </xf>
    <xf numFmtId="1" fontId="1" fillId="6" borderId="0" xfId="0" applyAlignment="1" applyBorder="1" applyFont="1" applyNumberFormat="1" applyFill="1" applyProtection="1">
      <alignment horizontal="center" vertical="center"/>
    </xf>
    <xf numFmtId="1" fontId="0" fillId="6" borderId="0" xfId="0" applyAlignment="1" applyBorder="1" applyNumberFormat="1" applyFill="1" applyProtection="1">
      <alignment horizontal="center" vertical="center"/>
    </xf>
    <xf numFmtId="164" fontId="12" fillId="3" borderId="0" xfId="0" applyAlignment="1" applyBorder="1" applyFont="1" applyNumberFormat="1" applyFill="1" applyProtection="1">
      <alignment horizontal="center" vertical="center"/>
    </xf>
    <xf numFmtId="164" fontId="12" fillId="3" borderId="11" xfId="0" applyAlignment="1" applyBorder="1" applyFont="1" applyNumberFormat="1" applyFill="1" applyProtection="1">
      <alignment horizontal="center" vertical="center"/>
    </xf>
    <xf numFmtId="164" fontId="12" fillId="0" borderId="12" xfId="0" applyAlignment="1" applyBorder="1" applyFont="1" applyNumberFormat="1" applyFill="1" applyProtection="1">
      <alignment horizontal="center" vertical="center"/>
    </xf>
    <xf numFmtId="164" fontId="12" fillId="0" borderId="0" xfId="0" applyAlignment="1" applyBorder="1" applyFont="1" applyNumberFormat="1" applyFill="1" applyProtection="1">
      <alignment horizontal="center" vertical="center"/>
    </xf>
    <xf numFmtId="166" fontId="12" fillId="0" borderId="13" xfId="0" applyAlignment="1" applyBorder="1" applyFont="1" applyNumberFormat="1" applyFill="1" applyProtection="1">
      <alignment horizontal="center" vertical="center"/>
    </xf>
    <xf numFmtId="166" fontId="12" fillId="0" borderId="0" xfId="0" applyAlignment="1" applyBorder="1" applyFont="1" applyNumberFormat="1" applyFill="1" applyProtection="1">
      <alignment horizontal="center" vertical="center"/>
    </xf>
    <xf numFmtId="0" fontId="1" fillId="0" borderId="13" xfId="0" applyAlignment="1" applyBorder="1" applyFont="1" applyNumberFormat="1" applyFill="1" applyProtection="1">
      <alignment horizontal="center" vertical="center"/>
    </xf>
    <xf numFmtId="49" fontId="1" fillId="0" borderId="13" xfId="0" applyAlignment="1" applyBorder="1" applyFont="1" applyNumberFormat="1" applyFill="1" applyProtection="1">
      <alignment horizontal="center" vertical="center"/>
    </xf>
    <xf numFmtId="164" fontId="12" fillId="0" borderId="13" xfId="0" applyAlignment="1" applyBorder="1" applyFont="1" applyNumberFormat="1" applyFill="1" applyProtection="1">
      <alignment horizontal="center" vertical="center"/>
    </xf>
    <xf numFmtId="164" fontId="1" fillId="0" borderId="13" xfId="0" applyAlignment="1" applyBorder="1" applyFont="1" applyNumberFormat="1" applyFill="1" applyProtection="1">
      <alignment horizontal="center" vertical="center"/>
    </xf>
    <xf numFmtId="1" fontId="1" fillId="0" borderId="1" xfId="0" applyAlignment="1" applyBorder="1" applyFont="1" applyNumberFormat="1" applyFill="1" applyProtection="1">
      <alignment horizontal="center" vertical="center"/>
      <protection locked="0"/>
    </xf>
    <xf numFmtId="2" fontId="0" fillId="0" borderId="0" xfId="0" applyAlignment="1" applyBorder="1" applyFont="1" applyNumberFormat="1" applyFill="1" applyProtection="1"/>
    <xf numFmtId="164" fontId="6" fillId="0" borderId="0" xfId="0" applyAlignment="1" applyBorder="1" applyFont="1" applyNumberFormat="1" applyFill="1" applyProtection="1"/>
    <xf numFmtId="1" fontId="6" fillId="0" borderId="0" xfId="0" applyAlignment="1" applyBorder="1" applyFont="1" applyNumberFormat="1" applyFill="1" applyProtection="1"/>
    <xf numFmtId="0" fontId="1" fillId="0" borderId="0" xfId="0" applyAlignment="1" applyBorder="1" applyFont="1" applyProtection="1">
      <alignment horizontal="center" vertical="center"/>
    </xf>
    <xf numFmtId="164" fontId="12" fillId="0" borderId="7" xfId="0" applyAlignment="1" applyBorder="1" applyFont="1" applyNumberFormat="1" applyFill="1" applyProtection="1">
      <alignment horizontal="center" vertical="center"/>
    </xf>
    <xf numFmtId="166" fontId="12" fillId="0" borderId="7" xfId="0" applyAlignment="1" applyBorder="1" applyFont="1" applyNumberFormat="1" applyFill="1" applyProtection="1">
      <alignment horizontal="center" vertical="center"/>
    </xf>
    <xf numFmtId="164" fontId="12" fillId="3" borderId="7" xfId="0" applyAlignment="1" applyBorder="1" applyFont="1" applyNumberFormat="1" applyFill="1" applyProtection="1">
      <alignment horizontal="center" vertical="center"/>
    </xf>
    <xf numFmtId="2" fontId="1" fillId="0" borderId="1" xfId="0" applyAlignment="1" applyBorder="1" applyFont="1" applyNumberFormat="1" applyFill="1" applyProtection="1">
      <alignment horizontal="center" vertical="center"/>
    </xf>
    <xf numFmtId="2" fontId="1" fillId="0" borderId="9" xfId="0" applyAlignment="1" applyBorder="1" applyFont="1" applyNumberFormat="1" applyFill="1" applyProtection="1">
      <alignment horizontal="center" vertical="center"/>
    </xf>
    <xf numFmtId="0" fontId="13" fillId="0" borderId="0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NumberFormat="1" applyFill="1" applyProtection="1"/>
    <xf numFmtId="1" fontId="1" fillId="0" borderId="1" xfId="0" applyAlignment="1" applyBorder="1" applyFont="1" applyNumberFormat="1" applyFill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</xf>
    <xf numFmtId="0" fontId="1" fillId="7" borderId="1" xfId="0" applyAlignment="1" applyBorder="1" applyFont="1" applyFill="1" applyProtection="1">
      <alignment horizontal="center" vertical="center"/>
    </xf>
    <xf numFmtId="0" fontId="1" fillId="8" borderId="1" xfId="0" applyAlignment="1" applyBorder="1" applyFont="1" applyFill="1" applyProtection="1">
      <alignment horizontal="center" vertical="center"/>
    </xf>
    <xf numFmtId="0" fontId="1" fillId="9" borderId="1" xfId="0" applyAlignment="1" applyBorder="1" applyFont="1" applyFill="1" applyProtection="1">
      <alignment horizontal="center" vertical="center"/>
    </xf>
    <xf numFmtId="0" fontId="1" fillId="0" borderId="0" xfId="0" applyAlignment="1" applyBorder="1" applyFont="1" applyFill="1" applyProtection="1">
      <alignment horizontal="center" vertical="center"/>
      <protection locked="0"/>
    </xf>
    <xf numFmtId="0" fontId="1" fillId="0" borderId="1" xfId="0" applyAlignment="1" applyBorder="1" applyFont="1" applyFill="1" applyProtection="1">
      <alignment horizontal="center" vertical="center"/>
      <protection locked="0"/>
    </xf>
    <xf numFmtId="164" fontId="11" fillId="0" borderId="0" xfId="0" applyAlignment="1" applyBorder="1" applyFont="1" applyNumberFormat="1" applyFill="1" applyProtection="1">
      <alignment horizontal="center" vertical="center"/>
    </xf>
    <xf numFmtId="164" fontId="11" fillId="0" borderId="14" xfId="0" applyAlignment="1" applyBorder="1" applyFont="1" applyNumberFormat="1" applyFill="1" applyProtection="1">
      <alignment horizontal="center" vertical="center"/>
    </xf>
    <xf numFmtId="1" fontId="11" fillId="0" borderId="0" xfId="0" applyAlignment="1" applyBorder="1" applyFont="1" applyNumberFormat="1" applyFill="1" applyProtection="1">
      <alignment horizontal="center" vertical="center"/>
    </xf>
    <xf numFmtId="1" fontId="11" fillId="0" borderId="14" xfId="0" applyAlignment="1" applyBorder="1" applyFont="1" applyNumberFormat="1" applyFill="1" applyProtection="1">
      <alignment horizontal="center" vertical="center"/>
    </xf>
    <xf numFmtId="164" fontId="11" fillId="3" borderId="0" xfId="0" applyAlignment="1" applyBorder="1" applyFont="1" applyNumberFormat="1" applyFill="1" applyProtection="1">
      <alignment horizontal="center" vertical="center"/>
    </xf>
    <xf numFmtId="164" fontId="11" fillId="3" borderId="14" xfId="0" applyAlignment="1" applyBorder="1" applyFont="1" applyNumberFormat="1" applyFill="1" applyProtection="1">
      <alignment horizontal="center" vertical="center"/>
    </xf>
    <xf numFmtId="164" fontId="12" fillId="0" borderId="15" xfId="0" applyAlignment="1" applyBorder="1" applyFont="1" applyNumberFormat="1" applyFill="1" applyProtection="1">
      <alignment horizontal="center" vertical="center"/>
    </xf>
    <xf numFmtId="166" fontId="12" fillId="0" borderId="14" xfId="0" applyAlignment="1" applyBorder="1" applyFont="1" applyNumberFormat="1" applyFill="1" applyProtection="1">
      <alignment horizontal="center" vertical="center"/>
    </xf>
    <xf numFmtId="164" fontId="12" fillId="0" borderId="14" xfId="0" applyAlignment="1" applyBorder="1" applyFont="1" applyNumberFormat="1" applyFill="1" applyProtection="1">
      <alignment horizontal="center" vertical="center"/>
    </xf>
    <xf numFmtId="164" fontId="12" fillId="3" borderId="16" xfId="0" applyAlignment="1" applyBorder="1" applyFont="1" applyNumberFormat="1" applyFill="1" applyProtection="1">
      <alignment horizontal="center" vertical="center"/>
    </xf>
    <xf numFmtId="164" fontId="0" fillId="0" borderId="13" xfId="0" applyAlignment="1" applyBorder="1" applyFont="1" applyNumberFormat="1" applyFill="1" applyProtection="1"/>
    <xf numFmtId="164" fontId="14" fillId="3" borderId="11" xfId="0" applyAlignment="1" applyBorder="1" applyFont="1" applyNumberFormat="1" applyFill="1" applyProtection="1">
      <alignment horizontal="center" vertical="center"/>
    </xf>
    <xf numFmtId="0" fontId="0" fillId="0" borderId="1" xfId="0" applyAlignment="1" applyBorder="1" applyFont="1" applyNumberFormat="1" applyFill="1" applyProtection="1">
      <alignment horizontal="center" vertical="center"/>
    </xf>
    <xf numFmtId="0" fontId="13" fillId="0" borderId="1" xfId="0" applyAlignment="1" applyBorder="1" applyFont="1" applyNumberFormat="1" applyFill="1" applyProtection="1">
      <alignment horizontal="center" vertical="center"/>
    </xf>
    <xf numFmtId="49" fontId="1" fillId="0" borderId="0" xfId="0" applyAlignment="1" applyBorder="1" applyFont="1" applyNumberFormat="1" applyFill="1" applyProtection="1">
      <alignment horizontal="center" vertical="center"/>
    </xf>
    <xf numFmtId="164" fontId="0" fillId="3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/>
    <xf numFmtId="0" fontId="6" fillId="0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>
      <alignment horizontal="center"/>
    </xf>
    <xf numFmtId="2" fontId="7" fillId="0" borderId="0" xfId="0" applyAlignment="1" applyBorder="1" applyFont="1" applyNumberFormat="1" applyFill="1" applyProtection="1"/>
    <xf numFmtId="2" fontId="6" fillId="0" borderId="0" xfId="0" applyAlignment="1" applyBorder="1" applyFont="1" applyNumberFormat="1" applyFill="1" applyProtection="1"/>
    <xf numFmtId="0" fontId="15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/>
    <xf numFmtId="2" fontId="0" fillId="10" borderId="0" xfId="0" applyAlignment="1" applyBorder="1" applyFont="1" applyNumberFormat="1" applyFill="1" applyProtection="1"/>
    <xf numFmtId="2" fontId="0" fillId="11" borderId="0" xfId="0" applyAlignment="1" applyBorder="1" applyFont="1" applyNumberFormat="1" applyFill="1" applyProtection="1"/>
    <xf numFmtId="2" fontId="0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>
      <alignment horizontal="center"/>
    </xf>
    <xf numFmtId="2" fontId="7" fillId="0" borderId="11" xfId="0" applyAlignment="1" applyBorder="1" applyFont="1" applyNumberFormat="1" applyFill="1" applyProtection="1">
      <alignment horizontal="center"/>
    </xf>
    <xf numFmtId="2" fontId="16" fillId="0" borderId="0" xfId="0" applyAlignment="1" applyBorder="1" applyFont="1" applyNumberFormat="1" applyFill="1" applyProtection="1"/>
    <xf numFmtId="2" fontId="7" fillId="0" borderId="0" xfId="0" applyAlignment="1" applyBorder="1" applyFont="1" applyNumberFormat="1" applyFill="1" applyProtection="1">
      <alignment horizontal="center"/>
    </xf>
    <xf numFmtId="0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>
      <alignment horizontal="center"/>
    </xf>
    <xf numFmtId="0" fontId="1" fillId="0" borderId="0" xfId="0" applyAlignment="1" applyBorder="1" applyFont="1" applyFill="1" applyProtection="1">
      <alignment horizontal="center" vertical="center"/>
    </xf>
    <xf numFmtId="0" fontId="1" fillId="0" borderId="18" xfId="0" applyAlignment="1" applyBorder="1" applyFont="1" applyFill="1" applyProtection="1">
      <alignment horizontal="center" vertical="center"/>
    </xf>
    <xf numFmtId="164" fontId="11" fillId="0" borderId="7" xfId="0" applyAlignment="1" applyBorder="1" applyFont="1" applyNumberFormat="1" applyFill="1" applyProtection="1">
      <alignment horizontal="center" vertical="center"/>
    </xf>
    <xf numFmtId="1" fontId="11" fillId="0" borderId="7" xfId="0" applyAlignment="1" applyBorder="1" applyFont="1" applyNumberFormat="1" applyFill="1" applyProtection="1">
      <alignment horizontal="center" vertical="center"/>
    </xf>
    <xf numFmtId="164" fontId="11" fillId="3" borderId="7" xfId="0" applyAlignment="1" applyBorder="1" applyFont="1" applyNumberFormat="1" applyFill="1" applyProtection="1">
      <alignment horizontal="center" vertical="center"/>
    </xf>
    <xf numFmtId="14" fontId="0" fillId="0" borderId="0" xfId="0" applyAlignment="1" applyBorder="1" applyFont="1" applyNumberFormat="1" applyFill="1" applyProtection="1"/>
    <xf numFmtId="0" fontId="1" fillId="12" borderId="1" xfId="0" applyAlignment="1" applyBorder="1" applyFont="1" applyFill="1" applyProtection="1">
      <alignment horizontal="center" vertical="center"/>
      <protection locked="0"/>
    </xf>
    <xf numFmtId="0" fontId="1" fillId="13" borderId="1" xfId="0" applyAlignment="1" applyBorder="1" applyFont="1" applyFill="1" applyProtection="1">
      <alignment horizontal="center" vertical="center"/>
      <protection locked="0"/>
    </xf>
    <xf numFmtId="0" fontId="1" fillId="14" borderId="1" xfId="0" applyAlignment="1" applyBorder="1" applyFont="1" applyFill="1" applyProtection="1">
      <alignment horizontal="center" vertical="center"/>
      <protection locked="0"/>
    </xf>
    <xf numFmtId="0" fontId="1" fillId="15" borderId="1" xfId="0" applyAlignment="1" applyBorder="1" applyFont="1" applyFill="1" applyProtection="1">
      <alignment horizontal="center" vertical="center"/>
      <protection locked="0"/>
    </xf>
  </cellXfs>
  <cellStyles count="1">
    <cellStyle name="Normal" xfId="0" builtinId="0"/>
  </cellStyles>
  <dxfs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7" Type="http://schemas.openxmlformats.org/officeDocument/2006/relationships/worksheet" Target="worksheets/sheet7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9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rotX val="90"/>
      <c:hPercent val="5"/>
      <c:rotY val="0"/>
      <c:depthPercent val="600"/>
      <c:rAngAx val="0"/>
      <c:perspective val="0"/>
    </c:view3D>
    <c:plotArea>
      <c:layout>
        <c:manualLayout>
          <c:layoutTarget val="inner"/>
          <c:xMode val="edge"/>
          <c:yMode val="edge"/>
          <c:x val="0.030283382386327787"/>
          <c:y val="0.024642457247848179"/>
          <c:w val="0.711345303682623"/>
          <c:h val="0.92785021554272462"/>
        </c:manualLayout>
      </c:layout>
      <c:surfaceChart>
        <c:ser>
          <c:idx val="0"/>
          <c:order val="0"/>
          <c:tx>
            <c:strRef>
              <c:f>'39'!$D$2</c:f>
              <c:strCache/>
            </c:strRef>
          </c:tx>
          <c:spPr/>
          <c:cat>
            <c:numRef>
              <c:f>'Lane 5'!$K$28:$CI$28</c:f>
              <c:numCache/>
            </c:numRef>
          </c:cat>
          <c:val>
            <c:numRef>
              <c:f>'39'!$K$28:$AV$28</c:f>
              <c:numCache/>
            </c:numRef>
          </c:val>
        </c:ser>
        <c:ser>
          <c:idx val="1"/>
          <c:order val="1"/>
          <c:tx>
            <c:strRef>
              <c:f>'39'!$D$3</c:f>
              <c:strCache/>
            </c:strRef>
          </c:tx>
          <c:spPr/>
          <c:cat>
            <c:numRef>
              <c:f>'Lane 5'!$K$28:$CI$28</c:f>
              <c:numCache/>
            </c:numRef>
          </c:cat>
          <c:val>
            <c:numRef>
              <c:f>'39'!$K$29:$AV$29</c:f>
              <c:numCache/>
            </c:numRef>
          </c:val>
        </c:ser>
        <c:ser>
          <c:idx val="2"/>
          <c:order val="2"/>
          <c:tx>
            <c:strRef>
              <c:f>'39'!$D$4</c:f>
              <c:strCache/>
            </c:strRef>
          </c:tx>
          <c:spPr/>
          <c:cat>
            <c:numRef>
              <c:f>'Lane 5'!$K$28:$CI$28</c:f>
              <c:numCache/>
            </c:numRef>
          </c:cat>
          <c:val>
            <c:numRef>
              <c:f>'39'!$K$30:$AV$30</c:f>
              <c:numCache/>
            </c:numRef>
          </c:val>
        </c:ser>
        <c:ser>
          <c:idx val="3"/>
          <c:order val="3"/>
          <c:tx>
            <c:strRef>
              <c:f>'39'!$D$5</c:f>
              <c:strCache/>
            </c:strRef>
          </c:tx>
          <c:spPr/>
          <c:cat>
            <c:numRef>
              <c:f>'Lane 5'!$K$28:$CI$28</c:f>
              <c:numCache/>
            </c:numRef>
          </c:cat>
          <c:val>
            <c:numRef>
              <c:f>'39'!$K$31:$AV$31</c:f>
              <c:numCache/>
            </c:numRef>
          </c:val>
        </c:ser>
        <c:ser>
          <c:idx val="4"/>
          <c:order val="4"/>
          <c:tx>
            <c:strRef>
              <c:f>'39'!$D$6</c:f>
              <c:strCache/>
            </c:strRef>
          </c:tx>
          <c:spPr/>
          <c:cat>
            <c:numRef>
              <c:f>'Lane 5'!$K$28:$CI$28</c:f>
              <c:numCache/>
            </c:numRef>
          </c:cat>
          <c:val>
            <c:numRef>
              <c:f>'39'!$K$32:$AV$32</c:f>
              <c:numCache/>
            </c:numRef>
          </c:val>
        </c:ser>
        <c:ser>
          <c:idx val="5"/>
          <c:order val="5"/>
          <c:tx>
            <c:strRef>
              <c:f>'39'!$D$7</c:f>
              <c:strCache/>
            </c:strRef>
          </c:tx>
          <c:spPr/>
          <c:cat>
            <c:numRef>
              <c:f>'Lane 5'!$K$28:$CI$28</c:f>
              <c:numCache/>
            </c:numRef>
          </c:cat>
          <c:val>
            <c:numRef>
              <c:f>'39'!$K$33:$AV$33</c:f>
              <c:numCache/>
            </c:numRef>
          </c:val>
        </c:ser>
        <c:ser>
          <c:idx val="6"/>
          <c:order val="6"/>
          <c:tx>
            <c:strRef>
              <c:f>'39'!$D$8</c:f>
              <c:strCache/>
            </c:strRef>
          </c:tx>
          <c:spPr/>
          <c:cat>
            <c:numRef>
              <c:f>'Lane 5'!$K$28:$CI$28</c:f>
              <c:numCache/>
            </c:numRef>
          </c:cat>
          <c:val>
            <c:numRef>
              <c:f>'39'!$K$34:$AV$34</c:f>
              <c:numCache/>
            </c:numRef>
          </c:val>
        </c:ser>
        <c:ser>
          <c:idx val="7"/>
          <c:order val="7"/>
          <c:tx>
            <c:strRef>
              <c:f>'39'!$D$9</c:f>
              <c:strCache/>
            </c:strRef>
          </c:tx>
          <c:spPr/>
          <c:cat>
            <c:numRef>
              <c:f>'Lane 5'!$K$28:$CI$28</c:f>
              <c:numCache/>
            </c:numRef>
          </c:cat>
          <c:val>
            <c:numRef>
              <c:f>'39'!$K$35:$AV$35</c:f>
              <c:numCache/>
            </c:numRef>
          </c:val>
        </c:ser>
        <c:ser>
          <c:idx val="8"/>
          <c:order val="8"/>
          <c:tx>
            <c:strRef>
              <c:f>'39'!$D$10</c:f>
              <c:strCache/>
            </c:strRef>
          </c:tx>
          <c:spPr/>
          <c:cat>
            <c:numRef>
              <c:f>'Lane 5'!$K$28:$CI$28</c:f>
              <c:numCache/>
            </c:numRef>
          </c:cat>
          <c:val>
            <c:numRef>
              <c:f>'39'!$K$36:$AV$36</c:f>
              <c:numCache/>
            </c:numRef>
          </c:val>
        </c:ser>
        <c:ser>
          <c:idx val="9"/>
          <c:order val="9"/>
          <c:tx>
            <c:strRef>
              <c:f>'39'!$D$11</c:f>
              <c:strCache/>
            </c:strRef>
          </c:tx>
          <c:spPr/>
          <c:cat>
            <c:numRef>
              <c:f>'Lane 5'!$K$28:$CI$28</c:f>
              <c:numCache/>
            </c:numRef>
          </c:cat>
          <c:val>
            <c:numRef>
              <c:f>'39'!$K$37:$AV$37</c:f>
              <c:numCache/>
            </c:numRef>
          </c:val>
        </c:ser>
        <c:ser>
          <c:idx val="10"/>
          <c:order val="10"/>
          <c:tx>
            <c:strRef>
              <c:f>'39'!$D$12</c:f>
              <c:strCache/>
            </c:strRef>
          </c:tx>
          <c:spPr/>
          <c:cat>
            <c:numRef>
              <c:f>'Lane 5'!$K$28:$CI$28</c:f>
              <c:numCache/>
            </c:numRef>
          </c:cat>
          <c:val>
            <c:numRef>
              <c:f>'39'!$K$38:$AV$38</c:f>
              <c:numCache/>
            </c:numRef>
          </c:val>
        </c:ser>
        <c:ser>
          <c:idx val="11"/>
          <c:order val="11"/>
          <c:tx>
            <c:strRef>
              <c:f>'39'!$D$13</c:f>
              <c:strCache/>
            </c:strRef>
          </c:tx>
          <c:spPr/>
          <c:cat>
            <c:numRef>
              <c:f>'Lane 5'!$K$28:$CI$28</c:f>
              <c:numCache/>
            </c:numRef>
          </c:cat>
          <c:val>
            <c:numRef>
              <c:f>'39'!$K$39:$AV$39</c:f>
              <c:numCache/>
            </c:numRef>
          </c:val>
        </c:ser>
        <c:ser>
          <c:idx val="12"/>
          <c:order val="12"/>
          <c:tx>
            <c:strRef>
              <c:f>'39'!$D$14</c:f>
              <c:strCache/>
            </c:strRef>
          </c:tx>
          <c:spPr/>
          <c:cat>
            <c:numRef>
              <c:f>'Lane 5'!$K$28:$CI$28</c:f>
              <c:numCache/>
            </c:numRef>
          </c:cat>
          <c:val>
            <c:numRef>
              <c:f>'39'!$K$40:$AV$40</c:f>
              <c:numCache/>
            </c:numRef>
          </c:val>
        </c:ser>
        <c:ser>
          <c:idx val="13"/>
          <c:order val="13"/>
          <c:tx>
            <c:strRef>
              <c:f>'39'!$D$15</c:f>
              <c:strCache/>
            </c:strRef>
          </c:tx>
          <c:spPr/>
          <c:cat>
            <c:numRef>
              <c:f>'Lane 5'!$K$28:$CI$28</c:f>
              <c:numCache/>
            </c:numRef>
          </c:cat>
          <c:val>
            <c:numRef>
              <c:f>'39'!$K$41:$AV$41</c:f>
              <c:numCache/>
            </c:numRef>
          </c:val>
        </c:ser>
        <c:ser>
          <c:idx val="14"/>
          <c:order val="14"/>
          <c:tx>
            <c:strRef>
              <c:f>'39'!$D$16</c:f>
              <c:strCache/>
            </c:strRef>
          </c:tx>
          <c:spPr/>
          <c:cat>
            <c:numRef>
              <c:f>'Lane 5'!$K$28:$CI$28</c:f>
              <c:numCache/>
            </c:numRef>
          </c:cat>
          <c:val>
            <c:numRef>
              <c:f>'39'!$K$42:$AV$42</c:f>
              <c:numCache/>
            </c:numRef>
          </c:val>
        </c:ser>
        <c:ser>
          <c:idx val="15"/>
          <c:order val="15"/>
          <c:tx>
            <c:strRef>
              <c:f>'39'!$D$17</c:f>
              <c:strCache/>
            </c:strRef>
          </c:tx>
          <c:spPr/>
          <c:cat>
            <c:numRef>
              <c:f>'Lane 5'!$K$28:$CI$28</c:f>
              <c:numCache/>
            </c:numRef>
          </c:cat>
          <c:val>
            <c:numRef>
              <c:f>'39'!$K$43:$AV$43</c:f>
              <c:numCache/>
            </c:numRef>
          </c:val>
        </c:ser>
        <c:ser>
          <c:idx val="16"/>
          <c:order val="16"/>
          <c:tx>
            <c:strRef>
              <c:f>'39'!$D$18</c:f>
              <c:strCache/>
            </c:strRef>
          </c:tx>
          <c:spPr/>
          <c:cat>
            <c:numRef>
              <c:f>'Lane 5'!$K$28:$CI$28</c:f>
              <c:numCache/>
            </c:numRef>
          </c:cat>
          <c:val>
            <c:numRef>
              <c:f>'39'!$K$44:$AV$44</c:f>
              <c:numCache/>
            </c:numRef>
          </c:val>
        </c:ser>
        <c:ser>
          <c:idx val="17"/>
          <c:order val="17"/>
          <c:tx>
            <c:strRef>
              <c:f>'39'!$D$19</c:f>
              <c:strCache/>
            </c:strRef>
          </c:tx>
          <c:spPr/>
          <c:cat>
            <c:numRef>
              <c:f>'Lane 5'!$K$28:$CI$28</c:f>
              <c:numCache/>
            </c:numRef>
          </c:cat>
          <c:val>
            <c:numRef>
              <c:f>'39'!$K$45:$AV$45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4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5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6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7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8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9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0"/>
            <c:spPr>
              <a:solidFill xmlns:a="http://schemas.openxmlformats.org/drawingml/2006/main">
                <a:srgbClr val="50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1"/>
            <c:spPr>
              <a:solidFill xmlns:a="http://schemas.openxmlformats.org/drawingml/2006/main">
                <a:srgbClr val="8A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6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7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8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9"/>
            <c:spPr>
              <a:solidFill xmlns:a="http://schemas.openxmlformats.org/drawingml/2006/main">
                <a:srgbClr val="00B05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0"/>
            <c:spPr>
              <a:solidFill xmlns:a="http://schemas.openxmlformats.org/drawingml/2006/main">
                <a:srgbClr val="00B050"/>
              </a:solidFill>
              <a:ln xmlns:a="http://schemas.openxmlformats.org/drawingml/2006/main">
                <a:noFill/>
              </a:ln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1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2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3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4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5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6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7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0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1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2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3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4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5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6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7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</c:bandFmts>
        <c:axId val="60146816"/>
        <c:axId val="60148352"/>
        <c:axId val="59548992"/>
      </c:surfaceChart>
      <c:catAx>
        <c:axId val="60146816"/>
        <c:scaling>
          <c:orientation val="minMax"/>
        </c:scaling>
        <c:delete val="0"/>
        <c:axPos val="b"/>
        <c:minorGridlines/>
        <c:numFmt formatCode="General" sourceLinked="0"/>
        <c:majorTickMark val="in"/>
        <c:minorTickMark val="none"/>
        <c:tickLblPos val="low"/>
        <c:spPr>
          <a:ln>
            <a:solidFill>
              <a:srgbClr val="000000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2700000" vert="horz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148352"/>
        <c:crosses val="autoZero"/>
        <c:auto val="1"/>
        <c:lblAlgn val="ctr"/>
        <c:lblOffset val="100"/>
        <c:noMultiLvlLbl val="0"/>
        <c:tickLblSkip val="2"/>
        <c:tickMarkSkip val="1"/>
      </c:catAx>
      <c:valAx>
        <c:axId val="60148352"/>
        <c:scaling>
          <c:orientation val="minMax"/>
          <c:max val="10"/>
          <c:min val="-1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spPr>
          <a:ln/>
        </c:spPr>
        <c:crossAx val="60146816"/>
        <c:crosses val="autoZero"/>
        <c:crossBetween val="midCat"/>
        <c:majorUnit val="0.5"/>
        <c:minorUnit val="0.5"/>
      </c:valAx>
      <c:serAx>
        <c:axId val="59548992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/>
        </c:spPr>
        <c:crossAx val="60148352"/>
        <c:crosses val="autoZero"/>
        <c:tickLblSkip val="1"/>
      </c:serAx>
      <c:spPr>
        <a:solidFill>
          <a:srgbClr val="FFFFFF"/>
        </a:solidFill>
        <a:ln w="254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>
        <c:manualLayout>
          <c:xMode val="edge"/>
          <c:yMode val="edge"/>
          <c:x val="0.87046443775906945"/>
          <c:y val="0.0091719061516675627"/>
          <c:w val="0.11459900019440585"/>
          <c:h val="0.9908280938483327"/>
        </c:manualLayout>
      </c:layout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>
    <a:noFill/>
    <a:ln>
      <a:noFill/>
      <a:round/>
    </a:ln>
  </c:spPr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hPercent val="50"/>
      <c:rotY val="30"/>
      <c:depthPercent val="1000"/>
      <c:rAngAx val="0"/>
      <c:perspective val="30"/>
    </c:view3D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0493840203677278"/>
          <c:y val="0.13812588155294744"/>
          <c:w val="0.83748952858952674"/>
          <c:h val="0.82632955053280865"/>
        </c:manualLayout>
      </c:layout>
      <c:surface3DChart>
        <c:ser>
          <c:idx val="0"/>
          <c:order val="0"/>
          <c:tx>
            <c:strRef>
              <c:f>'3D Data'!$A$2</c:f>
              <c:strCache/>
            </c:strRef>
          </c:tx>
          <c:spPr/>
          <c:val>
            <c:numRef>
              <c:f>'3D Data'!$C$2:$AO$2</c:f>
              <c:numCache/>
            </c:numRef>
          </c:val>
        </c:ser>
        <c:ser>
          <c:idx val="1"/>
          <c:order val="1"/>
          <c:tx>
            <c:v>56</c:v>
          </c:tx>
          <c:spPr/>
          <c:val>
            <c:numRef>
              <c:f>'3D Data'!$C$3:$AO$3</c:f>
              <c:numCache/>
            </c:numRef>
          </c:val>
        </c:ser>
        <c:ser>
          <c:idx val="2"/>
          <c:order val="2"/>
          <c:tx>
            <c:v>52.5</c:v>
          </c:tx>
          <c:spPr/>
          <c:val>
            <c:numRef>
              <c:f>'3D Data'!$C$4:$AO$4</c:f>
              <c:numCache/>
            </c:numRef>
          </c:val>
        </c:ser>
        <c:ser>
          <c:idx val="3"/>
          <c:order val="3"/>
          <c:tx>
            <c:v>49</c:v>
          </c:tx>
          <c:spPr/>
          <c:val>
            <c:numRef>
              <c:f>'3D Data'!$C$5:$AO$5</c:f>
              <c:numCache/>
            </c:numRef>
          </c:val>
        </c:ser>
        <c:ser>
          <c:idx val="4"/>
          <c:order val="4"/>
          <c:tx>
            <c:v>45.5</c:v>
          </c:tx>
          <c:spPr/>
          <c:val>
            <c:numRef>
              <c:f>'3D Data'!$C$6:$AO$6</c:f>
              <c:numCache/>
            </c:numRef>
          </c:val>
        </c:ser>
        <c:ser>
          <c:idx val="5"/>
          <c:order val="5"/>
          <c:tx>
            <c:v>42</c:v>
          </c:tx>
          <c:spPr/>
          <c:val>
            <c:numRef>
              <c:f>'3D Data'!$C$7:$AO$7</c:f>
              <c:numCache/>
            </c:numRef>
          </c:val>
        </c:ser>
        <c:ser>
          <c:idx val="6"/>
          <c:order val="6"/>
          <c:tx>
            <c:v>38.5</c:v>
          </c:tx>
          <c:spPr/>
          <c:val>
            <c:numRef>
              <c:f>'3D Data'!$C$8:$AO$8</c:f>
              <c:numCache/>
            </c:numRef>
          </c:val>
        </c:ser>
        <c:ser>
          <c:idx val="7"/>
          <c:order val="7"/>
          <c:tx>
            <c:v>35</c:v>
          </c:tx>
          <c:spPr/>
          <c:val>
            <c:numRef>
              <c:f>'3D Data'!$C$9:$AO$9</c:f>
              <c:numCache/>
            </c:numRef>
          </c:val>
        </c:ser>
        <c:ser>
          <c:idx val="8"/>
          <c:order val="8"/>
          <c:tx>
            <c:v>31.5</c:v>
          </c:tx>
          <c:spPr/>
          <c:val>
            <c:numRef>
              <c:f>'3D Data'!$C$10:$AO$10</c:f>
              <c:numCache/>
            </c:numRef>
          </c:val>
        </c:ser>
        <c:ser>
          <c:idx val="9"/>
          <c:order val="9"/>
          <c:tx>
            <c:v>28</c:v>
          </c:tx>
          <c:spPr/>
          <c:val>
            <c:numRef>
              <c:f>'3D Data'!$C$11:$AO$11</c:f>
              <c:numCache/>
            </c:numRef>
          </c:val>
        </c:ser>
        <c:ser>
          <c:idx val="10"/>
          <c:order val="10"/>
          <c:tx>
            <c:v>24.5</c:v>
          </c:tx>
          <c:spPr/>
          <c:val>
            <c:numRef>
              <c:f>'3D Data'!$C$12:$AO$12</c:f>
              <c:numCache/>
            </c:numRef>
          </c:val>
        </c:ser>
        <c:ser>
          <c:idx val="11"/>
          <c:order val="11"/>
          <c:tx>
            <c:v>21</c:v>
          </c:tx>
          <c:spPr/>
          <c:val>
            <c:numRef>
              <c:f>'3D Data'!$C$13:$AO$13</c:f>
              <c:numCache/>
            </c:numRef>
          </c:val>
        </c:ser>
        <c:ser>
          <c:idx val="12"/>
          <c:order val="12"/>
          <c:tx>
            <c:v>17.5</c:v>
          </c:tx>
          <c:spPr/>
          <c:val>
            <c:numRef>
              <c:f>'3D Data'!$C$14:$AO$14</c:f>
              <c:numCache/>
            </c:numRef>
          </c:val>
        </c:ser>
        <c:ser>
          <c:idx val="13"/>
          <c:order val="13"/>
          <c:tx>
            <c:v>14</c:v>
          </c:tx>
          <c:spPr/>
          <c:val>
            <c:numRef>
              <c:f>'3D Data'!$C$15:$AO$15</c:f>
              <c:numCache/>
            </c:numRef>
          </c:val>
        </c:ser>
        <c:ser>
          <c:idx val="14"/>
          <c:order val="14"/>
          <c:tx>
            <c:v>10.5</c:v>
          </c:tx>
          <c:spPr/>
          <c:val>
            <c:numRef>
              <c:f>'3D Data'!$C$16:$AO$16</c:f>
              <c:numCache/>
            </c:numRef>
          </c:val>
        </c:ser>
        <c:ser>
          <c:idx val="15"/>
          <c:order val="15"/>
          <c:tx>
            <c:strRef>
              <c:f>'3D Data'!$A$17</c:f>
              <c:strCache/>
            </c:strRef>
          </c:tx>
          <c:spPr/>
          <c:val>
            <c:numRef>
              <c:f>'3D Data'!$C$17:$AO$17</c:f>
              <c:numCache/>
            </c:numRef>
          </c:val>
        </c:ser>
        <c:ser>
          <c:idx val="16"/>
          <c:order val="16"/>
          <c:tx>
            <c:strRef>
              <c:f>'3D Data'!$A$18</c:f>
              <c:strCache/>
            </c:strRef>
          </c:tx>
          <c:spPr/>
          <c:val>
            <c:numRef>
              <c:f>'3D Data'!$C$18:$AO$18</c:f>
              <c:numCache/>
            </c:numRef>
          </c:val>
        </c:ser>
        <c:ser>
          <c:idx val="17"/>
          <c:order val="17"/>
          <c:tx>
            <c:strRef>
              <c:f>'3D Data'!$A$19</c:f>
              <c:strCache/>
            </c:strRef>
          </c:tx>
          <c:spPr/>
          <c:val>
            <c:numRef>
              <c:f>'3D Data'!$C$19:$AO$19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"/>
            <c:spPr>
              <a:solidFill xmlns:a="http://schemas.openxmlformats.org/drawingml/2006/main">
                <a:srgbClr val="FF0000"/>
              </a:solidFill>
            </c:spPr>
          </c:bandFmt>
          <c:bandFmt>
            <c:idx val="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4"/>
            <c:spPr>
              <a:solidFill xmlns:a="http://schemas.openxmlformats.org/drawingml/2006/main">
                <a:srgbClr val="FFFF00"/>
              </a:solidFill>
            </c:spPr>
          </c:bandFmt>
          <c:bandFmt>
            <c:idx val="6"/>
            <c:spPr>
              <a:solidFill xmlns:a="http://schemas.openxmlformats.org/drawingml/2006/main">
                <a:srgbClr val="92D050"/>
              </a:solidFill>
            </c:spPr>
          </c:bandFmt>
          <c:bandFmt>
            <c:idx val="7"/>
            <c:spPr>
              <a:solidFill xmlns:a="http://schemas.openxmlformats.org/drawingml/2006/main">
                <a:srgbClr val="00B050"/>
              </a:solidFill>
            </c:spPr>
          </c:bandFmt>
          <c:bandFmt>
            <c:idx val="8"/>
            <c:spPr>
              <a:solidFill xmlns:a="http://schemas.openxmlformats.org/drawingml/2006/main">
                <a:srgbClr val="00B050"/>
              </a:solidFill>
            </c:spPr>
          </c:bandFmt>
          <c:bandFmt>
            <c:idx val="9"/>
            <c:spPr>
              <a:solidFill xmlns:a="http://schemas.openxmlformats.org/drawingml/2006/main">
                <a:srgbClr val="92D050"/>
              </a:solidFill>
            </c:spPr>
          </c:bandFmt>
          <c:bandFmt>
            <c:idx val="10"/>
            <c:spPr>
              <a:solidFill xmlns:a="http://schemas.openxmlformats.org/drawingml/2006/main">
                <a:schemeClr val="accent6"/>
              </a:solidFill>
            </c:spPr>
          </c:bandFmt>
          <c:bandFmt>
            <c:idx val="11"/>
            <c:spPr>
              <a:solidFill xmlns:a="http://schemas.openxmlformats.org/drawingml/2006/main">
                <a:srgbClr val="FFFF00"/>
              </a:solidFill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</c:spPr>
          </c:bandFmt>
        </c:bandFmts>
        <c:axId val="60311424"/>
        <c:axId val="60312960"/>
        <c:axId val="60419584"/>
      </c:surface3DChart>
      <c:catAx>
        <c:axId val="6031142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/>
        </c:spPr>
        <c:txPr xmlns:c="http://schemas.openxmlformats.org/drawingml/2006/chart">
          <a:bodyPr xmlns:a="http://schemas.openxmlformats.org/drawingml/2006/main" rot="0" anchor="b" anchorCtr="1"/>
          <a:lstStyle xmlns:a="http://schemas.openxmlformats.org/drawingml/2006/main"/>
          <a:p xmlns:a="http://schemas.openxmlformats.org/drawingml/2006/main">
            <a:pPr>
              <a:defRPr sz="1000" baseline="0"/>
            </a:pPr>
            <a:endParaRPr lang="en-US"/>
          </a:p>
        </c:txPr>
        <c:crossAx val="60312960"/>
        <c:crosses val="autoZero"/>
        <c:auto val="1"/>
        <c:lblAlgn val="ctr"/>
        <c:lblOffset val="100"/>
        <c:noMultiLvlLbl val="0"/>
        <c:tickLblSkip val="5"/>
        <c:tickMarkSkip val="1"/>
      </c:catAx>
      <c:valAx>
        <c:axId val="60312960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60311424"/>
        <c:crosses val="autoZero"/>
        <c:crossBetween val="midCat"/>
        <c:majorUnit val="10"/>
        <c:minorUnit val="10"/>
      </c:valAx>
      <c:serAx>
        <c:axId val="60419584"/>
        <c:scaling>
          <c:orientation val="maxMin"/>
        </c:scaling>
        <c:delete val="0"/>
        <c:axPos val="b"/>
        <c:majorTickMark val="out"/>
        <c:minorTickMark val="none"/>
        <c:tickLblPos val="low"/>
        <c:spPr>
          <a:ln w="38100">
            <a:solidFill>
              <a:srgbClr val="262626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1920000" anchor="b" anchorCtr="0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312960"/>
        <c:crosses val="autoZero"/>
      </c:serAx>
      <c:spPr>
        <a:ln w="127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/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/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7620</xdr:rowOff>
    </xdr:from>
    <xdr:to>
      <xdr:col>12</xdr:col>
      <xdr:colOff>578048</xdr:colOff>
      <xdr:row>54</xdr:row>
      <xdr:rowOff>2857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>
    <xdr:from>
      <xdr:col>5</xdr:col>
      <xdr:colOff>342900</xdr:colOff>
      <xdr:row>2</xdr:row>
      <xdr:rowOff>76200</xdr:rowOff>
    </xdr:from>
    <xdr:to>
      <xdr:col>5</xdr:col>
      <xdr:colOff>342900</xdr:colOff>
      <xdr:row>50</xdr:row>
      <xdr:rowOff>9525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85725</xdr:colOff>
      <xdr:row>2</xdr:row>
      <xdr:rowOff>66675</xdr:rowOff>
    </xdr:from>
    <xdr:to>
      <xdr:col>6</xdr:col>
      <xdr:colOff>95250</xdr:colOff>
      <xdr:row>50</xdr:row>
      <xdr:rowOff>0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476250</xdr:colOff>
      <xdr:row>2</xdr:row>
      <xdr:rowOff>57150</xdr:rowOff>
    </xdr:from>
    <xdr:to>
      <xdr:col>6</xdr:col>
      <xdr:colOff>476250</xdr:colOff>
      <xdr:row>49</xdr:row>
      <xdr:rowOff>152400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571500</xdr:colOff>
      <xdr:row>2</xdr:row>
      <xdr:rowOff>66675</xdr:rowOff>
    </xdr:from>
    <xdr:to>
      <xdr:col>4</xdr:col>
      <xdr:colOff>581025</xdr:colOff>
      <xdr:row>50</xdr:row>
      <xdr:rowOff>9525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190500</xdr:colOff>
      <xdr:row>2</xdr:row>
      <xdr:rowOff>66675</xdr:rowOff>
    </xdr:from>
    <xdr:to>
      <xdr:col>4</xdr:col>
      <xdr:colOff>200025</xdr:colOff>
      <xdr:row>50</xdr:row>
      <xdr:rowOff>0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447675</xdr:colOff>
      <xdr:row>2</xdr:row>
      <xdr:rowOff>76200</xdr:rowOff>
    </xdr:from>
    <xdr:to>
      <xdr:col>3</xdr:col>
      <xdr:colOff>457200</xdr:colOff>
      <xdr:row>50</xdr:row>
      <xdr:rowOff>9525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66675</xdr:colOff>
      <xdr:row>2</xdr:row>
      <xdr:rowOff>85725</xdr:rowOff>
    </xdr:from>
    <xdr:to>
      <xdr:col>3</xdr:col>
      <xdr:colOff>76200</xdr:colOff>
      <xdr:row>50</xdr:row>
      <xdr:rowOff>28575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133350</xdr:rowOff>
    </xdr:from>
    <xdr:to>
      <xdr:col>6</xdr:col>
      <xdr:colOff>142875</xdr:colOff>
      <xdr:row>40</xdr:row>
      <xdr:rowOff>76200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190500</xdr:colOff>
      <xdr:row>37</xdr:row>
      <xdr:rowOff>95250</xdr:rowOff>
    </xdr:from>
    <xdr:to>
      <xdr:col>4</xdr:col>
      <xdr:colOff>276225</xdr:colOff>
      <xdr:row>39</xdr:row>
      <xdr:rowOff>38100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38100</xdr:colOff>
      <xdr:row>39</xdr:row>
      <xdr:rowOff>152400</xdr:rowOff>
    </xdr:from>
    <xdr:to>
      <xdr:col>3</xdr:col>
      <xdr:colOff>123825</xdr:colOff>
      <xdr:row>41</xdr:row>
      <xdr:rowOff>104775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6</xdr:col>
      <xdr:colOff>438150</xdr:colOff>
      <xdr:row>40</xdr:row>
      <xdr:rowOff>19050</xdr:rowOff>
    </xdr:from>
    <xdr:to>
      <xdr:col>6</xdr:col>
      <xdr:colOff>514350</xdr:colOff>
      <xdr:row>41</xdr:row>
      <xdr:rowOff>123825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542925</xdr:colOff>
      <xdr:row>36</xdr:row>
      <xdr:rowOff>66675</xdr:rowOff>
    </xdr:from>
    <xdr:to>
      <xdr:col>5</xdr:col>
      <xdr:colOff>9525</xdr:colOff>
      <xdr:row>38</xdr:row>
      <xdr:rowOff>47625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419100</xdr:colOff>
      <xdr:row>38</xdr:row>
      <xdr:rowOff>133350</xdr:rowOff>
    </xdr:from>
    <xdr:to>
      <xdr:col>3</xdr:col>
      <xdr:colOff>495300</xdr:colOff>
      <xdr:row>40</xdr:row>
      <xdr:rowOff>76200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37</xdr:row>
      <xdr:rowOff>104775</xdr:rowOff>
    </xdr:from>
    <xdr:to>
      <xdr:col>5</xdr:col>
      <xdr:colOff>400050</xdr:colOff>
      <xdr:row>39</xdr:row>
      <xdr:rowOff>47625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 editAs="oneCell">
    <xdr:from>
      <xdr:col>8</xdr:col>
      <xdr:colOff>343495</xdr:colOff>
      <xdr:row>12</xdr:row>
      <xdr:rowOff>80962</xdr:rowOff>
    </xdr:from>
    <xdr:to>
      <xdr:col>10</xdr:col>
      <xdr:colOff>483394</xdr:colOff>
      <xdr:row>38</xdr:row>
      <xdr:rowOff>119062</xdr:rowOff>
    </xdr:to>
    <xdr:pic>
      <xdr:nvPicPr>
        <xdr:cNvPr id="1025" name="Picture 1"/>
        <xdr:cNvPicPr>
          <a:picLocks noChangeAspect="1"/>
        </xdr:cNvPicPr>
      </xdr:nvPicPr>
      <xdr:blipFill>
        <a:blip xmlns:d5p1="http://schemas.openxmlformats.org/officeDocument/2006/relationships" d5p1:embed="rId2">
          <a:extLst/>
        </a:blip>
        <a:srcRect xmlns:a="http://schemas.openxmlformats.org/drawingml/2006/main"/>
        <a:stretch>
          <a:fillRect/>
        </a:stretch>
      </xdr:blipFill>
      <xdr:spPr>
        <a:xfrm>
          <a:off x="5202860" y="2068754"/>
          <a:ext cx="1354206" cy="4345056"/>
        </a:xfrm>
        <a:prstGeom xmlns:a="http://schemas.openxmlformats.org/drawingml/2006/main"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76200</xdr:colOff>
      <xdr:row>0</xdr:row>
      <xdr:rowOff>152400</xdr:rowOff>
    </xdr:from>
    <xdr:to>
      <xdr:col>34</xdr:col>
      <xdr:colOff>171590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DD93"/>
  <sheetViews>
    <sheetView topLeftCell="D1" zoomScale="70" view="pageBreakPreview" workbookViewId="0">
      <selection pane="topLeft" activeCell="L22" sqref="L22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1796875" hidden="1" customWidth="1"/>
    <col min="95" max="95" width="9.140625" style="27" hidden="1" customWidth="1"/>
    <col min="96" max="108" width="8" hidden="1" customWidth="1"/>
  </cols>
  <sheetData>
    <row r="1" spans="1:9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47</v>
      </c>
      <c r="K1" s="26" t="s">
        <v>9</v>
      </c>
      <c r="L1" s="26" t="s">
        <v>71</v>
      </c>
      <c r="M1" s="26" t="s">
        <v>10</v>
      </c>
      <c r="N1" s="26" t="s">
        <v>72</v>
      </c>
      <c r="O1" s="26" t="s">
        <v>11</v>
      </c>
      <c r="P1" s="26" t="s">
        <v>73</v>
      </c>
      <c r="Q1" s="26" t="s">
        <v>12</v>
      </c>
      <c r="R1" s="26" t="s">
        <v>74</v>
      </c>
      <c r="S1" s="26" t="s">
        <v>13</v>
      </c>
      <c r="T1" s="26" t="s">
        <v>75</v>
      </c>
      <c r="U1" s="26" t="s">
        <v>14</v>
      </c>
      <c r="V1" s="26" t="s">
        <v>76</v>
      </c>
      <c r="W1" s="26" t="s">
        <v>15</v>
      </c>
      <c r="X1" s="26" t="s">
        <v>77</v>
      </c>
      <c r="Y1" s="26" t="s">
        <v>16</v>
      </c>
      <c r="Z1" s="26" t="s">
        <v>78</v>
      </c>
      <c r="AA1" s="26" t="s">
        <v>17</v>
      </c>
      <c r="AB1" s="26" t="s">
        <v>79</v>
      </c>
      <c r="AC1" s="26" t="s">
        <v>18</v>
      </c>
      <c r="AD1" s="26" t="s">
        <v>80</v>
      </c>
      <c r="AE1" s="26" t="s">
        <v>19</v>
      </c>
      <c r="AF1" s="26" t="s">
        <v>81</v>
      </c>
      <c r="AG1" s="26" t="s">
        <v>20</v>
      </c>
      <c r="AH1" s="26" t="s">
        <v>82</v>
      </c>
      <c r="AI1" s="26" t="s">
        <v>21</v>
      </c>
      <c r="AJ1" s="26" t="s">
        <v>83</v>
      </c>
      <c r="AK1" s="26" t="s">
        <v>22</v>
      </c>
      <c r="AL1" s="26" t="s">
        <v>84</v>
      </c>
      <c r="AM1" s="26" t="s">
        <v>23</v>
      </c>
      <c r="AN1" s="26" t="s">
        <v>85</v>
      </c>
      <c r="AO1" s="26" t="s">
        <v>24</v>
      </c>
      <c r="AP1" s="26" t="s">
        <v>86</v>
      </c>
      <c r="AQ1" s="26" t="s">
        <v>25</v>
      </c>
      <c r="AR1" s="26" t="s">
        <v>87</v>
      </c>
      <c r="AS1" s="26" t="s">
        <v>26</v>
      </c>
      <c r="AT1" s="26" t="s">
        <v>88</v>
      </c>
      <c r="AU1" s="26" t="s">
        <v>27</v>
      </c>
      <c r="AV1" s="74" t="s">
        <v>89</v>
      </c>
      <c r="AW1" s="41">
        <v>20</v>
      </c>
      <c r="AX1" s="80" t="s">
        <v>90</v>
      </c>
      <c r="AY1" s="26" t="s">
        <v>28</v>
      </c>
      <c r="AZ1" s="26" t="s">
        <v>91</v>
      </c>
      <c r="BA1" s="26" t="s">
        <v>29</v>
      </c>
      <c r="BB1" s="26" t="s">
        <v>92</v>
      </c>
      <c r="BC1" s="26" t="s">
        <v>30</v>
      </c>
      <c r="BD1" s="26" t="s">
        <v>93</v>
      </c>
      <c r="BE1" s="26" t="s">
        <v>31</v>
      </c>
      <c r="BF1" s="26" t="s">
        <v>94</v>
      </c>
      <c r="BG1" s="26" t="s">
        <v>32</v>
      </c>
      <c r="BH1" s="26" t="s">
        <v>95</v>
      </c>
      <c r="BI1" s="26" t="s">
        <v>33</v>
      </c>
      <c r="BJ1" s="26" t="s">
        <v>96</v>
      </c>
      <c r="BK1" s="26" t="s">
        <v>34</v>
      </c>
      <c r="BL1" s="26" t="s">
        <v>97</v>
      </c>
      <c r="BM1" s="26" t="s">
        <v>35</v>
      </c>
      <c r="BN1" s="26" t="s">
        <v>98</v>
      </c>
      <c r="BO1" s="26" t="s">
        <v>36</v>
      </c>
      <c r="BP1" s="26" t="s">
        <v>99</v>
      </c>
      <c r="BQ1" s="26" t="s">
        <v>37</v>
      </c>
      <c r="BR1" s="26" t="s">
        <v>100</v>
      </c>
      <c r="BS1" s="26" t="s">
        <v>38</v>
      </c>
      <c r="BT1" s="26" t="s">
        <v>101</v>
      </c>
      <c r="BU1" s="26" t="s">
        <v>39</v>
      </c>
      <c r="BV1" s="26" t="s">
        <v>102</v>
      </c>
      <c r="BW1" s="26" t="s">
        <v>40</v>
      </c>
      <c r="BX1" s="26" t="s">
        <v>103</v>
      </c>
      <c r="BY1" s="26" t="s">
        <v>41</v>
      </c>
      <c r="BZ1" s="26" t="s">
        <v>104</v>
      </c>
      <c r="CA1" s="26" t="s">
        <v>42</v>
      </c>
      <c r="CB1" s="26" t="s">
        <v>105</v>
      </c>
      <c r="CC1" s="26" t="s">
        <v>43</v>
      </c>
      <c r="CD1" s="26" t="s">
        <v>106</v>
      </c>
      <c r="CE1" s="26" t="s">
        <v>44</v>
      </c>
      <c r="CF1" s="26" t="s">
        <v>107</v>
      </c>
      <c r="CG1" s="26" t="s">
        <v>45</v>
      </c>
      <c r="CH1" s="26" t="s">
        <v>108</v>
      </c>
      <c r="CI1" s="26" t="s">
        <v>46</v>
      </c>
      <c r="CJ1" s="26" t="s">
        <v>54</v>
      </c>
      <c r="CQ1"/>
      <c r="CR1" s="27"/>
    </row>
    <row r="2" spans="1:100" ht="15" customHeight="1">
      <c r="A2">
        <v>18</v>
      </c>
      <c r="B2" t="s">
        <v>215</v>
      </c>
      <c r="C2">
        <v>5</v>
      </c>
      <c r="D2" s="28">
        <v>59</v>
      </c>
      <c r="E2">
        <v>18</v>
      </c>
      <c r="F2" s="129">
        <v>42995</v>
      </c>
      <c r="G2" t="s">
        <v>216</v>
      </c>
      <c r="H2" s="70">
        <v>-32</v>
      </c>
      <c r="I2" s="70">
        <v>-38</v>
      </c>
      <c r="J2" s="29"/>
      <c r="K2" s="130">
        <v>0</v>
      </c>
      <c r="L2" s="130">
        <v>4.08464497</v>
      </c>
      <c r="M2" s="130">
        <v>7.97243958</v>
      </c>
      <c r="N2" s="131">
        <v>11.86023419</v>
      </c>
      <c r="O2" s="131">
        <v>15.30511549</v>
      </c>
      <c r="P2" s="131">
        <v>18.15944571</v>
      </c>
      <c r="Q2" s="131">
        <v>21.25983888</v>
      </c>
      <c r="R2" s="131">
        <v>23.37598025</v>
      </c>
      <c r="S2" s="131">
        <v>25.54133421</v>
      </c>
      <c r="T2" s="131">
        <v>27.46062522</v>
      </c>
      <c r="U2" s="131">
        <v>28.5433022</v>
      </c>
      <c r="V2" s="131">
        <v>29.67519177</v>
      </c>
      <c r="W2" s="132">
        <v>30.46259321</v>
      </c>
      <c r="X2" s="132">
        <v>31.44684501</v>
      </c>
      <c r="Y2" s="132">
        <v>31.9881835</v>
      </c>
      <c r="Z2" s="132">
        <v>32.62794717</v>
      </c>
      <c r="AA2" s="132">
        <v>32.9724353</v>
      </c>
      <c r="AB2" s="132">
        <v>32.62794717</v>
      </c>
      <c r="AC2" s="132">
        <v>31.44684501</v>
      </c>
      <c r="AD2" s="132">
        <v>30.70865616</v>
      </c>
      <c r="AE2" s="132">
        <v>30.26574285</v>
      </c>
      <c r="AF2" s="131">
        <v>29.527554</v>
      </c>
      <c r="AG2" s="131">
        <v>29.08464069</v>
      </c>
      <c r="AH2" s="131">
        <v>28.74015256</v>
      </c>
      <c r="AI2" s="131">
        <v>28.39566443</v>
      </c>
      <c r="AJ2" s="131">
        <v>28.24802666</v>
      </c>
      <c r="AK2" s="131">
        <v>28.49408961</v>
      </c>
      <c r="AL2" s="131">
        <v>28.59251479</v>
      </c>
      <c r="AM2" s="131">
        <v>29.0354281</v>
      </c>
      <c r="AN2" s="131">
        <v>29.527554</v>
      </c>
      <c r="AO2" s="131">
        <v>29.62597918</v>
      </c>
      <c r="AP2" s="131">
        <v>29.33070364</v>
      </c>
      <c r="AQ2" s="131">
        <v>28.5433022</v>
      </c>
      <c r="AR2" s="131">
        <v>28.19881407</v>
      </c>
      <c r="AS2" s="131">
        <v>27.5590504</v>
      </c>
      <c r="AT2" s="131">
        <v>27.21456227</v>
      </c>
      <c r="AU2" s="131">
        <v>26.77164896</v>
      </c>
      <c r="AV2" s="131">
        <v>26.37794824</v>
      </c>
      <c r="AW2" s="131">
        <v>25.93503493</v>
      </c>
      <c r="AX2" s="131">
        <v>25.54133421</v>
      </c>
      <c r="AY2" s="131">
        <v>25.93503493</v>
      </c>
      <c r="AZ2" s="131">
        <v>26.67322378</v>
      </c>
      <c r="BA2" s="131">
        <v>27.70668817</v>
      </c>
      <c r="BB2" s="131">
        <v>29.08464069</v>
      </c>
      <c r="BC2" s="132">
        <v>30.11810508</v>
      </c>
      <c r="BD2" s="132">
        <v>30.85629393</v>
      </c>
      <c r="BE2" s="132">
        <v>31.15156947</v>
      </c>
      <c r="BF2" s="132">
        <v>31.54527019</v>
      </c>
      <c r="BG2" s="132">
        <v>31.79133314</v>
      </c>
      <c r="BH2" s="132">
        <v>32.33267163</v>
      </c>
      <c r="BI2" s="132">
        <v>33.66141156</v>
      </c>
      <c r="BJ2" s="132">
        <v>34.69487595</v>
      </c>
      <c r="BK2" s="132">
        <v>34.49802559</v>
      </c>
      <c r="BL2" s="132">
        <v>34.49802559</v>
      </c>
      <c r="BM2" s="132">
        <v>34.99015149</v>
      </c>
      <c r="BN2" s="132">
        <v>35.08857667</v>
      </c>
      <c r="BO2" s="132">
        <v>34.9409389</v>
      </c>
      <c r="BP2" s="132">
        <v>34.64566336</v>
      </c>
      <c r="BQ2" s="132">
        <v>33.85826192</v>
      </c>
      <c r="BR2" s="132">
        <v>32.87401012</v>
      </c>
      <c r="BS2" s="132">
        <v>31.4960576</v>
      </c>
      <c r="BT2" s="132">
        <v>30.36416803</v>
      </c>
      <c r="BU2" s="131">
        <v>29.37991623</v>
      </c>
      <c r="BV2" s="131">
        <v>28.64172738</v>
      </c>
      <c r="BW2" s="131">
        <v>27.85432594</v>
      </c>
      <c r="BX2" s="131">
        <v>26.42716083</v>
      </c>
      <c r="BY2" s="131">
        <v>24.26180687</v>
      </c>
      <c r="BZ2" s="131">
        <v>22.19487809</v>
      </c>
      <c r="CA2" s="131">
        <v>20.1771619</v>
      </c>
      <c r="CB2" s="131">
        <v>18.06102053</v>
      </c>
      <c r="CC2" s="131">
        <v>15.64960362</v>
      </c>
      <c r="CD2" s="131">
        <v>12.99212376</v>
      </c>
      <c r="CE2" s="131">
        <v>10.18700613</v>
      </c>
      <c r="CF2" s="130">
        <v>6.74212483</v>
      </c>
      <c r="CG2" s="130">
        <v>2.65747986</v>
      </c>
      <c r="CH2" s="130">
        <v>0</v>
      </c>
      <c r="CI2" s="133">
        <v>0</v>
      </c>
      <c r="CJ2" s="29"/>
      <c r="CK2" s="87"/>
      <c r="CL2" s="87"/>
      <c r="CM2" s="87"/>
      <c r="CN2" s="87"/>
      <c r="CO2" s="71">
        <f ca="1">PRODUCT(ABS(CH2)+ABS(CG2)+ABS(CF2)+ABS(CE2)+ABS(CD2)+ABS(CC2)+ABS(CB2)+ABS(CA2)+ABS(BZ2)+ABS(BY2)+ABS(BX2)+ABS(BW2)+ABS(BV2)+ABS(BU2)+ABS(BT2)+ABS(BS2)+ABS(BR2)+ABS(BQ2)+ABS(BP2)+ABS(BO2)+ABS(BN2)+ABS(BM2)+ABS(BL2)+ABS(BK2)+ABS(BJ2)+ABS(BI2)+ABS(BH2)+ABS(BG2)+ABS(BF2)+ABS(BE2)+ABS(BD2)+ABS(BC2)+ABS(BB2)+ABS(BA2)+ABS(AZ2)+ABS(AY2)+ABS(AX2)+ABS(AW2)+ABS(AV2)+ABS(AU2)+ABS(AT2)+ABS(AS2)+ABS(AR2)+ABS(AQ2)+ABS(AP2)+ABS(AO2)+ABS(AN2)+ABS(AM2)+ABS(AL2)+ABS(AK2)+ABS(AJ2)+ABS(AI2)+ABS(AH2)+ABS(AG2)+ABS(AF2)+ABS(AE2)+ABS(AD2)+ABS(AC2)+ABS(AB2)+ABS(AA2)+ABS(Z2)+ABS(Y2)+ABS(X2)+ABS(W2)+ABS(V2)+ABS(U2)+ABS(T2)+ABS(S2)+ABS(R2)+ABS(Q2)+ABS(P2)+ABS(O2)+ABS(N2)+ABS(M2)+ABS(L2),1/75)</f>
        <v>3.9200000000000004</v>
      </c>
      <c r="CQ2"/>
      <c r="CV2" s="27"/>
    </row>
    <row r="3" spans="1:100" ht="15" customHeight="1">
      <c r="A3">
        <v>17</v>
      </c>
      <c r="B3" t="s">
        <v>215</v>
      </c>
      <c r="C3">
        <v>5</v>
      </c>
      <c r="D3" s="28">
        <v>57</v>
      </c>
      <c r="E3">
        <v>17</v>
      </c>
      <c r="F3" s="129">
        <v>42995</v>
      </c>
      <c r="G3" t="s">
        <v>216</v>
      </c>
      <c r="H3" s="70">
        <v>-41</v>
      </c>
      <c r="I3" s="70">
        <v>19</v>
      </c>
      <c r="J3" s="29"/>
      <c r="K3" s="130">
        <v>0</v>
      </c>
      <c r="L3" s="130">
        <v>4.77362123</v>
      </c>
      <c r="M3" s="130">
        <v>8.90747879</v>
      </c>
      <c r="N3" s="131">
        <v>12.49999786</v>
      </c>
      <c r="O3" s="131">
        <v>15.55117844</v>
      </c>
      <c r="P3" s="131">
        <v>18.15944571</v>
      </c>
      <c r="Q3" s="131">
        <v>20.22637449</v>
      </c>
      <c r="R3" s="131">
        <v>22.09645291</v>
      </c>
      <c r="S3" s="131">
        <v>24.26180687</v>
      </c>
      <c r="T3" s="131">
        <v>26.13188529</v>
      </c>
      <c r="U3" s="131">
        <v>27.16534968</v>
      </c>
      <c r="V3" s="131">
        <v>28.00196371</v>
      </c>
      <c r="W3" s="131">
        <v>28.88779033</v>
      </c>
      <c r="X3" s="132">
        <v>30.21653026</v>
      </c>
      <c r="Y3" s="132">
        <v>31.10235688</v>
      </c>
      <c r="Z3" s="132">
        <v>32.08660868</v>
      </c>
      <c r="AA3" s="132">
        <v>33.16928566</v>
      </c>
      <c r="AB3" s="132">
        <v>33.12007307</v>
      </c>
      <c r="AC3" s="132">
        <v>32.18503386</v>
      </c>
      <c r="AD3" s="132">
        <v>31.9881835</v>
      </c>
      <c r="AE3" s="132">
        <v>32.03739609</v>
      </c>
      <c r="AF3" s="132">
        <v>32.18503386</v>
      </c>
      <c r="AG3" s="132">
        <v>32.62794717</v>
      </c>
      <c r="AH3" s="132">
        <v>33.07086048</v>
      </c>
      <c r="AI3" s="132">
        <v>33.31692343</v>
      </c>
      <c r="AJ3" s="132">
        <v>33.31692343</v>
      </c>
      <c r="AK3" s="132">
        <v>33.02164789</v>
      </c>
      <c r="AL3" s="132">
        <v>32.82479753</v>
      </c>
      <c r="AM3" s="132">
        <v>32.87401012</v>
      </c>
      <c r="AN3" s="132">
        <v>32.9724353</v>
      </c>
      <c r="AO3" s="132">
        <v>32.67715976</v>
      </c>
      <c r="AP3" s="132">
        <v>32.18503386</v>
      </c>
      <c r="AQ3" s="132">
        <v>31.15156947</v>
      </c>
      <c r="AR3" s="132">
        <v>30.61023098</v>
      </c>
      <c r="AS3" s="132">
        <v>30.5118058</v>
      </c>
      <c r="AT3" s="132">
        <v>30.75786875</v>
      </c>
      <c r="AU3" s="132">
        <v>30.80708134</v>
      </c>
      <c r="AV3" s="132">
        <v>30.65944357</v>
      </c>
      <c r="AW3" s="131">
        <v>29.92125472</v>
      </c>
      <c r="AX3" s="131">
        <v>28.78936515</v>
      </c>
      <c r="AY3" s="131">
        <v>27.95275112</v>
      </c>
      <c r="AZ3" s="131">
        <v>28.24802666</v>
      </c>
      <c r="BA3" s="131">
        <v>28.93700292</v>
      </c>
      <c r="BB3" s="131">
        <v>29.62597918</v>
      </c>
      <c r="BC3" s="132">
        <v>30.5118058</v>
      </c>
      <c r="BD3" s="132">
        <v>30.46259321</v>
      </c>
      <c r="BE3" s="131">
        <v>29.77361695</v>
      </c>
      <c r="BF3" s="131">
        <v>29.57676659</v>
      </c>
      <c r="BG3" s="131">
        <v>29.87204213</v>
      </c>
      <c r="BH3" s="132">
        <v>30.61023098</v>
      </c>
      <c r="BI3" s="132">
        <v>31.4960576</v>
      </c>
      <c r="BJ3" s="132">
        <v>31.93897091</v>
      </c>
      <c r="BK3" s="132">
        <v>31.88975832</v>
      </c>
      <c r="BL3" s="132">
        <v>31.4960576</v>
      </c>
      <c r="BM3" s="132">
        <v>31.34841983</v>
      </c>
      <c r="BN3" s="132">
        <v>31.34841983</v>
      </c>
      <c r="BO3" s="132">
        <v>31.44684501</v>
      </c>
      <c r="BP3" s="132">
        <v>31.44684501</v>
      </c>
      <c r="BQ3" s="132">
        <v>30.75786875</v>
      </c>
      <c r="BR3" s="131">
        <v>29.97046731</v>
      </c>
      <c r="BS3" s="131">
        <v>28.74015256</v>
      </c>
      <c r="BT3" s="131">
        <v>27.41141263</v>
      </c>
      <c r="BU3" s="131">
        <v>27.01771191</v>
      </c>
      <c r="BV3" s="131">
        <v>26.77164896</v>
      </c>
      <c r="BW3" s="131">
        <v>26.42716083</v>
      </c>
      <c r="BX3" s="131">
        <v>25.5905468</v>
      </c>
      <c r="BY3" s="131">
        <v>23.72046838</v>
      </c>
      <c r="BZ3" s="131">
        <v>21.75196478</v>
      </c>
      <c r="CA3" s="131">
        <v>19.88188636</v>
      </c>
      <c r="CB3" s="131">
        <v>17.96259535</v>
      </c>
      <c r="CC3" s="131">
        <v>15.99409175</v>
      </c>
      <c r="CD3" s="131">
        <v>13.33661189</v>
      </c>
      <c r="CE3" s="131">
        <v>11.07283275</v>
      </c>
      <c r="CF3" s="130">
        <v>7.72637663</v>
      </c>
      <c r="CG3" s="130">
        <v>3.29724353</v>
      </c>
      <c r="CH3" s="130">
        <v>0</v>
      </c>
      <c r="CI3" s="133">
        <v>0</v>
      </c>
      <c r="CJ3" s="29"/>
      <c r="CK3" s="87"/>
      <c r="CL3" s="87"/>
      <c r="CM3" s="87"/>
      <c r="CN3" s="87"/>
      <c r="CO3" s="71">
        <f ca="1">PRODUCT(ABS(CH3)+ABS(CG3)+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,1/75)</f>
        <v>3.5333333333333337</v>
      </c>
      <c r="CQ3"/>
      <c r="CV3" s="27"/>
    </row>
    <row r="4" spans="1:100" ht="15" customHeight="1">
      <c r="A4">
        <v>16</v>
      </c>
      <c r="B4" t="s">
        <v>215</v>
      </c>
      <c r="C4">
        <v>5</v>
      </c>
      <c r="D4" s="28">
        <v>53</v>
      </c>
      <c r="E4">
        <v>16</v>
      </c>
      <c r="F4" s="129">
        <v>42995</v>
      </c>
      <c r="G4" t="s">
        <v>216</v>
      </c>
      <c r="H4" s="70">
        <v>-10</v>
      </c>
      <c r="I4" s="70">
        <v>45</v>
      </c>
      <c r="J4" s="29"/>
      <c r="K4" s="130">
        <v>0</v>
      </c>
      <c r="L4" s="130">
        <v>2.85433022</v>
      </c>
      <c r="M4" s="130">
        <v>4.03543238</v>
      </c>
      <c r="N4" s="130">
        <v>5.70866044</v>
      </c>
      <c r="O4" s="130">
        <v>6.24999893</v>
      </c>
      <c r="P4" s="130">
        <v>6.74212483</v>
      </c>
      <c r="Q4" s="130">
        <v>7.08661296</v>
      </c>
      <c r="R4" s="130">
        <v>7.67716404</v>
      </c>
      <c r="S4" s="130">
        <v>8.95669138</v>
      </c>
      <c r="T4" s="131">
        <v>10.28543131</v>
      </c>
      <c r="U4" s="131">
        <v>11.22047052</v>
      </c>
      <c r="V4" s="131">
        <v>11.51574606</v>
      </c>
      <c r="W4" s="131">
        <v>11.56495865</v>
      </c>
      <c r="X4" s="131">
        <v>11.76180901</v>
      </c>
      <c r="Y4" s="131">
        <v>11.36810829</v>
      </c>
      <c r="Z4" s="131">
        <v>11.26968311</v>
      </c>
      <c r="AA4" s="131">
        <v>10.87598239</v>
      </c>
      <c r="AB4" s="131">
        <v>10.48228167</v>
      </c>
      <c r="AC4" s="130">
        <v>9.99015577</v>
      </c>
      <c r="AD4" s="130">
        <v>8.3661403</v>
      </c>
      <c r="AE4" s="130">
        <v>7.33267591</v>
      </c>
      <c r="AF4" s="130">
        <v>7.03740037</v>
      </c>
      <c r="AG4" s="130">
        <v>7.52952627</v>
      </c>
      <c r="AH4" s="130">
        <v>7.77558922</v>
      </c>
      <c r="AI4" s="130">
        <v>7.82480181</v>
      </c>
      <c r="AJ4" s="130">
        <v>7.72637663</v>
      </c>
      <c r="AK4" s="130">
        <v>7.28346332</v>
      </c>
      <c r="AL4" s="130">
        <v>6.98818778</v>
      </c>
      <c r="AM4" s="130">
        <v>7.28346332</v>
      </c>
      <c r="AN4" s="130">
        <v>7.48031368</v>
      </c>
      <c r="AO4" s="130">
        <v>7.48031368</v>
      </c>
      <c r="AP4" s="130">
        <v>7.43110109</v>
      </c>
      <c r="AQ4" s="130">
        <v>6.8897626</v>
      </c>
      <c r="AR4" s="130">
        <v>6.00393598</v>
      </c>
      <c r="AS4" s="130">
        <v>5.51181008</v>
      </c>
      <c r="AT4" s="130">
        <v>5.46259749</v>
      </c>
      <c r="AU4" s="130">
        <v>5.51181008</v>
      </c>
      <c r="AV4" s="130">
        <v>5.26574713</v>
      </c>
      <c r="AW4" s="130">
        <v>4.97047159</v>
      </c>
      <c r="AX4" s="130">
        <v>4.18307015</v>
      </c>
      <c r="AY4" s="130">
        <v>2.90354281</v>
      </c>
      <c r="AZ4" s="130">
        <v>2.11614137</v>
      </c>
      <c r="BA4" s="130">
        <v>1.57480288</v>
      </c>
      <c r="BB4" s="130">
        <v>1.67322806</v>
      </c>
      <c r="BC4" s="130">
        <v>1.37795252</v>
      </c>
      <c r="BD4" s="130">
        <v>0.59055108</v>
      </c>
      <c r="BE4" s="130">
        <v>-0.39370072</v>
      </c>
      <c r="BF4" s="130">
        <v>-0.88582662</v>
      </c>
      <c r="BG4" s="130">
        <v>-1.37795252</v>
      </c>
      <c r="BH4" s="130">
        <v>-1.62401547</v>
      </c>
      <c r="BI4" s="130">
        <v>-0.9842518</v>
      </c>
      <c r="BJ4" s="130">
        <v>-0.34448813</v>
      </c>
      <c r="BK4" s="130">
        <v>-0.19685036</v>
      </c>
      <c r="BL4" s="130">
        <v>-0.54133849</v>
      </c>
      <c r="BM4" s="130">
        <v>-0.34448813</v>
      </c>
      <c r="BN4" s="130">
        <v>-0.24606295</v>
      </c>
      <c r="BO4" s="130">
        <v>0</v>
      </c>
      <c r="BP4" s="130">
        <v>0.83661403</v>
      </c>
      <c r="BQ4" s="130">
        <v>1.42716511</v>
      </c>
      <c r="BR4" s="130">
        <v>1.87007842</v>
      </c>
      <c r="BS4" s="130">
        <v>1.57480288</v>
      </c>
      <c r="BT4" s="130">
        <v>1.67322806</v>
      </c>
      <c r="BU4" s="130">
        <v>1.87007842</v>
      </c>
      <c r="BV4" s="130">
        <v>2.50984209</v>
      </c>
      <c r="BW4" s="130">
        <v>3.59251907</v>
      </c>
      <c r="BX4" s="130">
        <v>4.08464497</v>
      </c>
      <c r="BY4" s="130">
        <v>3.49409389</v>
      </c>
      <c r="BZ4" s="130">
        <v>2.85433022</v>
      </c>
      <c r="CA4" s="130">
        <v>2.41141691</v>
      </c>
      <c r="CB4" s="130">
        <v>2.11614137</v>
      </c>
      <c r="CC4" s="130">
        <v>1.9685036</v>
      </c>
      <c r="CD4" s="130">
        <v>1.9685036</v>
      </c>
      <c r="CE4" s="130">
        <v>2.01771619</v>
      </c>
      <c r="CF4" s="130">
        <v>1.32873993</v>
      </c>
      <c r="CG4" s="130">
        <v>0.54133849</v>
      </c>
      <c r="CH4" s="130">
        <v>0</v>
      </c>
      <c r="CI4" s="133">
        <v>0</v>
      </c>
      <c r="CJ4" s="29"/>
      <c r="CK4" s="87"/>
      <c r="CL4" s="87"/>
      <c r="CM4" s="87"/>
      <c r="CN4" s="87"/>
      <c r="CO4" s="71">
        <f ca="1">PRODUCT(ABS(CH4)+ABS(CG4)+ABS(CF4)+ABS(CE4)+ABS(CD4)+ABS(CC4)+ABS(CB4)+ABS(CA4)+ABS(BZ4)+ABS(BY4)+ABS(BX4)+ABS(BW4)+ABS(BV4)+ABS(BU4)+ABS(BT4)+ABS(BS4)+ABS(BR4)+ABS(BQ4)+ABS(BP4)+ABS(BO4)+ABS(BN4)+ABS(BM4)+ABS(BL4)+ABS(BK4)+ABS(BJ4)+ABS(BI4)+ABS(BH4)+ABS(BG4)+ABS(BF4)+ABS(BE4)+ABS(BD4)+ABS(BC4)+ABS(BB4)+ABS(BA4)+ABS(AZ4)+ABS(AY4)+ABS(AX4)+ABS(AW4)+ABS(AV4)+ABS(AU4)+ABS(AT4)+ABS(AS4)+ABS(AR4)+ABS(AQ4)+ABS(AP4)+ABS(AO4)+ABS(AN4)+ABS(AM4)+ABS(AL4)+ABS(AK4)+ABS(AJ4)+ABS(AI4)+ABS(AH4)+ABS(AG4)+ABS(AF4)+ABS(AE4)+ABS(AD4)+ABS(AC4)+ABS(AB4)+ABS(AA4)+ABS(Z4)+ABS(Y4)+ABS(X4)+ABS(W4)+ABS(V4)+ABS(U4)+ABS(T4)+ABS(S4)+ABS(R4)+ABS(Q4)+ABS(P4)+ABS(O4)+ABS(N4)+ABS(M4)+ABS(L4),1/75)</f>
        <v>17.333333333333336</v>
      </c>
      <c r="CQ4"/>
      <c r="CV4" s="27"/>
    </row>
    <row r="5" spans="1:100" ht="15" customHeight="1">
      <c r="A5">
        <v>15</v>
      </c>
      <c r="B5" t="s">
        <v>215</v>
      </c>
      <c r="C5">
        <v>5</v>
      </c>
      <c r="D5" s="28">
        <v>50</v>
      </c>
      <c r="E5">
        <v>15</v>
      </c>
      <c r="F5" s="129">
        <v>42995</v>
      </c>
      <c r="G5" t="s">
        <v>216</v>
      </c>
      <c r="H5" s="70">
        <v>2</v>
      </c>
      <c r="I5" s="70">
        <v>-85</v>
      </c>
      <c r="J5" s="29"/>
      <c r="K5" s="130">
        <v>0</v>
      </c>
      <c r="L5" s="130">
        <v>1.37795252</v>
      </c>
      <c r="M5" s="130">
        <v>3.24803094</v>
      </c>
      <c r="N5" s="130">
        <v>6.10236116</v>
      </c>
      <c r="O5" s="130">
        <v>8.12007735</v>
      </c>
      <c r="P5" s="130">
        <v>9.99015577</v>
      </c>
      <c r="Q5" s="131">
        <v>11.22047052</v>
      </c>
      <c r="R5" s="131">
        <v>12.20472232</v>
      </c>
      <c r="S5" s="131">
        <v>14.17322592</v>
      </c>
      <c r="T5" s="131">
        <v>16.78149319</v>
      </c>
      <c r="U5" s="131">
        <v>18.50393384</v>
      </c>
      <c r="V5" s="131">
        <v>19.685036</v>
      </c>
      <c r="W5" s="131">
        <v>20.6692878</v>
      </c>
      <c r="X5" s="131">
        <v>21.21062629</v>
      </c>
      <c r="Y5" s="131">
        <v>21.25983888</v>
      </c>
      <c r="Z5" s="131">
        <v>21.25983888</v>
      </c>
      <c r="AA5" s="131">
        <v>21.1614137</v>
      </c>
      <c r="AB5" s="131">
        <v>20.91535075</v>
      </c>
      <c r="AC5" s="131">
        <v>20.62007521</v>
      </c>
      <c r="AD5" s="131">
        <v>19.53739823</v>
      </c>
      <c r="AE5" s="131">
        <v>17.86417017</v>
      </c>
      <c r="AF5" s="131">
        <v>16.78149319</v>
      </c>
      <c r="AG5" s="131">
        <v>16.68306801</v>
      </c>
      <c r="AH5" s="131">
        <v>16.48621765</v>
      </c>
      <c r="AI5" s="131">
        <v>16.09251693</v>
      </c>
      <c r="AJ5" s="131">
        <v>15.20669031</v>
      </c>
      <c r="AK5" s="131">
        <v>13.73031261</v>
      </c>
      <c r="AL5" s="131">
        <v>12.45078527</v>
      </c>
      <c r="AM5" s="131">
        <v>11.41732088</v>
      </c>
      <c r="AN5" s="131">
        <v>10.53149426</v>
      </c>
      <c r="AO5" s="130">
        <v>9.54724246</v>
      </c>
      <c r="AP5" s="130">
        <v>8.51377807</v>
      </c>
      <c r="AQ5" s="130">
        <v>7.33267591</v>
      </c>
      <c r="AR5" s="130">
        <v>5.65944785</v>
      </c>
      <c r="AS5" s="130">
        <v>3.88779461</v>
      </c>
      <c r="AT5" s="130">
        <v>2.01771619</v>
      </c>
      <c r="AU5" s="130">
        <v>0.29527554</v>
      </c>
      <c r="AV5" s="130">
        <v>-0.68897626</v>
      </c>
      <c r="AW5" s="130">
        <v>-1.67322806</v>
      </c>
      <c r="AX5" s="130">
        <v>-2.80511763</v>
      </c>
      <c r="AY5" s="130">
        <v>-4.23228274</v>
      </c>
      <c r="AZ5" s="130">
        <v>-4.52755828</v>
      </c>
      <c r="BA5" s="130">
        <v>-4.67519605</v>
      </c>
      <c r="BB5" s="130">
        <v>-4.77362123</v>
      </c>
      <c r="BC5" s="130">
        <v>-4.52755828</v>
      </c>
      <c r="BD5" s="130">
        <v>-4.4291331</v>
      </c>
      <c r="BE5" s="130">
        <v>-4.37992051</v>
      </c>
      <c r="BF5" s="130">
        <v>-4.4291331</v>
      </c>
      <c r="BG5" s="130">
        <v>-4.08464497</v>
      </c>
      <c r="BH5" s="130">
        <v>-3.19881835</v>
      </c>
      <c r="BI5" s="130">
        <v>-2.11614137</v>
      </c>
      <c r="BJ5" s="130">
        <v>-0.93503921</v>
      </c>
      <c r="BK5" s="130">
        <v>-0.09842518</v>
      </c>
      <c r="BL5" s="130">
        <v>0.63976367</v>
      </c>
      <c r="BM5" s="130">
        <v>1.37795252</v>
      </c>
      <c r="BN5" s="130">
        <v>1.57480288</v>
      </c>
      <c r="BO5" s="130">
        <v>1.82086583</v>
      </c>
      <c r="BP5" s="130">
        <v>2.36220432</v>
      </c>
      <c r="BQ5" s="130">
        <v>2.90354281</v>
      </c>
      <c r="BR5" s="130">
        <v>3.14960576</v>
      </c>
      <c r="BS5" s="130">
        <v>3.14960576</v>
      </c>
      <c r="BT5" s="130">
        <v>3.24803094</v>
      </c>
      <c r="BU5" s="130">
        <v>3.00196799</v>
      </c>
      <c r="BV5" s="130">
        <v>2.80511763</v>
      </c>
      <c r="BW5" s="130">
        <v>3.10039317</v>
      </c>
      <c r="BX5" s="130">
        <v>3.14960576</v>
      </c>
      <c r="BY5" s="130">
        <v>2.21456655</v>
      </c>
      <c r="BZ5" s="130">
        <v>1.23031475</v>
      </c>
      <c r="CA5" s="130">
        <v>0.39370072</v>
      </c>
      <c r="CB5" s="130">
        <v>-0.14763777</v>
      </c>
      <c r="CC5" s="130">
        <v>-0.4921259</v>
      </c>
      <c r="CD5" s="130">
        <v>-0.73818885</v>
      </c>
      <c r="CE5" s="130">
        <v>-0.34448813</v>
      </c>
      <c r="CF5" s="130">
        <v>-0.63976367</v>
      </c>
      <c r="CG5" s="130">
        <v>-0.63976367</v>
      </c>
      <c r="CH5" s="130">
        <v>0</v>
      </c>
      <c r="CI5" s="133">
        <v>0</v>
      </c>
      <c r="CJ5" s="29"/>
      <c r="CK5" s="87"/>
      <c r="CL5" s="87"/>
      <c r="CM5" s="87"/>
      <c r="CN5" s="87"/>
      <c r="CO5" s="71">
        <f ca="1">PRODUCT(ABS(CH5)+ABS(CG5)+ABS(CF5)+ABS(CE5)+ABS(CD5)+ABS(CC5)+ABS(CB5)+ABS(CA5)+ABS(BZ5)+ABS(BY5)+ABS(BX5)+ABS(BW5)+ABS(BV5)+ABS(BU5)+ABS(BT5)+ABS(BS5)+ABS(BR5)+ABS(BQ5)+ABS(BP5)+ABS(BO5)+ABS(BN5)+ABS(BM5)+ABS(BL5)+ABS(BK5)+ABS(BJ5)+ABS(BI5)+ABS(BH5)+ABS(BG5)+ABS(BF5)+ABS(BE5)+ABS(BD5)+ABS(BC5)+ABS(BB5)+ABS(BA5)+ABS(AZ5)+ABS(AY5)+ABS(AX5)+ABS(AW5)+ABS(AV5)+ABS(AU5)+ABS(AT5)+ABS(AS5)+ABS(AR5)+ABS(AQ5)+ABS(AP5)+ABS(AO5)+ABS(AN5)+ABS(AM5)+ABS(AL5)+ABS(AK5)+ABS(AJ5)+ABS(AI5)+ABS(AH5)+ABS(AG5)+ABS(AF5)+ABS(AE5)+ABS(AD5)+ABS(AC5)+ABS(AB5)+ABS(AA5)+ABS(Z5)+ABS(Y5)+ABS(X5)+ABS(W5)+ABS(V5)+ABS(U5)+ABS(T5)+ABS(S5)+ABS(R5)+ABS(Q5)+ABS(P5)+ABS(O5)+ABS(N5)+ABS(M5)+ABS(L5),1/75)</f>
        <v>5.7200000000000006</v>
      </c>
      <c r="CQ5"/>
      <c r="CV5" s="27"/>
    </row>
    <row r="6" spans="1:100" ht="15" customHeight="1">
      <c r="A6">
        <v>14</v>
      </c>
      <c r="B6" t="s">
        <v>215</v>
      </c>
      <c r="C6">
        <v>5</v>
      </c>
      <c r="D6" s="28">
        <v>46</v>
      </c>
      <c r="E6">
        <v>14</v>
      </c>
      <c r="F6" s="129">
        <v>42995</v>
      </c>
      <c r="G6" t="s">
        <v>216</v>
      </c>
      <c r="H6" s="70">
        <v>-7</v>
      </c>
      <c r="I6" s="70">
        <v>39</v>
      </c>
      <c r="J6" s="29"/>
      <c r="K6" s="130">
        <v>0</v>
      </c>
      <c r="L6" s="130">
        <v>2.01771619</v>
      </c>
      <c r="M6" s="130">
        <v>3.78936943</v>
      </c>
      <c r="N6" s="130">
        <v>6.00393598</v>
      </c>
      <c r="O6" s="130">
        <v>7.03740037</v>
      </c>
      <c r="P6" s="130">
        <v>8.12007735</v>
      </c>
      <c r="Q6" s="130">
        <v>9.54724246</v>
      </c>
      <c r="R6" s="131">
        <v>10.48228167</v>
      </c>
      <c r="S6" s="131">
        <v>12.40157268</v>
      </c>
      <c r="T6" s="131">
        <v>14.763777</v>
      </c>
      <c r="U6" s="131">
        <v>16.28936729</v>
      </c>
      <c r="V6" s="131">
        <v>17.86417017</v>
      </c>
      <c r="W6" s="131">
        <v>19.29133528</v>
      </c>
      <c r="X6" s="131">
        <v>19.98031154</v>
      </c>
      <c r="Y6" s="131">
        <v>20.1771619</v>
      </c>
      <c r="Z6" s="131">
        <v>20.42322485</v>
      </c>
      <c r="AA6" s="131">
        <v>21.11220111</v>
      </c>
      <c r="AB6" s="131">
        <v>21.80117737</v>
      </c>
      <c r="AC6" s="131">
        <v>21.80117737</v>
      </c>
      <c r="AD6" s="131">
        <v>21.45668924</v>
      </c>
      <c r="AE6" s="131">
        <v>20.57086262</v>
      </c>
      <c r="AF6" s="131">
        <v>20.42322485</v>
      </c>
      <c r="AG6" s="131">
        <v>20.42322485</v>
      </c>
      <c r="AH6" s="131">
        <v>19.93109895</v>
      </c>
      <c r="AI6" s="131">
        <v>19.73424859</v>
      </c>
      <c r="AJ6" s="131">
        <v>19.1929101</v>
      </c>
      <c r="AK6" s="131">
        <v>18.35629607</v>
      </c>
      <c r="AL6" s="131">
        <v>16.97834355</v>
      </c>
      <c r="AM6" s="131">
        <v>16.04330434</v>
      </c>
      <c r="AN6" s="131">
        <v>15.45275326</v>
      </c>
      <c r="AO6" s="131">
        <v>14.51771405</v>
      </c>
      <c r="AP6" s="131">
        <v>14.02558815</v>
      </c>
      <c r="AQ6" s="131">
        <v>13.58267484</v>
      </c>
      <c r="AR6" s="131">
        <v>12.69684822</v>
      </c>
      <c r="AS6" s="131">
        <v>11.66338383</v>
      </c>
      <c r="AT6" s="131">
        <v>10.67913203</v>
      </c>
      <c r="AU6" s="130">
        <v>9.89173059</v>
      </c>
      <c r="AV6" s="130">
        <v>9.79330541</v>
      </c>
      <c r="AW6" s="130">
        <v>9.44881728</v>
      </c>
      <c r="AX6" s="130">
        <v>8.21850253</v>
      </c>
      <c r="AY6" s="130">
        <v>7.48031368</v>
      </c>
      <c r="AZ6" s="130">
        <v>7.3818885</v>
      </c>
      <c r="BA6" s="130">
        <v>7.08661296</v>
      </c>
      <c r="BB6" s="130">
        <v>6.74212483</v>
      </c>
      <c r="BC6" s="130">
        <v>6.98818778</v>
      </c>
      <c r="BD6" s="130">
        <v>7.33267591</v>
      </c>
      <c r="BE6" s="130">
        <v>7.08661296</v>
      </c>
      <c r="BF6" s="130">
        <v>7.28346332</v>
      </c>
      <c r="BG6" s="130">
        <v>7.3818885</v>
      </c>
      <c r="BH6" s="130">
        <v>7.57873886</v>
      </c>
      <c r="BI6" s="130">
        <v>8.16928994</v>
      </c>
      <c r="BJ6" s="130">
        <v>9.00590397</v>
      </c>
      <c r="BK6" s="130">
        <v>9.49802987</v>
      </c>
      <c r="BL6" s="130">
        <v>9.49802987</v>
      </c>
      <c r="BM6" s="130">
        <v>9.94094318</v>
      </c>
      <c r="BN6" s="130">
        <v>9.64566764</v>
      </c>
      <c r="BO6" s="130">
        <v>9.20275433</v>
      </c>
      <c r="BP6" s="130">
        <v>9.30117951</v>
      </c>
      <c r="BQ6" s="130">
        <v>9.30117951</v>
      </c>
      <c r="BR6" s="130">
        <v>9.10432915</v>
      </c>
      <c r="BS6" s="130">
        <v>8.46456548</v>
      </c>
      <c r="BT6" s="130">
        <v>8.31692771</v>
      </c>
      <c r="BU6" s="130">
        <v>8.07086476</v>
      </c>
      <c r="BV6" s="130">
        <v>7.52952627</v>
      </c>
      <c r="BW6" s="130">
        <v>7.43110109</v>
      </c>
      <c r="BX6" s="130">
        <v>6.79133742</v>
      </c>
      <c r="BY6" s="130">
        <v>5.75787303</v>
      </c>
      <c r="BZ6" s="130">
        <v>4.57677087</v>
      </c>
      <c r="CA6" s="130">
        <v>3.88779461</v>
      </c>
      <c r="CB6" s="130">
        <v>3.14960576</v>
      </c>
      <c r="CC6" s="130">
        <v>2.31299173</v>
      </c>
      <c r="CD6" s="130">
        <v>1.4763777</v>
      </c>
      <c r="CE6" s="130">
        <v>1.23031475</v>
      </c>
      <c r="CF6" s="130">
        <v>0.68897626</v>
      </c>
      <c r="CG6" s="130">
        <v>0</v>
      </c>
      <c r="CH6" s="130">
        <v>0</v>
      </c>
      <c r="CI6" s="133">
        <v>0</v>
      </c>
      <c r="CJ6" s="29"/>
      <c r="CK6" s="87"/>
      <c r="CL6" s="87"/>
      <c r="CM6" s="87"/>
      <c r="CN6" s="87"/>
      <c r="CO6" s="71">
        <f ca="1">PRODUCT(ABS(CH6)+ABS(CG6)+ABS(CF6)+ABS(CE6)+ABS(CD6)+ABS(CC6)+ABS(CB6)+ABS(CA6)+ABS(BZ6)+ABS(BY6)+ABS(BX6)+ABS(BW6)+ABS(BV6)+ABS(BU6)+ABS(BT6)+ABS(BS6)+ABS(BR6)+ABS(BQ6)+ABS(BP6)+ABS(BO6)+ABS(BN6)+ABS(BM6)+ABS(BL6)+ABS(BK6)+ABS(BJ6)+ABS(BI6)+ABS(BH6)+ABS(BG6)+ABS(BF6)+ABS(BE6)+ABS(BD6)+ABS(BC6)+ABS(BB6)+ABS(BA6)+ABS(AZ6)+ABS(AY6)+ABS(AX6)+ABS(AW6)+ABS(AV6)+ABS(AU6)+ABS(AT6)+ABS(AS6)+ABS(AR6)+ABS(AQ6)+ABS(AP6)+ABS(AO6)+ABS(AN6)+ABS(AM6)+ABS(AL6)+ABS(AK6)+ABS(AJ6)+ABS(AI6)+ABS(AH6)+ABS(AG6)+ABS(AF6)+ABS(AE6)+ABS(AD6)+ABS(AC6)+ABS(AB6)+ABS(AA6)+ABS(Z6)+ABS(Y6)+ABS(X6)+ABS(W6)+ABS(V6)+ABS(U6)+ABS(T6)+ABS(S6)+ABS(R6)+ABS(Q6)+ABS(P6)+ABS(O6)+ABS(N6)+ABS(M6)+ABS(L6),1/75)</f>
        <v>5.1733333333333338</v>
      </c>
      <c r="CQ6"/>
      <c r="CV6" s="27"/>
    </row>
    <row r="7" spans="1:100" ht="15" customHeight="1">
      <c r="A7">
        <v>13</v>
      </c>
      <c r="B7" t="s">
        <v>215</v>
      </c>
      <c r="C7">
        <v>5</v>
      </c>
      <c r="D7" s="28">
        <v>43</v>
      </c>
      <c r="E7">
        <v>13</v>
      </c>
      <c r="F7" s="129">
        <v>42995</v>
      </c>
      <c r="G7" t="s">
        <v>216</v>
      </c>
      <c r="H7" s="70">
        <v>-13</v>
      </c>
      <c r="I7" s="70">
        <v>38</v>
      </c>
      <c r="J7" s="29"/>
      <c r="K7" s="130">
        <v>0</v>
      </c>
      <c r="L7" s="130">
        <v>1.03346439</v>
      </c>
      <c r="M7" s="130">
        <v>2.01771619</v>
      </c>
      <c r="N7" s="130">
        <v>2.90354281</v>
      </c>
      <c r="O7" s="130">
        <v>3.54330648</v>
      </c>
      <c r="P7" s="130">
        <v>4.37992051</v>
      </c>
      <c r="Q7" s="130">
        <v>5.4133849</v>
      </c>
      <c r="R7" s="130">
        <v>6.29921152</v>
      </c>
      <c r="S7" s="130">
        <v>8.3661403</v>
      </c>
      <c r="T7" s="130">
        <v>9.89173059</v>
      </c>
      <c r="U7" s="131">
        <v>11.22047052</v>
      </c>
      <c r="V7" s="131">
        <v>12.74606081</v>
      </c>
      <c r="W7" s="131">
        <v>14.41928887</v>
      </c>
      <c r="X7" s="131">
        <v>15.69881621</v>
      </c>
      <c r="Y7" s="131">
        <v>16.43700506</v>
      </c>
      <c r="Z7" s="131">
        <v>16.87991837</v>
      </c>
      <c r="AA7" s="131">
        <v>17.86417017</v>
      </c>
      <c r="AB7" s="131">
        <v>18.79920938</v>
      </c>
      <c r="AC7" s="131">
        <v>19.1929101</v>
      </c>
      <c r="AD7" s="131">
        <v>19.29133528</v>
      </c>
      <c r="AE7" s="131">
        <v>19.48818564</v>
      </c>
      <c r="AF7" s="131">
        <v>20.57086262</v>
      </c>
      <c r="AG7" s="131">
        <v>21.11220111</v>
      </c>
      <c r="AH7" s="131">
        <v>21.30905147</v>
      </c>
      <c r="AI7" s="131">
        <v>22.1456655</v>
      </c>
      <c r="AJ7" s="131">
        <v>22.39172845</v>
      </c>
      <c r="AK7" s="131">
        <v>22.49015363</v>
      </c>
      <c r="AL7" s="131">
        <v>22.93306694</v>
      </c>
      <c r="AM7" s="131">
        <v>23.52361802</v>
      </c>
      <c r="AN7" s="131">
        <v>23.52361802</v>
      </c>
      <c r="AO7" s="131">
        <v>23.52361802</v>
      </c>
      <c r="AP7" s="131">
        <v>23.17912989</v>
      </c>
      <c r="AQ7" s="131">
        <v>22.44094104</v>
      </c>
      <c r="AR7" s="131">
        <v>21.75196478</v>
      </c>
      <c r="AS7" s="131">
        <v>21.25983888</v>
      </c>
      <c r="AT7" s="131">
        <v>20.76771298</v>
      </c>
      <c r="AU7" s="131">
        <v>19.93109895</v>
      </c>
      <c r="AV7" s="131">
        <v>19.09448492</v>
      </c>
      <c r="AW7" s="131">
        <v>18.06102053</v>
      </c>
      <c r="AX7" s="131">
        <v>17.07676873</v>
      </c>
      <c r="AY7" s="131">
        <v>16.19094211</v>
      </c>
      <c r="AZ7" s="131">
        <v>15.30511549</v>
      </c>
      <c r="BA7" s="131">
        <v>14.66535182</v>
      </c>
      <c r="BB7" s="131">
        <v>13.87795038</v>
      </c>
      <c r="BC7" s="131">
        <v>13.13976153</v>
      </c>
      <c r="BD7" s="131">
        <v>11.86023419</v>
      </c>
      <c r="BE7" s="131">
        <v>11.17125793</v>
      </c>
      <c r="BF7" s="131">
        <v>10.97440757</v>
      </c>
      <c r="BG7" s="131">
        <v>10.38385649</v>
      </c>
      <c r="BH7" s="130">
        <v>9.94094318</v>
      </c>
      <c r="BI7" s="130">
        <v>9.69488023</v>
      </c>
      <c r="BJ7" s="130">
        <v>9.99015577</v>
      </c>
      <c r="BK7" s="130">
        <v>9.69488023</v>
      </c>
      <c r="BL7" s="130">
        <v>9.79330541</v>
      </c>
      <c r="BM7" s="130">
        <v>9.69488023</v>
      </c>
      <c r="BN7" s="130">
        <v>9.69488023</v>
      </c>
      <c r="BO7" s="130">
        <v>9.49802987</v>
      </c>
      <c r="BP7" s="130">
        <v>9.59645505</v>
      </c>
      <c r="BQ7" s="130">
        <v>9.30117951</v>
      </c>
      <c r="BR7" s="130">
        <v>8.61220325</v>
      </c>
      <c r="BS7" s="130">
        <v>8.3661403</v>
      </c>
      <c r="BT7" s="130">
        <v>8.8582662</v>
      </c>
      <c r="BU7" s="130">
        <v>9.15354174</v>
      </c>
      <c r="BV7" s="130">
        <v>8.90747879</v>
      </c>
      <c r="BW7" s="130">
        <v>8.61220325</v>
      </c>
      <c r="BX7" s="130">
        <v>7.82480181</v>
      </c>
      <c r="BY7" s="130">
        <v>6.64369965</v>
      </c>
      <c r="BZ7" s="130">
        <v>5.80708562</v>
      </c>
      <c r="CA7" s="130">
        <v>5.16732195</v>
      </c>
      <c r="CB7" s="130">
        <v>4.47834569</v>
      </c>
      <c r="CC7" s="130">
        <v>3.9370072</v>
      </c>
      <c r="CD7" s="130">
        <v>2.75590504</v>
      </c>
      <c r="CE7" s="130">
        <v>1.9685036</v>
      </c>
      <c r="CF7" s="130">
        <v>1.37795252</v>
      </c>
      <c r="CG7" s="130">
        <v>0.39370072</v>
      </c>
      <c r="CH7" s="130">
        <v>0</v>
      </c>
      <c r="CI7" s="133">
        <v>0</v>
      </c>
      <c r="CJ7" s="29"/>
      <c r="CK7" s="87"/>
      <c r="CL7" s="87"/>
      <c r="CM7" s="87"/>
      <c r="CN7" s="87"/>
      <c r="CO7" s="71">
        <f ca="1">PRODUCT(ABS(CH7)+ABS(CG7)+ABS(CF7)+ABS(CE7)+ABS(CD7)+ABS(CC7)+ABS(CB7)+ABS(CA7)+ABS(BZ7)+ABS(BY7)+ABS(BX7)+ABS(BW7)+ABS(BV7)+ABS(BU7)+ABS(BT7)+ABS(BS7)+ABS(BR7)+ABS(BQ7)+ABS(BP7)+ABS(BO7)+ABS(BN7)+ABS(BM7)+ABS(BL7)+ABS(BK7)+ABS(BJ7)+ABS(BI7)+ABS(BH7)+ABS(BG7)+ABS(BF7)+ABS(BE7)+ABS(BD7)+ABS(BC7)+ABS(BB7)+ABS(BA7)+ABS(AZ7)+ABS(AY7)+ABS(AX7)+ABS(AW7)+ABS(AV7)+ABS(AU7)+ABS(AT7)+ABS(AS7)+ABS(AR7)+ABS(AQ7)+ABS(AP7)+ABS(AO7)+ABS(AN7)+ABS(AM7)+ABS(AL7)+ABS(AK7)+ABS(AJ7)+ABS(AI7)+ABS(AH7)+ABS(AG7)+ABS(AF7)+ABS(AE7)+ABS(AD7)+ABS(AC7)+ABS(AB7)+ABS(AA7)+ABS(Z7)+ABS(Y7)+ABS(X7)+ABS(W7)+ABS(V7)+ABS(U7)+ABS(T7)+ABS(S7)+ABS(R7)+ABS(Q7)+ABS(P7)+ABS(O7)+ABS(N7)+ABS(M7)+ABS(L7),1/75)</f>
        <v>2.7866666666666666</v>
      </c>
      <c r="CQ7"/>
      <c r="CV7" s="27"/>
    </row>
    <row r="8" spans="1:100" ht="15" customHeight="1">
      <c r="A8">
        <v>12</v>
      </c>
      <c r="B8" t="s">
        <v>215</v>
      </c>
      <c r="C8">
        <v>5</v>
      </c>
      <c r="D8" s="28">
        <v>39</v>
      </c>
      <c r="E8">
        <v>12</v>
      </c>
      <c r="F8" s="129">
        <v>42995</v>
      </c>
      <c r="G8" t="s">
        <v>216</v>
      </c>
      <c r="H8" s="70">
        <v>11</v>
      </c>
      <c r="I8" s="70">
        <v>20</v>
      </c>
      <c r="J8" s="29"/>
      <c r="K8" s="130">
        <v>0</v>
      </c>
      <c r="L8" s="130">
        <v>0.14763777</v>
      </c>
      <c r="M8" s="130">
        <v>0.73818885</v>
      </c>
      <c r="N8" s="130">
        <v>0.9842518</v>
      </c>
      <c r="O8" s="130">
        <v>0.4921259</v>
      </c>
      <c r="P8" s="130">
        <v>0.14763777</v>
      </c>
      <c r="Q8" s="130">
        <v>0.29527554</v>
      </c>
      <c r="R8" s="130">
        <v>2.36220432</v>
      </c>
      <c r="S8" s="130">
        <v>6.74212483</v>
      </c>
      <c r="T8" s="131">
        <v>10.72834462</v>
      </c>
      <c r="U8" s="131">
        <v>13.53346225</v>
      </c>
      <c r="V8" s="131">
        <v>15.79724139</v>
      </c>
      <c r="W8" s="131">
        <v>17.91338276</v>
      </c>
      <c r="X8" s="131">
        <v>20.22637449</v>
      </c>
      <c r="Y8" s="131">
        <v>21.85038996</v>
      </c>
      <c r="Z8" s="131">
        <v>23.42519284</v>
      </c>
      <c r="AA8" s="131">
        <v>23.81889356</v>
      </c>
      <c r="AB8" s="131">
        <v>24.606295</v>
      </c>
      <c r="AC8" s="131">
        <v>24.85235795</v>
      </c>
      <c r="AD8" s="131">
        <v>24.606295</v>
      </c>
      <c r="AE8" s="131">
        <v>25.04920831</v>
      </c>
      <c r="AF8" s="131">
        <v>25.54133421</v>
      </c>
      <c r="AG8" s="131">
        <v>26.5747986</v>
      </c>
      <c r="AH8" s="131">
        <v>27.70668817</v>
      </c>
      <c r="AI8" s="131">
        <v>27.65747558</v>
      </c>
      <c r="AJ8" s="131">
        <v>27.95275112</v>
      </c>
      <c r="AK8" s="131">
        <v>28.44487702</v>
      </c>
      <c r="AL8" s="131">
        <v>28.39566443</v>
      </c>
      <c r="AM8" s="131">
        <v>28.74015256</v>
      </c>
      <c r="AN8" s="131">
        <v>28.83857774</v>
      </c>
      <c r="AO8" s="131">
        <v>28.19881407</v>
      </c>
      <c r="AP8" s="131">
        <v>27.26377486</v>
      </c>
      <c r="AQ8" s="131">
        <v>26.27952306</v>
      </c>
      <c r="AR8" s="131">
        <v>25.0984209</v>
      </c>
      <c r="AS8" s="131">
        <v>23.6220432</v>
      </c>
      <c r="AT8" s="131">
        <v>22.44094104</v>
      </c>
      <c r="AU8" s="131">
        <v>20.1771619</v>
      </c>
      <c r="AV8" s="131">
        <v>17.42125686</v>
      </c>
      <c r="AW8" s="131">
        <v>14.71456441</v>
      </c>
      <c r="AX8" s="131">
        <v>10.87598239</v>
      </c>
      <c r="AY8" s="130">
        <v>9.25196692</v>
      </c>
      <c r="AZ8" s="131">
        <v>10.48228167</v>
      </c>
      <c r="BA8" s="131">
        <v>11.61417124</v>
      </c>
      <c r="BB8" s="131">
        <v>13.04133635</v>
      </c>
      <c r="BC8" s="131">
        <v>14.07480074</v>
      </c>
      <c r="BD8" s="131">
        <v>14.51771405</v>
      </c>
      <c r="BE8" s="131">
        <v>14.61613923</v>
      </c>
      <c r="BF8" s="131">
        <v>15.2559029</v>
      </c>
      <c r="BG8" s="131">
        <v>15.99409175</v>
      </c>
      <c r="BH8" s="131">
        <v>16.43700506</v>
      </c>
      <c r="BI8" s="131">
        <v>17.02755614</v>
      </c>
      <c r="BJ8" s="131">
        <v>17.61810722</v>
      </c>
      <c r="BK8" s="131">
        <v>17.02755614</v>
      </c>
      <c r="BL8" s="131">
        <v>16.7322806</v>
      </c>
      <c r="BM8" s="131">
        <v>16.97834355</v>
      </c>
      <c r="BN8" s="131">
        <v>16.53543024</v>
      </c>
      <c r="BO8" s="131">
        <v>15.64960362</v>
      </c>
      <c r="BP8" s="131">
        <v>15.84645398</v>
      </c>
      <c r="BQ8" s="131">
        <v>15.50196585</v>
      </c>
      <c r="BR8" s="131">
        <v>14.91141477</v>
      </c>
      <c r="BS8" s="131">
        <v>13.92716297</v>
      </c>
      <c r="BT8" s="131">
        <v>14.02558815</v>
      </c>
      <c r="BU8" s="131">
        <v>14.17322592</v>
      </c>
      <c r="BV8" s="131">
        <v>14.46850146</v>
      </c>
      <c r="BW8" s="131">
        <v>14.46850146</v>
      </c>
      <c r="BX8" s="131">
        <v>13.97637556</v>
      </c>
      <c r="BY8" s="131">
        <v>12.20472232</v>
      </c>
      <c r="BZ8" s="131">
        <v>11.02362016</v>
      </c>
      <c r="CA8" s="130">
        <v>9.74409282</v>
      </c>
      <c r="CB8" s="130">
        <v>8.51377807</v>
      </c>
      <c r="CC8" s="130">
        <v>7.52952627</v>
      </c>
      <c r="CD8" s="130">
        <v>6.64369965</v>
      </c>
      <c r="CE8" s="130">
        <v>4.97047159</v>
      </c>
      <c r="CF8" s="130">
        <v>3.05118058</v>
      </c>
      <c r="CG8" s="130">
        <v>1.03346439</v>
      </c>
      <c r="CH8" s="130">
        <v>0</v>
      </c>
      <c r="CI8" s="133">
        <v>0</v>
      </c>
      <c r="CJ8" s="29"/>
      <c r="CK8" s="87"/>
      <c r="CL8" s="87"/>
      <c r="CM8" s="87"/>
      <c r="CN8" s="87"/>
      <c r="CO8" s="71">
        <f ca="1">PRODUCT(ABS(CH8)+ABS(CG8)+ABS(CF8)+ABS(CE8)+ABS(CD8)+ABS(CC8)+ABS(CB8)+ABS(CA8)+ABS(BZ8)+ABS(BY8)+ABS(BX8)+ABS(BW8)+ABS(BV8)+ABS(BU8)+ABS(BT8)+ABS(BS8)+ABS(BR8)+ABS(BQ8)+ABS(BP8)+ABS(BO8)+ABS(BN8)+ABS(BM8)+ABS(BL8)+ABS(BK8)+ABS(BJ8)+ABS(BI8)+ABS(BH8)+ABS(BG8)+ABS(BF8)+ABS(BE8)+ABS(BD8)+ABS(BC8)+ABS(BB8)+ABS(BA8)+ABS(AZ8)+ABS(AY8)+ABS(AX8)+ABS(AW8)+ABS(AV8)+ABS(AU8)+ABS(AT8)+ABS(AS8)+ABS(AR8)+ABS(AQ8)+ABS(AP8)+ABS(AO8)+ABS(AN8)+ABS(AM8)+ABS(AL8)+ABS(AK8)+ABS(AJ8)+ABS(AI8)+ABS(AH8)+ABS(AG8)+ABS(AF8)+ABS(AE8)+ABS(AD8)+ABS(AC8)+ABS(AB8)+ABS(AA8)+ABS(Z8)+ABS(Y8)+ABS(X8)+ABS(W8)+ABS(V8)+ABS(U8)+ABS(T8)+ABS(S8)+ABS(R8)+ABS(Q8)+ABS(P8)+ABS(O8)+ABS(N8)+ABS(M8)+ABS(L8),1/75)</f>
        <v>3.4666666666666668</v>
      </c>
      <c r="CQ8"/>
      <c r="CV8" s="27"/>
    </row>
    <row r="9" spans="1:100" ht="15" customHeight="1">
      <c r="A9">
        <v>11</v>
      </c>
      <c r="B9" t="s">
        <v>215</v>
      </c>
      <c r="C9">
        <v>5</v>
      </c>
      <c r="D9" s="28">
        <v>36</v>
      </c>
      <c r="E9">
        <v>11</v>
      </c>
      <c r="F9" s="129">
        <v>42995</v>
      </c>
      <c r="G9" t="s">
        <v>216</v>
      </c>
      <c r="H9" s="70">
        <v>-4</v>
      </c>
      <c r="I9" s="70">
        <v>7</v>
      </c>
      <c r="J9" s="29"/>
      <c r="K9" s="130">
        <v>0</v>
      </c>
      <c r="L9" s="130">
        <v>-0.9842518</v>
      </c>
      <c r="M9" s="130">
        <v>-1.27952734</v>
      </c>
      <c r="N9" s="130">
        <v>-2.06692878</v>
      </c>
      <c r="O9" s="130">
        <v>-3.49409389</v>
      </c>
      <c r="P9" s="130">
        <v>-4.87204641</v>
      </c>
      <c r="Q9" s="130">
        <v>-5.80708562</v>
      </c>
      <c r="R9" s="130">
        <v>-6.59448706</v>
      </c>
      <c r="S9" s="130">
        <v>-5.51181008</v>
      </c>
      <c r="T9" s="130">
        <v>-2.85433022</v>
      </c>
      <c r="U9" s="130">
        <v>-1.08267698</v>
      </c>
      <c r="V9" s="130">
        <v>0.88582662</v>
      </c>
      <c r="W9" s="130">
        <v>2.70669245</v>
      </c>
      <c r="X9" s="130">
        <v>4.08464497</v>
      </c>
      <c r="Y9" s="130">
        <v>4.72440864</v>
      </c>
      <c r="Z9" s="130">
        <v>4.921259</v>
      </c>
      <c r="AA9" s="130">
        <v>5.21653454</v>
      </c>
      <c r="AB9" s="130">
        <v>4.62598346</v>
      </c>
      <c r="AC9" s="130">
        <v>3.10039317</v>
      </c>
      <c r="AD9" s="130">
        <v>1.03346439</v>
      </c>
      <c r="AE9" s="130">
        <v>-0.83661403</v>
      </c>
      <c r="AF9" s="130">
        <v>-1.91929101</v>
      </c>
      <c r="AG9" s="130">
        <v>-3.74015684</v>
      </c>
      <c r="AH9" s="130">
        <v>-6.00393598</v>
      </c>
      <c r="AI9" s="130">
        <v>-8.56299066</v>
      </c>
      <c r="AJ9" s="130">
        <v>-9.94094318</v>
      </c>
      <c r="AK9" s="130">
        <v>-11.36810829</v>
      </c>
      <c r="AL9" s="130">
        <v>-11.76180901</v>
      </c>
      <c r="AM9" s="130">
        <v>-11.26968311</v>
      </c>
      <c r="AN9" s="130">
        <v>-11.8110216</v>
      </c>
      <c r="AO9" s="130">
        <v>-12.94291117</v>
      </c>
      <c r="AP9" s="130">
        <v>-14.02558815</v>
      </c>
      <c r="AQ9" s="130">
        <v>-14.71456441</v>
      </c>
      <c r="AR9" s="130">
        <v>-15.69881621</v>
      </c>
      <c r="AS9" s="130">
        <v>-16.43700506</v>
      </c>
      <c r="AT9" s="130">
        <v>-18.06102053</v>
      </c>
      <c r="AU9" s="130">
        <v>-19.53739823</v>
      </c>
      <c r="AV9" s="130">
        <v>-19.83267377</v>
      </c>
      <c r="AW9" s="130">
        <v>-18.50393384</v>
      </c>
      <c r="AX9" s="130">
        <v>-18.25787089</v>
      </c>
      <c r="AY9" s="130">
        <v>-18.2086583</v>
      </c>
      <c r="AZ9" s="130">
        <v>-17.37204427</v>
      </c>
      <c r="BA9" s="130">
        <v>-16.87991837</v>
      </c>
      <c r="BB9" s="130">
        <v>-16.48621765</v>
      </c>
      <c r="BC9" s="130">
        <v>-16.43700506</v>
      </c>
      <c r="BD9" s="130">
        <v>-16.58464283</v>
      </c>
      <c r="BE9" s="130">
        <v>-15.84645398</v>
      </c>
      <c r="BF9" s="130">
        <v>-13.87795038</v>
      </c>
      <c r="BG9" s="130">
        <v>-12.10629714</v>
      </c>
      <c r="BH9" s="130">
        <v>-10.97440757</v>
      </c>
      <c r="BI9" s="130">
        <v>-9.30117951</v>
      </c>
      <c r="BJ9" s="130">
        <v>-8.16928994</v>
      </c>
      <c r="BK9" s="130">
        <v>-8.46456548</v>
      </c>
      <c r="BL9" s="130">
        <v>-9.3503921</v>
      </c>
      <c r="BM9" s="130">
        <v>-9.10432915</v>
      </c>
      <c r="BN9" s="130">
        <v>-8.51377807</v>
      </c>
      <c r="BO9" s="130">
        <v>-7.62795145</v>
      </c>
      <c r="BP9" s="130">
        <v>-6.24999893</v>
      </c>
      <c r="BQ9" s="130">
        <v>-5.11810936</v>
      </c>
      <c r="BR9" s="130">
        <v>-4.72440864</v>
      </c>
      <c r="BS9" s="130">
        <v>-4.57677087</v>
      </c>
      <c r="BT9" s="130">
        <v>-4.4291331</v>
      </c>
      <c r="BU9" s="130">
        <v>-3.29724353</v>
      </c>
      <c r="BV9" s="130">
        <v>-2.16535396</v>
      </c>
      <c r="BW9" s="130">
        <v>-1.67322806</v>
      </c>
      <c r="BX9" s="130">
        <v>-1.4763777</v>
      </c>
      <c r="BY9" s="130">
        <v>-2.31299173</v>
      </c>
      <c r="BZ9" s="130">
        <v>-3.14960576</v>
      </c>
      <c r="CA9" s="130">
        <v>-4.03543238</v>
      </c>
      <c r="CB9" s="130">
        <v>-4.47834569</v>
      </c>
      <c r="CC9" s="130">
        <v>-3.64173166</v>
      </c>
      <c r="CD9" s="130">
        <v>-2.75590504</v>
      </c>
      <c r="CE9" s="130">
        <v>-1.91929101</v>
      </c>
      <c r="CF9" s="130">
        <v>-1.72244065</v>
      </c>
      <c r="CG9" s="130">
        <v>-1.13188957</v>
      </c>
      <c r="CH9" s="130">
        <v>0</v>
      </c>
      <c r="CI9" s="133">
        <v>0</v>
      </c>
      <c r="CJ9" s="29"/>
      <c r="CK9" s="87"/>
      <c r="CL9" s="87"/>
      <c r="CM9" s="87"/>
      <c r="CN9" s="87"/>
      <c r="CO9" s="71">
        <f ca="1">PRODUCT(ABS(CH9)+ABS(CG9)+ABS(CF9)+ABS(CE9)+ABS(CD9)+ABS(CC9)+ABS(CB9)+ABS(CA9)+ABS(BZ9)+ABS(BY9)+ABS(BX9)+ABS(BW9)+ABS(BV9)+ABS(BU9)+ABS(BT9)+ABS(BS9)+ABS(BR9)+ABS(BQ9)+ABS(BP9)+ABS(BO9)+ABS(BN9)+ABS(BM9)+ABS(BL9)+ABS(BK9)+ABS(BJ9)+ABS(BI9)+ABS(BH9)+ABS(BG9)+ABS(BF9)+ABS(BE9)+ABS(BD9)+ABS(BC9)+ABS(BB9)+ABS(BA9)+ABS(AZ9)+ABS(AY9)+ABS(AX9)+ABS(AW9)+ABS(AV9)+ABS(AU9)+ABS(AT9)+ABS(AS9)+ABS(AR9)+ABS(AQ9)+ABS(AP9)+ABS(AO9)+ABS(AN9)+ABS(AM9)+ABS(AL9)+ABS(AK9)+ABS(AJ9)+ABS(AI9)+ABS(AH9)+ABS(AG9)+ABS(AF9)+ABS(AE9)+ABS(AD9)+ABS(AC9)+ABS(AB9)+ABS(AA9)+ABS(Z9)+ABS(Y9)+ABS(X9)+ABS(W9)+ABS(V9)+ABS(U9)+ABS(T9)+ABS(S9)+ABS(R9)+ABS(Q9)+ABS(P9)+ABS(O9)+ABS(N9)+ABS(M9)+ABS(L9),1/75)</f>
        <v>1.4800000000000002</v>
      </c>
      <c r="CQ9"/>
      <c r="CV9" s="27"/>
    </row>
    <row r="10" spans="1:100" ht="15" customHeight="1">
      <c r="A10">
        <v>10</v>
      </c>
      <c r="B10" t="s">
        <v>215</v>
      </c>
      <c r="C10">
        <v>5</v>
      </c>
      <c r="D10" s="28">
        <v>32</v>
      </c>
      <c r="E10">
        <v>10</v>
      </c>
      <c r="F10" s="129">
        <v>42995</v>
      </c>
      <c r="G10" t="s">
        <v>216</v>
      </c>
      <c r="H10" s="70">
        <v>17</v>
      </c>
      <c r="I10" s="70">
        <v>-16</v>
      </c>
      <c r="J10" s="29"/>
      <c r="K10" s="130">
        <v>0</v>
      </c>
      <c r="L10" s="130">
        <v>3.74015684</v>
      </c>
      <c r="M10" s="130">
        <v>3.69094425</v>
      </c>
      <c r="N10" s="130">
        <v>3.9370072</v>
      </c>
      <c r="O10" s="130">
        <v>3.10039317</v>
      </c>
      <c r="P10" s="130">
        <v>2.16535396</v>
      </c>
      <c r="Q10" s="130">
        <v>2.36220432</v>
      </c>
      <c r="R10" s="130">
        <v>2.26377914</v>
      </c>
      <c r="S10" s="130">
        <v>3.14960576</v>
      </c>
      <c r="T10" s="130">
        <v>3.39566871</v>
      </c>
      <c r="U10" s="130">
        <v>3.29724353</v>
      </c>
      <c r="V10" s="130">
        <v>2.31299173</v>
      </c>
      <c r="W10" s="130">
        <v>1.27952734</v>
      </c>
      <c r="X10" s="130">
        <v>0.78740144</v>
      </c>
      <c r="Y10" s="130">
        <v>0.39370072</v>
      </c>
      <c r="Z10" s="130">
        <v>-0.34448813</v>
      </c>
      <c r="AA10" s="130">
        <v>-1.03346439</v>
      </c>
      <c r="AB10" s="130">
        <v>-1.77165324</v>
      </c>
      <c r="AC10" s="130">
        <v>-4.33070792</v>
      </c>
      <c r="AD10" s="130">
        <v>-7.72637663</v>
      </c>
      <c r="AE10" s="130">
        <v>-10.28543131</v>
      </c>
      <c r="AF10" s="130">
        <v>-12.3031475</v>
      </c>
      <c r="AG10" s="130">
        <v>-11.8110216</v>
      </c>
      <c r="AH10" s="130">
        <v>-10.72834462</v>
      </c>
      <c r="AI10" s="130">
        <v>-10.28543131</v>
      </c>
      <c r="AJ10" s="130">
        <v>-10.18700613</v>
      </c>
      <c r="AK10" s="130">
        <v>-11.51574606</v>
      </c>
      <c r="AL10" s="130">
        <v>-13.73031261</v>
      </c>
      <c r="AM10" s="130">
        <v>-15.60039103</v>
      </c>
      <c r="AN10" s="130">
        <v>-15.99409175</v>
      </c>
      <c r="AO10" s="130">
        <v>-15.55117844</v>
      </c>
      <c r="AP10" s="130">
        <v>-15.7480288</v>
      </c>
      <c r="AQ10" s="130">
        <v>-16.53543024</v>
      </c>
      <c r="AR10" s="130">
        <v>-17.32283168</v>
      </c>
      <c r="AS10" s="130">
        <v>-16.33857988</v>
      </c>
      <c r="AT10" s="130">
        <v>-14.81298959</v>
      </c>
      <c r="AU10" s="130">
        <v>-14.02558815</v>
      </c>
      <c r="AV10" s="130">
        <v>-13.48424966</v>
      </c>
      <c r="AW10" s="130">
        <v>-13.58267484</v>
      </c>
      <c r="AX10" s="130">
        <v>-14.91141477</v>
      </c>
      <c r="AY10" s="130">
        <v>-15.7480288</v>
      </c>
      <c r="AZ10" s="130">
        <v>-15.99409175</v>
      </c>
      <c r="BA10" s="130">
        <v>-16.92913096</v>
      </c>
      <c r="BB10" s="130">
        <v>-17.12598132</v>
      </c>
      <c r="BC10" s="130">
        <v>-17.86417017</v>
      </c>
      <c r="BD10" s="130">
        <v>-19.38976046</v>
      </c>
      <c r="BE10" s="131">
        <v>-21.30905147</v>
      </c>
      <c r="BF10" s="131">
        <v>-21.70275219</v>
      </c>
      <c r="BG10" s="131">
        <v>-21.80117737</v>
      </c>
      <c r="BH10" s="131">
        <v>-21.99802773</v>
      </c>
      <c r="BI10" s="131">
        <v>-20.81692557</v>
      </c>
      <c r="BJ10" s="130">
        <v>-18.65157161</v>
      </c>
      <c r="BK10" s="130">
        <v>-17.17519391</v>
      </c>
      <c r="BL10" s="130">
        <v>-14.86220218</v>
      </c>
      <c r="BM10" s="130">
        <v>-13.18897412</v>
      </c>
      <c r="BN10" s="130">
        <v>-12.40157268</v>
      </c>
      <c r="BO10" s="130">
        <v>-11.51574606</v>
      </c>
      <c r="BP10" s="130">
        <v>-10.48228167</v>
      </c>
      <c r="BQ10" s="130">
        <v>-9.49802987</v>
      </c>
      <c r="BR10" s="130">
        <v>-8.95669138</v>
      </c>
      <c r="BS10" s="130">
        <v>-9.39960469</v>
      </c>
      <c r="BT10" s="130">
        <v>-10.38385649</v>
      </c>
      <c r="BU10" s="130">
        <v>-10.38385649</v>
      </c>
      <c r="BV10" s="130">
        <v>-9.10432915</v>
      </c>
      <c r="BW10" s="130">
        <v>-7.33267591</v>
      </c>
      <c r="BX10" s="130">
        <v>-6.34842411</v>
      </c>
      <c r="BY10" s="130">
        <v>-6.69291224</v>
      </c>
      <c r="BZ10" s="130">
        <v>-6.59448706</v>
      </c>
      <c r="CA10" s="130">
        <v>-6.05314857</v>
      </c>
      <c r="CB10" s="130">
        <v>-4.82283382</v>
      </c>
      <c r="CC10" s="130">
        <v>-3.19881835</v>
      </c>
      <c r="CD10" s="130">
        <v>-2.01771619</v>
      </c>
      <c r="CE10" s="130">
        <v>-1.27952734</v>
      </c>
      <c r="CF10" s="130">
        <v>-1.32873993</v>
      </c>
      <c r="CG10" s="130">
        <v>-1.13188957</v>
      </c>
      <c r="CH10" s="130">
        <v>0</v>
      </c>
      <c r="CI10" s="133">
        <v>0</v>
      </c>
      <c r="CJ10" s="29"/>
      <c r="CK10" s="87"/>
      <c r="CL10" s="87"/>
      <c r="CM10" s="87"/>
      <c r="CN10" s="87"/>
      <c r="CO10" s="71">
        <f ca="1">PRODUCT(ABS(CH10)+ABS(CG10)+ABS(CF10)+ABS(CE10)+ABS(CD10)+ABS(CC10)+ABS(CB10)+ABS(CA10)+ABS(BZ10)+ABS(BY10)+ABS(BX10)+ABS(BW10)+ABS(BV10)+ABS(BU10)+ABS(BT10)+ABS(BS10)+ABS(BR10)+ABS(BQ10)+ABS(BP10)+ABS(BO10)+ABS(BN10)+ABS(BM10)+ABS(BL10)+ABS(BK10)+ABS(BJ10)+ABS(BI10)+ABS(BH10)+ABS(BG10)+ABS(BF10)+ABS(BE10)+ABS(BD10)+ABS(BC10)+ABS(BB10)+ABS(BA10)+ABS(AZ10)+ABS(AY10)+ABS(AX10)+ABS(AW10)+ABS(AV10)+ABS(AU10)+ABS(AT10)+ABS(AS10)+ABS(AR10)+ABS(AQ10)+ABS(AP10)+ABS(AO10)+ABS(AN10)+ABS(AM10)+ABS(AL10)+ABS(AK10)+ABS(AJ10)+ABS(AI10)+ABS(AH10)+ABS(AG10)+ABS(AF10)+ABS(AE10)+ABS(AD10)+ABS(AC10)+ABS(AB10)+ABS(AA10)+ABS(Z10)+ABS(Y10)+ABS(X10)+ABS(W10)+ABS(V10)+ABS(U10)+ABS(T10)+ABS(S10)+ABS(R10)+ABS(Q10)+ABS(P10)+ABS(O10)+ABS(N10)+ABS(M10)+ABS(L10),1/75)</f>
        <v>3.3600000000000003</v>
      </c>
      <c r="CQ10"/>
      <c r="CV10" s="27"/>
    </row>
    <row r="11" spans="1:100" ht="15" customHeight="1">
      <c r="A11">
        <v>9</v>
      </c>
      <c r="B11" t="s">
        <v>215</v>
      </c>
      <c r="C11">
        <v>5</v>
      </c>
      <c r="D11" s="28">
        <v>29</v>
      </c>
      <c r="E11">
        <v>9</v>
      </c>
      <c r="F11" s="129">
        <v>42995</v>
      </c>
      <c r="G11" t="s">
        <v>216</v>
      </c>
      <c r="H11" s="70">
        <v>36</v>
      </c>
      <c r="I11" s="70">
        <v>-50</v>
      </c>
      <c r="J11" s="29"/>
      <c r="K11" s="130">
        <v>0</v>
      </c>
      <c r="L11" s="130">
        <v>0.29527554</v>
      </c>
      <c r="M11" s="130">
        <v>3.19881835</v>
      </c>
      <c r="N11" s="130">
        <v>6.59448706</v>
      </c>
      <c r="O11" s="130">
        <v>9.00590397</v>
      </c>
      <c r="P11" s="131">
        <v>11.17125793</v>
      </c>
      <c r="Q11" s="131">
        <v>13.58267484</v>
      </c>
      <c r="R11" s="131">
        <v>15.2559029</v>
      </c>
      <c r="S11" s="131">
        <v>17.42125686</v>
      </c>
      <c r="T11" s="131">
        <v>19.685036</v>
      </c>
      <c r="U11" s="131">
        <v>21.35826406</v>
      </c>
      <c r="V11" s="131">
        <v>22.49015363</v>
      </c>
      <c r="W11" s="131">
        <v>23.91731874</v>
      </c>
      <c r="X11" s="131">
        <v>25.0984209</v>
      </c>
      <c r="Y11" s="131">
        <v>26.37794824</v>
      </c>
      <c r="Z11" s="131">
        <v>27.70668817</v>
      </c>
      <c r="AA11" s="131">
        <v>28.93700292</v>
      </c>
      <c r="AB11" s="132">
        <v>30.46259321</v>
      </c>
      <c r="AC11" s="132">
        <v>31.74212055</v>
      </c>
      <c r="AD11" s="132">
        <v>32.03739609</v>
      </c>
      <c r="AE11" s="132">
        <v>32.4803094</v>
      </c>
      <c r="AF11" s="132">
        <v>33.21849825</v>
      </c>
      <c r="AG11" s="132">
        <v>33.71062415</v>
      </c>
      <c r="AH11" s="132">
        <v>34.39960041</v>
      </c>
      <c r="AI11" s="132">
        <v>34.9409389</v>
      </c>
      <c r="AJ11" s="132">
        <v>35.08857667</v>
      </c>
      <c r="AK11" s="132">
        <v>35.18700185</v>
      </c>
      <c r="AL11" s="132">
        <v>35.03936408</v>
      </c>
      <c r="AM11" s="132">
        <v>34.99015149</v>
      </c>
      <c r="AN11" s="132">
        <v>35.13778926</v>
      </c>
      <c r="AO11" s="132">
        <v>34.79330113</v>
      </c>
      <c r="AP11" s="132">
        <v>34.35038782</v>
      </c>
      <c r="AQ11" s="132">
        <v>33.85826192</v>
      </c>
      <c r="AR11" s="132">
        <v>33.31692343</v>
      </c>
      <c r="AS11" s="132">
        <v>32.82479753</v>
      </c>
      <c r="AT11" s="132">
        <v>32.13582127</v>
      </c>
      <c r="AU11" s="132">
        <v>31.69290796</v>
      </c>
      <c r="AV11" s="132">
        <v>31.54527019</v>
      </c>
      <c r="AW11" s="132">
        <v>31.20078206</v>
      </c>
      <c r="AX11" s="132">
        <v>30.26574285</v>
      </c>
      <c r="AY11" s="131">
        <v>29.527554</v>
      </c>
      <c r="AZ11" s="131">
        <v>29.23227846</v>
      </c>
      <c r="BA11" s="131">
        <v>28.98621551</v>
      </c>
      <c r="BB11" s="131">
        <v>29.18306587</v>
      </c>
      <c r="BC11" s="131">
        <v>28.93700292</v>
      </c>
      <c r="BD11" s="131">
        <v>28.10038889</v>
      </c>
      <c r="BE11" s="131">
        <v>27.01771191</v>
      </c>
      <c r="BF11" s="131">
        <v>26.52558601</v>
      </c>
      <c r="BG11" s="131">
        <v>25.93503493</v>
      </c>
      <c r="BH11" s="131">
        <v>25.14763349</v>
      </c>
      <c r="BI11" s="131">
        <v>25.98424752</v>
      </c>
      <c r="BJ11" s="131">
        <v>26.67322378</v>
      </c>
      <c r="BK11" s="131">
        <v>26.47637342</v>
      </c>
      <c r="BL11" s="131">
        <v>26.03346011</v>
      </c>
      <c r="BM11" s="131">
        <v>25.63975939</v>
      </c>
      <c r="BN11" s="131">
        <v>24.90157054</v>
      </c>
      <c r="BO11" s="131">
        <v>23.86810615</v>
      </c>
      <c r="BP11" s="131">
        <v>23.57283061</v>
      </c>
      <c r="BQ11" s="131">
        <v>23.27755507</v>
      </c>
      <c r="BR11" s="131">
        <v>22.68700399</v>
      </c>
      <c r="BS11" s="131">
        <v>21.89960255</v>
      </c>
      <c r="BT11" s="131">
        <v>21.50590183</v>
      </c>
      <c r="BU11" s="131">
        <v>20.47243744</v>
      </c>
      <c r="BV11" s="131">
        <v>19.88188636</v>
      </c>
      <c r="BW11" s="131">
        <v>19.43897305</v>
      </c>
      <c r="BX11" s="131">
        <v>19.34054787</v>
      </c>
      <c r="BY11" s="131">
        <v>18.01180794</v>
      </c>
      <c r="BZ11" s="131">
        <v>16.2401547</v>
      </c>
      <c r="CA11" s="131">
        <v>14.66535182</v>
      </c>
      <c r="CB11" s="131">
        <v>12.15550973</v>
      </c>
      <c r="CC11" s="131">
        <v>10.28543131</v>
      </c>
      <c r="CD11" s="130">
        <v>7.77558922</v>
      </c>
      <c r="CE11" s="130">
        <v>6.00393598</v>
      </c>
      <c r="CF11" s="130">
        <v>3.78936943</v>
      </c>
      <c r="CG11" s="130">
        <v>1.67322806</v>
      </c>
      <c r="CH11" s="130">
        <v>0</v>
      </c>
      <c r="CI11" s="133">
        <v>0</v>
      </c>
      <c r="CJ11" s="29"/>
      <c r="CK11" s="87"/>
      <c r="CL11" s="87"/>
      <c r="CM11" s="87"/>
      <c r="CN11" s="87"/>
      <c r="CO11" s="71">
        <f ca="1">PRODUCT(ABS(CH11)+ABS(CG11)+ABS(CF11)+ABS(CE11)+ABS(CD11)+ABS(CC11)+ABS(CB11)+ABS(CA11)+ABS(BZ11)+ABS(BY11)+ABS(BX11)+ABS(BW11)+ABS(BV11)+ABS(BU11)+ABS(BT11)+ABS(BS11)+ABS(BR11)+ABS(BQ11)+ABS(BP11)+ABS(BO11)+ABS(BN11)+ABS(BM11)+ABS(BL11)+ABS(BK11)+ABS(BJ11)+ABS(BI11)+ABS(BH11)+ABS(BG11)+ABS(BF11)+ABS(BE11)+ABS(BD11)+ABS(BC11)+ABS(BB11)+ABS(BA11)+ABS(AZ11)+ABS(AY11)+ABS(AX11)+ABS(AW11)+ABS(AV11)+ABS(AU11)+ABS(AT11)+ABS(AS11)+ABS(AR11)+ABS(AQ11)+ABS(AP11)+ABS(AO11)+ABS(AN11)+ABS(AM11)+ABS(AL11)+ABS(AK11)+ABS(AJ11)+ABS(AI11)+ABS(AH11)+ABS(AG11)+ABS(AF11)+ABS(AE11)+ABS(AD11)+ABS(AC11)+ABS(AB11)+ABS(AA11)+ABS(Z11)+ABS(Y11)+ABS(X11)+ABS(W11)+ABS(V11)+ABS(U11)+ABS(T11)+ABS(S11)+ABS(R11)+ABS(Q11)+ABS(P11)+ABS(O11)+ABS(N11)+ABS(M11)+ABS(L11),1/75)</f>
        <v>10.386666666666667</v>
      </c>
      <c r="CQ11"/>
      <c r="CV11" s="27"/>
    </row>
    <row r="12" spans="1:100" ht="15" customHeight="1">
      <c r="A12">
        <v>8</v>
      </c>
      <c r="B12" t="s">
        <v>215</v>
      </c>
      <c r="C12">
        <v>5</v>
      </c>
      <c r="D12" s="28">
        <v>25</v>
      </c>
      <c r="E12">
        <v>8</v>
      </c>
      <c r="F12" s="129">
        <v>42995</v>
      </c>
      <c r="G12" t="s">
        <v>216</v>
      </c>
      <c r="H12" s="70">
        <v>37</v>
      </c>
      <c r="I12" s="70">
        <v>-49</v>
      </c>
      <c r="J12" s="29"/>
      <c r="K12" s="130">
        <v>0</v>
      </c>
      <c r="L12" s="130">
        <v>2.9527554</v>
      </c>
      <c r="M12" s="130">
        <v>4.67519605</v>
      </c>
      <c r="N12" s="130">
        <v>6.74212483</v>
      </c>
      <c r="O12" s="130">
        <v>8.12007735</v>
      </c>
      <c r="P12" s="130">
        <v>8.66141584</v>
      </c>
      <c r="Q12" s="130">
        <v>9.20275433</v>
      </c>
      <c r="R12" s="130">
        <v>9.59645505</v>
      </c>
      <c r="S12" s="131">
        <v>10.13779354</v>
      </c>
      <c r="T12" s="131">
        <v>11.17125793</v>
      </c>
      <c r="U12" s="131">
        <v>11.66338383</v>
      </c>
      <c r="V12" s="131">
        <v>12.00787196</v>
      </c>
      <c r="W12" s="131">
        <v>12.59842304</v>
      </c>
      <c r="X12" s="131">
        <v>12.74606081</v>
      </c>
      <c r="Y12" s="131">
        <v>12.74606081</v>
      </c>
      <c r="Z12" s="131">
        <v>12.94291117</v>
      </c>
      <c r="AA12" s="131">
        <v>13.2873993</v>
      </c>
      <c r="AB12" s="131">
        <v>13.68110002</v>
      </c>
      <c r="AC12" s="131">
        <v>14.32086369</v>
      </c>
      <c r="AD12" s="131">
        <v>14.22243851</v>
      </c>
      <c r="AE12" s="131">
        <v>14.2716511</v>
      </c>
      <c r="AF12" s="131">
        <v>14.2716511</v>
      </c>
      <c r="AG12" s="131">
        <v>14.71456441</v>
      </c>
      <c r="AH12" s="131">
        <v>15.15747772</v>
      </c>
      <c r="AI12" s="131">
        <v>15.10826513</v>
      </c>
      <c r="AJ12" s="131">
        <v>14.86220218</v>
      </c>
      <c r="AK12" s="131">
        <v>14.32086369</v>
      </c>
      <c r="AL12" s="131">
        <v>13.63188743</v>
      </c>
      <c r="AM12" s="131">
        <v>12.54921045</v>
      </c>
      <c r="AN12" s="131">
        <v>12.15550973</v>
      </c>
      <c r="AO12" s="131">
        <v>11.12204534</v>
      </c>
      <c r="AP12" s="131">
        <v>10.58070685</v>
      </c>
      <c r="AQ12" s="131">
        <v>10.08858095</v>
      </c>
      <c r="AR12" s="130">
        <v>9.25196692</v>
      </c>
      <c r="AS12" s="130">
        <v>8.31692771</v>
      </c>
      <c r="AT12" s="130">
        <v>7.62795145</v>
      </c>
      <c r="AU12" s="130">
        <v>6.93897519</v>
      </c>
      <c r="AV12" s="130">
        <v>6.59448706</v>
      </c>
      <c r="AW12" s="130">
        <v>6.49606188</v>
      </c>
      <c r="AX12" s="130">
        <v>6.15157375</v>
      </c>
      <c r="AY12" s="130">
        <v>5.31495972</v>
      </c>
      <c r="AZ12" s="130">
        <v>5.31495972</v>
      </c>
      <c r="BA12" s="130">
        <v>5.61023526</v>
      </c>
      <c r="BB12" s="130">
        <v>5.85629821</v>
      </c>
      <c r="BC12" s="130">
        <v>6.00393598</v>
      </c>
      <c r="BD12" s="130">
        <v>6.05314857</v>
      </c>
      <c r="BE12" s="130">
        <v>5.95472339</v>
      </c>
      <c r="BF12" s="130">
        <v>5.70866044</v>
      </c>
      <c r="BG12" s="130">
        <v>5.80708562</v>
      </c>
      <c r="BH12" s="130">
        <v>5.56102267</v>
      </c>
      <c r="BI12" s="130">
        <v>5.70866044</v>
      </c>
      <c r="BJ12" s="130">
        <v>6.3976367</v>
      </c>
      <c r="BK12" s="130">
        <v>6.84055001</v>
      </c>
      <c r="BL12" s="130">
        <v>6.8897626</v>
      </c>
      <c r="BM12" s="130">
        <v>7.18503814</v>
      </c>
      <c r="BN12" s="130">
        <v>6.8897626</v>
      </c>
      <c r="BO12" s="130">
        <v>6.79133742</v>
      </c>
      <c r="BP12" s="130">
        <v>6.54527447</v>
      </c>
      <c r="BQ12" s="130">
        <v>6.93897519</v>
      </c>
      <c r="BR12" s="130">
        <v>6.8897626</v>
      </c>
      <c r="BS12" s="130">
        <v>6.93897519</v>
      </c>
      <c r="BT12" s="130">
        <v>7.08661296</v>
      </c>
      <c r="BU12" s="130">
        <v>7.82480181</v>
      </c>
      <c r="BV12" s="130">
        <v>8.02165217</v>
      </c>
      <c r="BW12" s="130">
        <v>8.41535289</v>
      </c>
      <c r="BX12" s="130">
        <v>8.16928994</v>
      </c>
      <c r="BY12" s="130">
        <v>7.43110109</v>
      </c>
      <c r="BZ12" s="130">
        <v>6.69291224</v>
      </c>
      <c r="CA12" s="130">
        <v>5.80708562</v>
      </c>
      <c r="CB12" s="130">
        <v>4.82283382</v>
      </c>
      <c r="CC12" s="130">
        <v>4.08464497</v>
      </c>
      <c r="CD12" s="130">
        <v>3.14960576</v>
      </c>
      <c r="CE12" s="130">
        <v>1.82086583</v>
      </c>
      <c r="CF12" s="130">
        <v>1.08267698</v>
      </c>
      <c r="CG12" s="130">
        <v>0.19685036</v>
      </c>
      <c r="CH12" s="130">
        <v>0</v>
      </c>
      <c r="CI12" s="133">
        <v>0</v>
      </c>
      <c r="CJ12" s="29"/>
      <c r="CK12" s="87"/>
      <c r="CL12" s="87"/>
      <c r="CM12" s="87"/>
      <c r="CN12" s="87"/>
      <c r="CO12" s="71">
        <f ca="1">PRODUCT(ABS(CH12)+ABS(CG12)+ABS(CF12)+ABS(CE12)+ABS(CD12)+ABS(CC12)+ABS(CB12)+ABS(CA12)+ABS(BZ12)+ABS(BY12)+ABS(BX12)+ABS(BW12)+ABS(BV12)+ABS(BU12)+ABS(BT12)+ABS(BS12)+ABS(BR12)+ABS(BQ12)+ABS(BP12)+ABS(BO12)+ABS(BN12)+ABS(BM12)+ABS(BL12)+ABS(BK12)+ABS(BJ12)+ABS(BI12)+ABS(BH12)+ABS(BG12)+ABS(BF12)+ABS(BE12)+ABS(BD12)+ABS(BC12)+ABS(BB12)+ABS(BA12)+ABS(AZ12)+ABS(AY12)+ABS(AX12)+ABS(AW12)+ABS(AV12)+ABS(AU12)+ABS(AT12)+ABS(AS12)+ABS(AR12)+ABS(AQ12)+ABS(AP12)+ABS(AO12)+ABS(AN12)+ABS(AM12)+ABS(AL12)+ABS(AK12)+ABS(AJ12)+ABS(AI12)+ABS(AH12)+ABS(AG12)+ABS(AF12)+ABS(AE12)+ABS(AD12)+ABS(AC12)+ABS(AB12)+ABS(AA12)+ABS(Z12)+ABS(Y12)+ABS(X12)+ABS(W12)+ABS(V12)+ABS(U12)+ABS(T12)+ABS(S12)+ABS(R12)+ABS(Q12)+ABS(P12)+ABS(O12)+ABS(N12)+ABS(M12)+ABS(L12),1/75)</f>
        <v>38.64</v>
      </c>
      <c r="CQ12"/>
      <c r="CV12" s="27"/>
    </row>
    <row r="13" spans="1:100" ht="15" customHeight="1">
      <c r="A13">
        <v>7</v>
      </c>
      <c r="B13" t="s">
        <v>215</v>
      </c>
      <c r="C13">
        <v>5</v>
      </c>
      <c r="D13" s="28">
        <v>22</v>
      </c>
      <c r="E13">
        <v>7</v>
      </c>
      <c r="F13" s="129">
        <v>42995</v>
      </c>
      <c r="G13" t="s">
        <v>216</v>
      </c>
      <c r="H13" s="70">
        <v>36</v>
      </c>
      <c r="I13" s="70">
        <v>43</v>
      </c>
      <c r="J13" s="29"/>
      <c r="K13" s="130">
        <v>0</v>
      </c>
      <c r="L13" s="130">
        <v>2.21456655</v>
      </c>
      <c r="M13" s="130">
        <v>2.85433022</v>
      </c>
      <c r="N13" s="130">
        <v>3.59251907</v>
      </c>
      <c r="O13" s="130">
        <v>3.74015684</v>
      </c>
      <c r="P13" s="130">
        <v>4.13385756</v>
      </c>
      <c r="Q13" s="130">
        <v>4.37992051</v>
      </c>
      <c r="R13" s="130">
        <v>4.08464497</v>
      </c>
      <c r="S13" s="130">
        <v>4.72440864</v>
      </c>
      <c r="T13" s="130">
        <v>4.77362123</v>
      </c>
      <c r="U13" s="130">
        <v>4.57677087</v>
      </c>
      <c r="V13" s="130">
        <v>4.4291331</v>
      </c>
      <c r="W13" s="130">
        <v>4.52755828</v>
      </c>
      <c r="X13" s="130">
        <v>4.13385756</v>
      </c>
      <c r="Y13" s="130">
        <v>3.34645612</v>
      </c>
      <c r="Z13" s="130">
        <v>3.10039317</v>
      </c>
      <c r="AA13" s="130">
        <v>2.60826727</v>
      </c>
      <c r="AB13" s="130">
        <v>1.87007842</v>
      </c>
      <c r="AC13" s="130">
        <v>1.91929101</v>
      </c>
      <c r="AD13" s="130">
        <v>1.4763777</v>
      </c>
      <c r="AE13" s="130">
        <v>0.88582662</v>
      </c>
      <c r="AF13" s="130">
        <v>0.39370072</v>
      </c>
      <c r="AG13" s="130">
        <v>0.39370072</v>
      </c>
      <c r="AH13" s="130">
        <v>0.34448813</v>
      </c>
      <c r="AI13" s="130">
        <v>0.34448813</v>
      </c>
      <c r="AJ13" s="130">
        <v>0.24606295</v>
      </c>
      <c r="AK13" s="130">
        <v>-0.4921259</v>
      </c>
      <c r="AL13" s="130">
        <v>-0.59055108</v>
      </c>
      <c r="AM13" s="130">
        <v>-0.4921259</v>
      </c>
      <c r="AN13" s="130">
        <v>-0.83661403</v>
      </c>
      <c r="AO13" s="130">
        <v>-1.67322806</v>
      </c>
      <c r="AP13" s="130">
        <v>-2.4606295</v>
      </c>
      <c r="AQ13" s="130">
        <v>-2.60826727</v>
      </c>
      <c r="AR13" s="130">
        <v>-3.39566871</v>
      </c>
      <c r="AS13" s="130">
        <v>-3.88779461</v>
      </c>
      <c r="AT13" s="130">
        <v>-4.87204641</v>
      </c>
      <c r="AU13" s="130">
        <v>-5.85629821</v>
      </c>
      <c r="AV13" s="130">
        <v>-6.15157375</v>
      </c>
      <c r="AW13" s="130">
        <v>-6.10236116</v>
      </c>
      <c r="AX13" s="130">
        <v>-5.85629821</v>
      </c>
      <c r="AY13" s="130">
        <v>-6.24999893</v>
      </c>
      <c r="AZ13" s="130">
        <v>-5.95472339</v>
      </c>
      <c r="BA13" s="130">
        <v>-5.16732195</v>
      </c>
      <c r="BB13" s="130">
        <v>-4.33070792</v>
      </c>
      <c r="BC13" s="130">
        <v>-3.88779461</v>
      </c>
      <c r="BD13" s="130">
        <v>-3.54330648</v>
      </c>
      <c r="BE13" s="130">
        <v>-3.10039317</v>
      </c>
      <c r="BF13" s="130">
        <v>-2.60826727</v>
      </c>
      <c r="BG13" s="130">
        <v>-2.21456655</v>
      </c>
      <c r="BH13" s="130">
        <v>-2.21456655</v>
      </c>
      <c r="BI13" s="130">
        <v>-1.4763777</v>
      </c>
      <c r="BJ13" s="130">
        <v>-0.59055108</v>
      </c>
      <c r="BK13" s="130">
        <v>0</v>
      </c>
      <c r="BL13" s="130">
        <v>0.78740144</v>
      </c>
      <c r="BM13" s="130">
        <v>1.77165324</v>
      </c>
      <c r="BN13" s="130">
        <v>2.31299173</v>
      </c>
      <c r="BO13" s="130">
        <v>2.26377914</v>
      </c>
      <c r="BP13" s="130">
        <v>2.4606295</v>
      </c>
      <c r="BQ13" s="130">
        <v>2.90354281</v>
      </c>
      <c r="BR13" s="130">
        <v>3.34645612</v>
      </c>
      <c r="BS13" s="130">
        <v>3.54330648</v>
      </c>
      <c r="BT13" s="130">
        <v>4.23228274</v>
      </c>
      <c r="BU13" s="130">
        <v>4.97047159</v>
      </c>
      <c r="BV13" s="130">
        <v>5.65944785</v>
      </c>
      <c r="BW13" s="130">
        <v>6.05314857</v>
      </c>
      <c r="BX13" s="130">
        <v>6.34842411</v>
      </c>
      <c r="BY13" s="130">
        <v>6.15157375</v>
      </c>
      <c r="BZ13" s="130">
        <v>5.26574713</v>
      </c>
      <c r="CA13" s="130">
        <v>4.77362123</v>
      </c>
      <c r="CB13" s="130">
        <v>4.13385756</v>
      </c>
      <c r="CC13" s="130">
        <v>3.9370072</v>
      </c>
      <c r="CD13" s="130">
        <v>2.70669245</v>
      </c>
      <c r="CE13" s="130">
        <v>1.87007842</v>
      </c>
      <c r="CF13" s="130">
        <v>0.83661403</v>
      </c>
      <c r="CG13" s="130">
        <v>-0.04921259</v>
      </c>
      <c r="CH13" s="130">
        <v>0</v>
      </c>
      <c r="CI13" s="133">
        <v>0</v>
      </c>
      <c r="CJ13" s="29"/>
      <c r="CK13" s="87"/>
      <c r="CL13" s="87"/>
      <c r="CM13" s="87"/>
      <c r="CN13" s="87"/>
      <c r="CO13" s="71">
        <f ca="1">PRODUCT(ABS(CH13)+ABS(CG13)+ABS(CF13)+ABS(CE13)+ABS(CD13)+ABS(CC13)+ABS(CB13)+ABS(CA13)+ABS(BZ13)+ABS(BY13)+ABS(BX13)+ABS(BW13)+ABS(BV13)+ABS(BU13)+ABS(BT13)+ABS(BS13)+ABS(BR13)+ABS(BQ13)+ABS(BP13)+ABS(BO13)+ABS(BN13)+ABS(BM13)+ABS(BL13)+ABS(BK13)+ABS(BJ13)+ABS(BI13)+ABS(BH13)+ABS(BG13)+ABS(BF13)+ABS(BE13)+ABS(BD13)+ABS(BC13)+ABS(BB13)+ABS(BA13)+ABS(AZ13)+ABS(AY13)+ABS(AX13)+ABS(AW13)+ABS(AV13)+ABS(AU13)+ABS(AT13)+ABS(AS13)+ABS(AR13)+ABS(AQ13)+ABS(AP13)+ABS(AO13)+ABS(AN13)+ABS(AM13)+ABS(AL13)+ABS(AK13)+ABS(AJ13)+ABS(AI13)+ABS(AH13)+ABS(AG13)+ABS(AF13)+ABS(AE13)+ABS(AD13)+ABS(AC13)+ABS(AB13)+ABS(AA13)+ABS(Z13)+ABS(Y13)+ABS(X13)+ABS(W13)+ABS(V13)+ABS(U13)+ABS(T13)+ABS(S13)+ABS(R13)+ABS(Q13)+ABS(P13)+ABS(O13)+ABS(N13)+ABS(M13)+ABS(L13),1/75)</f>
        <v>62.186666666666667</v>
      </c>
      <c r="CQ13"/>
      <c r="CV13" s="27"/>
    </row>
    <row r="14" spans="1:100" ht="15" customHeight="1">
      <c r="A14">
        <v>6</v>
      </c>
      <c r="B14" t="s">
        <v>215</v>
      </c>
      <c r="C14">
        <v>5</v>
      </c>
      <c r="D14" s="28">
        <v>18</v>
      </c>
      <c r="E14">
        <v>6</v>
      </c>
      <c r="F14" s="129">
        <v>42995</v>
      </c>
      <c r="G14" t="s">
        <v>216</v>
      </c>
      <c r="H14" s="70">
        <v>11</v>
      </c>
      <c r="I14" s="70">
        <v>25</v>
      </c>
      <c r="J14" s="29"/>
      <c r="K14" s="130">
        <v>0</v>
      </c>
      <c r="L14" s="130">
        <v>-0.93503921</v>
      </c>
      <c r="M14" s="130">
        <v>-0.78740144</v>
      </c>
      <c r="N14" s="130">
        <v>0.19685036</v>
      </c>
      <c r="O14" s="130">
        <v>0.63976367</v>
      </c>
      <c r="P14" s="130">
        <v>1.32873993</v>
      </c>
      <c r="Q14" s="130">
        <v>2.4606295</v>
      </c>
      <c r="R14" s="130">
        <v>3.10039317</v>
      </c>
      <c r="S14" s="130">
        <v>4.13385756</v>
      </c>
      <c r="T14" s="130">
        <v>4.37992051</v>
      </c>
      <c r="U14" s="130">
        <v>4.28149533</v>
      </c>
      <c r="V14" s="130">
        <v>3.49409389</v>
      </c>
      <c r="W14" s="130">
        <v>3.24803094</v>
      </c>
      <c r="X14" s="130">
        <v>3.05118058</v>
      </c>
      <c r="Y14" s="130">
        <v>2.55905468</v>
      </c>
      <c r="Z14" s="130">
        <v>2.26377914</v>
      </c>
      <c r="AA14" s="130">
        <v>1.67322806</v>
      </c>
      <c r="AB14" s="130">
        <v>0.24606295</v>
      </c>
      <c r="AC14" s="130">
        <v>-1.13188957</v>
      </c>
      <c r="AD14" s="130">
        <v>-2.85433022</v>
      </c>
      <c r="AE14" s="130">
        <v>-4.08464497</v>
      </c>
      <c r="AF14" s="130">
        <v>-4.62598346</v>
      </c>
      <c r="AG14" s="130">
        <v>-4.921259</v>
      </c>
      <c r="AH14" s="130">
        <v>-5.56102267</v>
      </c>
      <c r="AI14" s="130">
        <v>-6.59448706</v>
      </c>
      <c r="AJ14" s="130">
        <v>-7.43110109</v>
      </c>
      <c r="AK14" s="130">
        <v>-8.21850253</v>
      </c>
      <c r="AL14" s="130">
        <v>-9.05511656</v>
      </c>
      <c r="AM14" s="130">
        <v>-9.49802987</v>
      </c>
      <c r="AN14" s="130">
        <v>-9.842518</v>
      </c>
      <c r="AO14" s="130">
        <v>-10.92519498</v>
      </c>
      <c r="AP14" s="130">
        <v>-11.46653347</v>
      </c>
      <c r="AQ14" s="130">
        <v>-11.86023419</v>
      </c>
      <c r="AR14" s="130">
        <v>-11.76180901</v>
      </c>
      <c r="AS14" s="130">
        <v>-11.51574606</v>
      </c>
      <c r="AT14" s="130">
        <v>-11.86023419</v>
      </c>
      <c r="AU14" s="130">
        <v>-12.25393491</v>
      </c>
      <c r="AV14" s="130">
        <v>-12.10629714</v>
      </c>
      <c r="AW14" s="130">
        <v>-11.26968311</v>
      </c>
      <c r="AX14" s="130">
        <v>-10.58070685</v>
      </c>
      <c r="AY14" s="130">
        <v>-10.28543131</v>
      </c>
      <c r="AZ14" s="130">
        <v>-9.74409282</v>
      </c>
      <c r="BA14" s="130">
        <v>-9.00590397</v>
      </c>
      <c r="BB14" s="130">
        <v>-8.07086476</v>
      </c>
      <c r="BC14" s="130">
        <v>-7.62795145</v>
      </c>
      <c r="BD14" s="130">
        <v>-7.72637663</v>
      </c>
      <c r="BE14" s="130">
        <v>-8.02165217</v>
      </c>
      <c r="BF14" s="130">
        <v>-7.67716404</v>
      </c>
      <c r="BG14" s="130">
        <v>-7.48031368</v>
      </c>
      <c r="BH14" s="130">
        <v>-7.28346332</v>
      </c>
      <c r="BI14" s="130">
        <v>-7.03740037</v>
      </c>
      <c r="BJ14" s="130">
        <v>-6.20078634</v>
      </c>
      <c r="BK14" s="130">
        <v>-6.49606188</v>
      </c>
      <c r="BL14" s="130">
        <v>-6.54527447</v>
      </c>
      <c r="BM14" s="130">
        <v>-6.00393598</v>
      </c>
      <c r="BN14" s="130">
        <v>-5.70866044</v>
      </c>
      <c r="BO14" s="130">
        <v>-5.06889677</v>
      </c>
      <c r="BP14" s="130">
        <v>-4.03543238</v>
      </c>
      <c r="BQ14" s="130">
        <v>-2.50984209</v>
      </c>
      <c r="BR14" s="130">
        <v>-1.18110216</v>
      </c>
      <c r="BS14" s="130">
        <v>-0.24606295</v>
      </c>
      <c r="BT14" s="130">
        <v>1.08267698</v>
      </c>
      <c r="BU14" s="130">
        <v>2.41141691</v>
      </c>
      <c r="BV14" s="130">
        <v>3.78936943</v>
      </c>
      <c r="BW14" s="130">
        <v>5.21653454</v>
      </c>
      <c r="BX14" s="130">
        <v>5.95472339</v>
      </c>
      <c r="BY14" s="130">
        <v>5.56102267</v>
      </c>
      <c r="BZ14" s="130">
        <v>5.4133849</v>
      </c>
      <c r="CA14" s="130">
        <v>5.61023526</v>
      </c>
      <c r="CB14" s="130">
        <v>5.56102267</v>
      </c>
      <c r="CC14" s="130">
        <v>5.70866044</v>
      </c>
      <c r="CD14" s="130">
        <v>5.26574713</v>
      </c>
      <c r="CE14" s="130">
        <v>4.4291331</v>
      </c>
      <c r="CF14" s="130">
        <v>2.85433022</v>
      </c>
      <c r="CG14" s="130">
        <v>0.93503921</v>
      </c>
      <c r="CH14" s="130">
        <v>0</v>
      </c>
      <c r="CI14" s="133">
        <v>0</v>
      </c>
      <c r="CJ14" s="29"/>
      <c r="CK14" s="87"/>
      <c r="CL14" s="87"/>
      <c r="CM14" s="87"/>
      <c r="CN14" s="87"/>
      <c r="CO14" s="71">
        <f ca="1">PRODUCT(ABS(CH14)+ABS(CG14)+ABS(CF14)+ABS(CE14)+ABS(CD14)+ABS(CC14)+ABS(CB14)+ABS(CA14)+ABS(BZ14)+ABS(BY14)+ABS(BX14)+ABS(BW14)+ABS(BV14)+ABS(BU14)+ABS(BT14)+ABS(BS14)+ABS(BR14)+ABS(BQ14)+ABS(BP14)+ABS(BO14)+ABS(BN14)+ABS(BM14)+ABS(BL14)+ABS(BK14)+ABS(BJ14)+ABS(BI14)+ABS(BH14)+ABS(BG14)+ABS(BF14)+ABS(BE14)+ABS(BD14)+ABS(BC14)+ABS(BB14)+ABS(BA14)+ABS(AZ14)+ABS(AY14)+ABS(AX14)+ABS(AW14)+ABS(AV14)+ABS(AU14)+ABS(AT14)+ABS(AS14)+ABS(AR14)+ABS(AQ14)+ABS(AP14)+ABS(AO14)+ABS(AN14)+ABS(AM14)+ABS(AL14)+ABS(AK14)+ABS(AJ14)+ABS(AI14)+ABS(AH14)+ABS(AG14)+ABS(AF14)+ABS(AE14)+ABS(AD14)+ABS(AC14)+ABS(AB14)+ABS(AA14)+ABS(Z14)+ABS(Y14)+ABS(X14)+ABS(W14)+ABS(V14)+ABS(U14)+ABS(T14)+ABS(S14)+ABS(R14)+ABS(Q14)+ABS(P14)+ABS(O14)+ABS(N14)+ABS(M14)+ABS(L14),1/75)</f>
        <v>47.040000000000006</v>
      </c>
      <c r="CQ14"/>
      <c r="CV14" s="27"/>
    </row>
    <row r="15" spans="1:100" ht="15" customHeight="1">
      <c r="A15">
        <v>5</v>
      </c>
      <c r="B15" t="s">
        <v>215</v>
      </c>
      <c r="C15">
        <v>5</v>
      </c>
      <c r="D15" s="28">
        <v>15</v>
      </c>
      <c r="E15">
        <v>5</v>
      </c>
      <c r="F15" s="129">
        <v>42995</v>
      </c>
      <c r="G15" t="s">
        <v>216</v>
      </c>
      <c r="H15" s="70">
        <v>-4</v>
      </c>
      <c r="I15" s="70">
        <v>-202</v>
      </c>
      <c r="J15" s="29"/>
      <c r="K15" s="130">
        <v>0</v>
      </c>
      <c r="L15" s="130">
        <v>1.91929101</v>
      </c>
      <c r="M15" s="130">
        <v>2.80511763</v>
      </c>
      <c r="N15" s="130">
        <v>3.39566871</v>
      </c>
      <c r="O15" s="130">
        <v>3.59251907</v>
      </c>
      <c r="P15" s="130">
        <v>3.49409389</v>
      </c>
      <c r="Q15" s="130">
        <v>3.83858202</v>
      </c>
      <c r="R15" s="130">
        <v>3.69094425</v>
      </c>
      <c r="S15" s="130">
        <v>4.08464497</v>
      </c>
      <c r="T15" s="130">
        <v>3.98621979</v>
      </c>
      <c r="U15" s="130">
        <v>3.39566871</v>
      </c>
      <c r="V15" s="130">
        <v>2.21456655</v>
      </c>
      <c r="W15" s="130">
        <v>0.59055108</v>
      </c>
      <c r="X15" s="130">
        <v>-0.29527554</v>
      </c>
      <c r="Y15" s="130">
        <v>-0.14763777</v>
      </c>
      <c r="Z15" s="130">
        <v>1.4763777</v>
      </c>
      <c r="AA15" s="130">
        <v>2.50984209</v>
      </c>
      <c r="AB15" s="130">
        <v>2.60826727</v>
      </c>
      <c r="AC15" s="130">
        <v>1.42716511</v>
      </c>
      <c r="AD15" s="130">
        <v>-0.04921259</v>
      </c>
      <c r="AE15" s="130">
        <v>-0.24606295</v>
      </c>
      <c r="AF15" s="130">
        <v>-0.63976367</v>
      </c>
      <c r="AG15" s="130">
        <v>-1.62401547</v>
      </c>
      <c r="AH15" s="130">
        <v>-3.00196799</v>
      </c>
      <c r="AI15" s="130">
        <v>-4.4291331</v>
      </c>
      <c r="AJ15" s="130">
        <v>-6.29921152</v>
      </c>
      <c r="AK15" s="130">
        <v>-7.3818885</v>
      </c>
      <c r="AL15" s="130">
        <v>-8.56299066</v>
      </c>
      <c r="AM15" s="130">
        <v>-9.00590397</v>
      </c>
      <c r="AN15" s="130">
        <v>-9.00590397</v>
      </c>
      <c r="AO15" s="130">
        <v>-9.3503921</v>
      </c>
      <c r="AP15" s="130">
        <v>-9.89173059</v>
      </c>
      <c r="AQ15" s="130">
        <v>-10.13779354</v>
      </c>
      <c r="AR15" s="130">
        <v>-9.69488023</v>
      </c>
      <c r="AS15" s="130">
        <v>-8.90747879</v>
      </c>
      <c r="AT15" s="130">
        <v>-8.31692771</v>
      </c>
      <c r="AU15" s="130">
        <v>-8.61220325</v>
      </c>
      <c r="AV15" s="130">
        <v>-9.20275433</v>
      </c>
      <c r="AW15" s="130">
        <v>-9.39960469</v>
      </c>
      <c r="AX15" s="130">
        <v>-9.3503921</v>
      </c>
      <c r="AY15" s="130">
        <v>-9.54724246</v>
      </c>
      <c r="AZ15" s="130">
        <v>-8.80905361</v>
      </c>
      <c r="BA15" s="130">
        <v>-8.26771512</v>
      </c>
      <c r="BB15" s="130">
        <v>-8.12007735</v>
      </c>
      <c r="BC15" s="130">
        <v>-9.05511656</v>
      </c>
      <c r="BD15" s="130">
        <v>-10.43306908</v>
      </c>
      <c r="BE15" s="130">
        <v>-11.17125793</v>
      </c>
      <c r="BF15" s="130">
        <v>-10.97440757</v>
      </c>
      <c r="BG15" s="130">
        <v>-10.03936836</v>
      </c>
      <c r="BH15" s="130">
        <v>-9.54724246</v>
      </c>
      <c r="BI15" s="130">
        <v>-8.95669138</v>
      </c>
      <c r="BJ15" s="130">
        <v>-9.39960469</v>
      </c>
      <c r="BK15" s="130">
        <v>-11.41732088</v>
      </c>
      <c r="BL15" s="130">
        <v>-13.48424966</v>
      </c>
      <c r="BM15" s="130">
        <v>-14.66535182</v>
      </c>
      <c r="BN15" s="130">
        <v>-15.10826513</v>
      </c>
      <c r="BO15" s="130">
        <v>-15.50196585</v>
      </c>
      <c r="BP15" s="130">
        <v>-15.45275326</v>
      </c>
      <c r="BQ15" s="130">
        <v>-16.09251693</v>
      </c>
      <c r="BR15" s="130">
        <v>-17.12598132</v>
      </c>
      <c r="BS15" s="130">
        <v>-17.47046945</v>
      </c>
      <c r="BT15" s="130">
        <v>-16.87991837</v>
      </c>
      <c r="BU15" s="130">
        <v>-16.63385542</v>
      </c>
      <c r="BV15" s="130">
        <v>-16.92913096</v>
      </c>
      <c r="BW15" s="130">
        <v>-17.37204427</v>
      </c>
      <c r="BX15" s="130">
        <v>-16.83070578</v>
      </c>
      <c r="BY15" s="130">
        <v>-15.64960362</v>
      </c>
      <c r="BZ15" s="130">
        <v>-14.46850146</v>
      </c>
      <c r="CA15" s="130">
        <v>-12.7952734</v>
      </c>
      <c r="CB15" s="130">
        <v>-11.12204534</v>
      </c>
      <c r="CC15" s="130">
        <v>-9.25196692</v>
      </c>
      <c r="CD15" s="130">
        <v>-7.52952627</v>
      </c>
      <c r="CE15" s="130">
        <v>-5.51181008</v>
      </c>
      <c r="CF15" s="130">
        <v>-4.03543238</v>
      </c>
      <c r="CG15" s="130">
        <v>-2.50984209</v>
      </c>
      <c r="CH15" s="130">
        <v>0</v>
      </c>
      <c r="CI15" s="133">
        <v>0</v>
      </c>
      <c r="CJ15" s="29"/>
      <c r="CK15" s="87"/>
      <c r="CL15" s="87"/>
      <c r="CM15" s="87"/>
      <c r="CN15" s="87"/>
      <c r="CO15" s="71">
        <f ca="1">PRODUCT(ABS(CH15)+ABS(CG15)+ABS(CF15)+ABS(CE15)+ABS(CD15)+ABS(CC15)+ABS(CB15)+ABS(CA15)+ABS(BZ15)+ABS(BY15)+ABS(BX15)+ABS(BW15)+ABS(BV15)+ABS(BU15)+ABS(BT15)+ABS(BS15)+ABS(BR15)+ABS(BQ15)+ABS(BP15)+ABS(BO15)+ABS(BN15)+ABS(BM15)+ABS(BL15)+ABS(BK15)+ABS(BJ15)+ABS(BI15)+ABS(BH15)+ABS(BG15)+ABS(BF15)+ABS(BE15)+ABS(BD15)+ABS(BC15)+ABS(BB15)+ABS(BA15)+ABS(AZ15)+ABS(AY15)+ABS(AX15)+ABS(AW15)+ABS(AV15)+ABS(AU15)+ABS(AT15)+ABS(AS15)+ABS(AR15)+ABS(AQ15)+ABS(AP15)+ABS(AO15)+ABS(AN15)+ABS(AM15)+ABS(AL15)+ABS(AK15)+ABS(AJ15)+ABS(AI15)+ABS(AH15)+ABS(AG15)+ABS(AF15)+ABS(AE15)+ABS(AD15)+ABS(AC15)+ABS(AB15)+ABS(AA15)+ABS(Z15)+ABS(Y15)+ABS(X15)+ABS(W15)+ABS(V15)+ABS(U15)+ABS(T15)+ABS(S15)+ABS(R15)+ABS(Q15)+ABS(P15)+ABS(O15)+ABS(N15)+ABS(M15)+ABS(L15),1/75)</f>
        <v>17.240000000000002</v>
      </c>
      <c r="CQ15"/>
      <c r="CV15" s="27"/>
    </row>
    <row r="16" spans="1:100" ht="15" customHeight="1">
      <c r="A16">
        <v>4</v>
      </c>
      <c r="B16" t="s">
        <v>215</v>
      </c>
      <c r="C16">
        <v>5</v>
      </c>
      <c r="D16" s="28">
        <v>11</v>
      </c>
      <c r="E16">
        <v>4</v>
      </c>
      <c r="F16" s="129">
        <v>42995</v>
      </c>
      <c r="G16" t="s">
        <v>216</v>
      </c>
      <c r="H16" s="70">
        <v>-54</v>
      </c>
      <c r="I16" s="70">
        <v>-205</v>
      </c>
      <c r="J16" s="29"/>
      <c r="K16" s="130">
        <v>0</v>
      </c>
      <c r="L16" s="130">
        <v>-0.09842518</v>
      </c>
      <c r="M16" s="130">
        <v>-4.03543238</v>
      </c>
      <c r="N16" s="130">
        <v>-8.75984102</v>
      </c>
      <c r="O16" s="130">
        <v>-13.63188743</v>
      </c>
      <c r="P16" s="130">
        <v>-17.81495758</v>
      </c>
      <c r="Q16" s="131">
        <v>-20.96456334</v>
      </c>
      <c r="R16" s="131">
        <v>-23.96653133</v>
      </c>
      <c r="S16" s="131">
        <v>-26.52558601</v>
      </c>
      <c r="T16" s="131">
        <v>-27.65747558</v>
      </c>
      <c r="U16" s="131">
        <v>-27.95275112</v>
      </c>
      <c r="V16" s="131">
        <v>-28.59251479</v>
      </c>
      <c r="W16" s="131">
        <v>-29.37991623</v>
      </c>
      <c r="X16" s="132">
        <v>-30.06889249</v>
      </c>
      <c r="Y16" s="132">
        <v>-30.95471911</v>
      </c>
      <c r="Z16" s="132">
        <v>-31.64369537</v>
      </c>
      <c r="AA16" s="132">
        <v>-32.08660868</v>
      </c>
      <c r="AB16" s="132">
        <v>-31.93897091</v>
      </c>
      <c r="AC16" s="132">
        <v>-31.59448278</v>
      </c>
      <c r="AD16" s="132">
        <v>-31.54527019</v>
      </c>
      <c r="AE16" s="132">
        <v>-31.34841983</v>
      </c>
      <c r="AF16" s="132">
        <v>-30.16731767</v>
      </c>
      <c r="AG16" s="131">
        <v>-28.93700292</v>
      </c>
      <c r="AH16" s="131">
        <v>-28.29723925</v>
      </c>
      <c r="AI16" s="131">
        <v>-28.0511763</v>
      </c>
      <c r="AJ16" s="131">
        <v>-27.95275112</v>
      </c>
      <c r="AK16" s="131">
        <v>-27.80511335</v>
      </c>
      <c r="AL16" s="131">
        <v>-27.31298745</v>
      </c>
      <c r="AM16" s="131">
        <v>-26.47637342</v>
      </c>
      <c r="AN16" s="131">
        <v>-25.44290903</v>
      </c>
      <c r="AO16" s="131">
        <v>-25.19684608</v>
      </c>
      <c r="AP16" s="131">
        <v>-25.88582234</v>
      </c>
      <c r="AQ16" s="131">
        <v>-26.32873565</v>
      </c>
      <c r="AR16" s="131">
        <v>-26.87007414</v>
      </c>
      <c r="AS16" s="131">
        <v>-26.62401119</v>
      </c>
      <c r="AT16" s="131">
        <v>-25.63975939</v>
      </c>
      <c r="AU16" s="131">
        <v>-24.90157054</v>
      </c>
      <c r="AV16" s="131">
        <v>-23.96653133</v>
      </c>
      <c r="AW16" s="131">
        <v>-23.91731874</v>
      </c>
      <c r="AX16" s="131">
        <v>-24.06495651</v>
      </c>
      <c r="AY16" s="131">
        <v>-24.36023205</v>
      </c>
      <c r="AZ16" s="131">
        <v>-23.17912989</v>
      </c>
      <c r="BA16" s="131">
        <v>-22.29330327</v>
      </c>
      <c r="BB16" s="131">
        <v>-21.80117737</v>
      </c>
      <c r="BC16" s="131">
        <v>-21.40747665</v>
      </c>
      <c r="BD16" s="131">
        <v>-21.94881514</v>
      </c>
      <c r="BE16" s="131">
        <v>-22.6377914</v>
      </c>
      <c r="BF16" s="131">
        <v>-23.03149212</v>
      </c>
      <c r="BG16" s="131">
        <v>-23.42519284</v>
      </c>
      <c r="BH16" s="131">
        <v>-24.31101946</v>
      </c>
      <c r="BI16" s="131">
        <v>-24.01574392</v>
      </c>
      <c r="BJ16" s="131">
        <v>-24.1141691</v>
      </c>
      <c r="BK16" s="131">
        <v>-25.29527126</v>
      </c>
      <c r="BL16" s="131">
        <v>-26.13188529</v>
      </c>
      <c r="BM16" s="131">
        <v>-26.96849932</v>
      </c>
      <c r="BN16" s="131">
        <v>-27.95275112</v>
      </c>
      <c r="BO16" s="131">
        <v>-28.39566443</v>
      </c>
      <c r="BP16" s="131">
        <v>-28.29723925</v>
      </c>
      <c r="BQ16" s="131">
        <v>-28.98621551</v>
      </c>
      <c r="BR16" s="131">
        <v>-29.92125472</v>
      </c>
      <c r="BS16" s="132">
        <v>-30.5118058</v>
      </c>
      <c r="BT16" s="132">
        <v>-30.80708134</v>
      </c>
      <c r="BU16" s="132">
        <v>-31.15156947</v>
      </c>
      <c r="BV16" s="132">
        <v>-31.10235688</v>
      </c>
      <c r="BW16" s="131">
        <v>-29.97046731</v>
      </c>
      <c r="BX16" s="131">
        <v>-28.34645184</v>
      </c>
      <c r="BY16" s="131">
        <v>-27.11613709</v>
      </c>
      <c r="BZ16" s="131">
        <v>-26.23031047</v>
      </c>
      <c r="CA16" s="131">
        <v>-25.63975939</v>
      </c>
      <c r="CB16" s="131">
        <v>-23.81889356</v>
      </c>
      <c r="CC16" s="130">
        <v>-19.78346118</v>
      </c>
      <c r="CD16" s="130">
        <v>-15.45275326</v>
      </c>
      <c r="CE16" s="130">
        <v>-11.26968311</v>
      </c>
      <c r="CF16" s="130">
        <v>-7.8740144</v>
      </c>
      <c r="CG16" s="130">
        <v>-4.4291331</v>
      </c>
      <c r="CH16" s="130">
        <v>0</v>
      </c>
      <c r="CI16" s="133">
        <v>0</v>
      </c>
      <c r="CJ16" s="29"/>
      <c r="CK16" s="87"/>
      <c r="CL16" s="87"/>
      <c r="CM16" s="87"/>
      <c r="CN16" s="87"/>
      <c r="CO16" s="71">
        <f ca="1">PRODUCT(ABS(CH16)+ABS(CG16)+ABS(CF16)+ABS(CE16)+ABS(CD16)+ABS(CC16)+ABS(CB16)+ABS(CA16)+ABS(BZ16)+ABS(BY16)+ABS(BX16)+ABS(BW16)+ABS(BV16)+ABS(BU16)+ABS(BT16)+ABS(BS16)+ABS(BR16)+ABS(BQ16)+ABS(BP16)+ABS(BO16)+ABS(BN16)+ABS(BM16)+ABS(BL16)+ABS(BK16)+ABS(BJ16)+ABS(BI16)+ABS(BH16)+ABS(BG16)+ABS(BF16)+ABS(BE16)+ABS(BD16)+ABS(BC16)+ABS(BB16)+ABS(BA16)+ABS(AZ16)+ABS(AY16)+ABS(AX16)+ABS(AW16)+ABS(AV16)+ABS(AU16)+ABS(AT16)+ABS(AS16)+ABS(AR16)+ABS(AQ16)+ABS(AP16)+ABS(AO16)+ABS(AN16)+ABS(AM16)+ABS(AL16)+ABS(AK16)+ABS(AJ16)+ABS(AI16)+ABS(AH16)+ABS(AG16)+ABS(AF16)+ABS(AE16)+ABS(AD16)+ABS(AC16)+ABS(AB16)+ABS(AA16)+ABS(Z16)+ABS(Y16)+ABS(X16)+ABS(W16)+ABS(V16)+ABS(U16)+ABS(T16)+ABS(S16)+ABS(R16)+ABS(Q16)+ABS(P16)+ABS(O16)+ABS(N16)+ABS(M16)+ABS(L16),1/75)</f>
        <v>27.866666666666667</v>
      </c>
      <c r="CQ16"/>
      <c r="CV16" s="27"/>
    </row>
    <row r="17" spans="1:100" ht="15" customHeight="1">
      <c r="A17">
        <v>3</v>
      </c>
      <c r="B17" t="s">
        <v>215</v>
      </c>
      <c r="C17">
        <v>5</v>
      </c>
      <c r="D17" s="28">
        <v>8</v>
      </c>
      <c r="E17">
        <v>3</v>
      </c>
      <c r="F17" s="129">
        <v>42995</v>
      </c>
      <c r="G17" t="s">
        <v>216</v>
      </c>
      <c r="H17" s="70">
        <v>-26</v>
      </c>
      <c r="I17" s="70">
        <v>-67</v>
      </c>
      <c r="J17" s="29"/>
      <c r="K17" s="130">
        <v>0</v>
      </c>
      <c r="L17" s="130">
        <v>1.9685036</v>
      </c>
      <c r="M17" s="130">
        <v>0.44291331</v>
      </c>
      <c r="N17" s="130">
        <v>-0.9842518</v>
      </c>
      <c r="O17" s="130">
        <v>-3.10039317</v>
      </c>
      <c r="P17" s="130">
        <v>-5.31495972</v>
      </c>
      <c r="Q17" s="130">
        <v>-6.64369965</v>
      </c>
      <c r="R17" s="130">
        <v>-7.62795145</v>
      </c>
      <c r="S17" s="130">
        <v>-8.21850253</v>
      </c>
      <c r="T17" s="130">
        <v>-8.90747879</v>
      </c>
      <c r="U17" s="130">
        <v>-9.79330541</v>
      </c>
      <c r="V17" s="130">
        <v>-11.07283275</v>
      </c>
      <c r="W17" s="130">
        <v>-13.43503707</v>
      </c>
      <c r="X17" s="130">
        <v>-15.7480288</v>
      </c>
      <c r="Y17" s="130">
        <v>-17.76574499</v>
      </c>
      <c r="Z17" s="130">
        <v>-19.685036</v>
      </c>
      <c r="AA17" s="131">
        <v>-22.04724032</v>
      </c>
      <c r="AB17" s="131">
        <v>-24.75393277</v>
      </c>
      <c r="AC17" s="131">
        <v>-27.26377486</v>
      </c>
      <c r="AD17" s="131">
        <v>-29.37991623</v>
      </c>
      <c r="AE17" s="132">
        <v>-31.29920724</v>
      </c>
      <c r="AF17" s="132">
        <v>-33.07086048</v>
      </c>
      <c r="AG17" s="132">
        <v>-33.4645612</v>
      </c>
      <c r="AH17" s="132">
        <v>-33.31692343</v>
      </c>
      <c r="AI17" s="132">
        <v>-32.77558494</v>
      </c>
      <c r="AJ17" s="132">
        <v>-33.26771084</v>
      </c>
      <c r="AK17" s="132">
        <v>-34.05511228</v>
      </c>
      <c r="AL17" s="132">
        <v>-33.90747451</v>
      </c>
      <c r="AM17" s="132">
        <v>-32.72637235</v>
      </c>
      <c r="AN17" s="132">
        <v>-31.84054573</v>
      </c>
      <c r="AO17" s="132">
        <v>-31.34841983</v>
      </c>
      <c r="AP17" s="132">
        <v>-31.59448278</v>
      </c>
      <c r="AQ17" s="132">
        <v>-32.4803094</v>
      </c>
      <c r="AR17" s="132">
        <v>-32.72637235</v>
      </c>
      <c r="AS17" s="132">
        <v>-32.38188422</v>
      </c>
      <c r="AT17" s="132">
        <v>-31.9881835</v>
      </c>
      <c r="AU17" s="132">
        <v>-31.54527019</v>
      </c>
      <c r="AV17" s="132">
        <v>-30.75786875</v>
      </c>
      <c r="AW17" s="131">
        <v>-29.72440436</v>
      </c>
      <c r="AX17" s="131">
        <v>-28.44487702</v>
      </c>
      <c r="AY17" s="131">
        <v>-27.50983781</v>
      </c>
      <c r="AZ17" s="131">
        <v>-26.13188529</v>
      </c>
      <c r="BA17" s="131">
        <v>-24.99999572</v>
      </c>
      <c r="BB17" s="131">
        <v>-23.81889356</v>
      </c>
      <c r="BC17" s="131">
        <v>-22.98227953</v>
      </c>
      <c r="BD17" s="131">
        <v>-22.68700399</v>
      </c>
      <c r="BE17" s="131">
        <v>-22.98227953</v>
      </c>
      <c r="BF17" s="131">
        <v>-23.32676766</v>
      </c>
      <c r="BG17" s="131">
        <v>-24.06495651</v>
      </c>
      <c r="BH17" s="131">
        <v>-24.40944464</v>
      </c>
      <c r="BI17" s="131">
        <v>-24.36023205</v>
      </c>
      <c r="BJ17" s="131">
        <v>-24.31101946</v>
      </c>
      <c r="BK17" s="131">
        <v>-25.49212162</v>
      </c>
      <c r="BL17" s="131">
        <v>-26.91928673</v>
      </c>
      <c r="BM17" s="131">
        <v>-27.70668817</v>
      </c>
      <c r="BN17" s="131">
        <v>-27.85432594</v>
      </c>
      <c r="BO17" s="131">
        <v>-27.16534968</v>
      </c>
      <c r="BP17" s="131">
        <v>-25.98424752</v>
      </c>
      <c r="BQ17" s="131">
        <v>-25.19684608</v>
      </c>
      <c r="BR17" s="131">
        <v>-25.04920831</v>
      </c>
      <c r="BS17" s="131">
        <v>-24.606295</v>
      </c>
      <c r="BT17" s="131">
        <v>-24.06495651</v>
      </c>
      <c r="BU17" s="131">
        <v>-23.57283061</v>
      </c>
      <c r="BV17" s="131">
        <v>-22.73621658</v>
      </c>
      <c r="BW17" s="131">
        <v>-22.24409068</v>
      </c>
      <c r="BX17" s="131">
        <v>-21.30905147</v>
      </c>
      <c r="BY17" s="130">
        <v>-19.58661082</v>
      </c>
      <c r="BZ17" s="130">
        <v>-17.37204427</v>
      </c>
      <c r="CA17" s="130">
        <v>-15.55117844</v>
      </c>
      <c r="CB17" s="130">
        <v>-13.48424966</v>
      </c>
      <c r="CC17" s="130">
        <v>-11.02362016</v>
      </c>
      <c r="CD17" s="130">
        <v>-8.46456548</v>
      </c>
      <c r="CE17" s="130">
        <v>-5.80708562</v>
      </c>
      <c r="CF17" s="130">
        <v>-4.03543238</v>
      </c>
      <c r="CG17" s="130">
        <v>-2.4606295</v>
      </c>
      <c r="CH17" s="130">
        <v>0</v>
      </c>
      <c r="CI17" s="133">
        <v>0</v>
      </c>
      <c r="CJ17" s="29"/>
      <c r="CK17" s="87"/>
      <c r="CL17" s="87"/>
      <c r="CM17" s="87"/>
      <c r="CN17" s="87"/>
      <c r="CO17" s="71">
        <f ca="1">PRODUCT(ABS(CH17)+ABS(CG17)+ABS(CF17)+ABS(CE17)+ABS(CD17)+ABS(CC17)+ABS(CB17)+ABS(CA17)+ABS(BZ17)+ABS(BY17)+ABS(BX17)+ABS(BW17)+ABS(BV17)+ABS(BU17)+ABS(BT17)+ABS(BS17)+ABS(BR17)+ABS(BQ17)+ABS(BP17)+ABS(BO17)+ABS(BN17)+ABS(BM17)+ABS(BL17)+ABS(BK17)+ABS(BJ17)+ABS(BI17)+ABS(BH17)+ABS(BG17)+ABS(BF17)+ABS(BE17)+ABS(BD17)+ABS(BC17)+ABS(BB17)+ABS(BA17)+ABS(AZ17)+ABS(AY17)+ABS(AX17)+ABS(AW17)+ABS(AV17)+ABS(AU17)+ABS(AT17)+ABS(AS17)+ABS(AR17)+ABS(AQ17)+ABS(AP17)+ABS(AO17)+ABS(AN17)+ABS(AM17)+ABS(AL17)+ABS(AK17)+ABS(AJ17)+ABS(AI17)+ABS(AH17)+ABS(AG17)+ABS(AF17)+ABS(AE17)+ABS(AD17)+ABS(AC17)+ABS(AB17)+ABS(AA17)+ABS(Z17)+ABS(Y17)+ABS(X17)+ABS(W17)+ABS(V17)+ABS(U17)+ABS(T17)+ABS(S17)+ABS(R17)+ABS(Q17)+ABS(P17)+ABS(O17)+ABS(N17)+ABS(M17)+ABS(L17),1/75)</f>
        <v>41.28</v>
      </c>
      <c r="CQ17"/>
      <c r="CV17" s="27"/>
    </row>
    <row r="18" spans="1:100" ht="15" customHeight="1">
      <c r="A18">
        <v>2</v>
      </c>
      <c r="B18" t="s">
        <v>215</v>
      </c>
      <c r="C18">
        <v>5</v>
      </c>
      <c r="D18" s="28">
        <v>4</v>
      </c>
      <c r="E18">
        <v>2</v>
      </c>
      <c r="F18" s="129">
        <v>42995</v>
      </c>
      <c r="G18" t="s">
        <v>216</v>
      </c>
      <c r="H18" s="70">
        <v>-29</v>
      </c>
      <c r="I18" s="70">
        <v>7</v>
      </c>
      <c r="J18" s="29"/>
      <c r="K18" s="130">
        <v>0</v>
      </c>
      <c r="L18" s="130">
        <v>3.34645612</v>
      </c>
      <c r="M18" s="130">
        <v>8.21850253</v>
      </c>
      <c r="N18" s="131">
        <v>12.45078527</v>
      </c>
      <c r="O18" s="131">
        <v>16.63385542</v>
      </c>
      <c r="P18" s="131">
        <v>20.02952413</v>
      </c>
      <c r="Q18" s="131">
        <v>23.37598025</v>
      </c>
      <c r="R18" s="131">
        <v>26.47637342</v>
      </c>
      <c r="S18" s="132">
        <v>30.61023098</v>
      </c>
      <c r="T18" s="132">
        <v>34.74408854</v>
      </c>
      <c r="U18" s="132">
        <v>38.04133207</v>
      </c>
      <c r="V18" s="133">
        <v>40.8464497</v>
      </c>
      <c r="W18" s="133">
        <v>43.3070792</v>
      </c>
      <c r="X18" s="133">
        <v>45.96455906</v>
      </c>
      <c r="Y18" s="133">
        <v>48.37597597</v>
      </c>
      <c r="Z18" s="133">
        <v>50.83660547</v>
      </c>
      <c r="AA18" s="133">
        <v>53.10038461</v>
      </c>
      <c r="AB18" s="133">
        <v>55.06888821</v>
      </c>
      <c r="AC18" s="133">
        <v>57.43109253</v>
      </c>
      <c r="AD18" s="133">
        <v>58.61219469</v>
      </c>
      <c r="AE18" s="133">
        <v>59.5472339</v>
      </c>
      <c r="AF18" s="133">
        <v>61.36809973</v>
      </c>
      <c r="AG18" s="133">
        <v>63.38581592</v>
      </c>
      <c r="AH18" s="133">
        <v>65.10825657</v>
      </c>
      <c r="AI18" s="133">
        <v>66.38778391</v>
      </c>
      <c r="AJ18" s="133">
        <v>67.66731125</v>
      </c>
      <c r="AK18" s="133">
        <v>68.15943715</v>
      </c>
      <c r="AL18" s="133">
        <v>68.35628751</v>
      </c>
      <c r="AM18" s="133">
        <v>68.70077564</v>
      </c>
      <c r="AN18" s="133">
        <v>69.48817708</v>
      </c>
      <c r="AO18" s="133">
        <v>70.12794075</v>
      </c>
      <c r="AP18" s="133">
        <v>70.57085406</v>
      </c>
      <c r="AQ18" s="133">
        <v>71.25983032</v>
      </c>
      <c r="AR18" s="133">
        <v>71.50589327</v>
      </c>
      <c r="AS18" s="133">
        <v>71.75195622</v>
      </c>
      <c r="AT18" s="133">
        <v>72.19486953</v>
      </c>
      <c r="AU18" s="133">
        <v>72.73620802</v>
      </c>
      <c r="AV18" s="133">
        <v>73.27754651</v>
      </c>
      <c r="AW18" s="133">
        <v>73.27754651</v>
      </c>
      <c r="AX18" s="133">
        <v>72.93305838</v>
      </c>
      <c r="AY18" s="133">
        <v>72.44093248</v>
      </c>
      <c r="AZ18" s="133">
        <v>72.73620802</v>
      </c>
      <c r="BA18" s="133">
        <v>72.73620802</v>
      </c>
      <c r="BB18" s="133">
        <v>72.73620802</v>
      </c>
      <c r="BC18" s="133">
        <v>72.88384579</v>
      </c>
      <c r="BD18" s="133">
        <v>72.49014507</v>
      </c>
      <c r="BE18" s="133">
        <v>71.89959399</v>
      </c>
      <c r="BF18" s="133">
        <v>71.16140514</v>
      </c>
      <c r="BG18" s="133">
        <v>70.32479111</v>
      </c>
      <c r="BH18" s="133">
        <v>69.8818778</v>
      </c>
      <c r="BI18" s="133">
        <v>70.32479111</v>
      </c>
      <c r="BJ18" s="133">
        <v>70.22636593</v>
      </c>
      <c r="BK18" s="133">
        <v>69.34053931</v>
      </c>
      <c r="BL18" s="133">
        <v>67.76573643</v>
      </c>
      <c r="BM18" s="133">
        <v>65.99408319</v>
      </c>
      <c r="BN18" s="133">
        <v>64.27164254</v>
      </c>
      <c r="BO18" s="133">
        <v>62.84447743</v>
      </c>
      <c r="BP18" s="133">
        <v>61.95865081</v>
      </c>
      <c r="BQ18" s="133">
        <v>60.43306052</v>
      </c>
      <c r="BR18" s="133">
        <v>58.51376951</v>
      </c>
      <c r="BS18" s="133">
        <v>56.54526591</v>
      </c>
      <c r="BT18" s="133">
        <v>53.98621123</v>
      </c>
      <c r="BU18" s="133">
        <v>51.23030619</v>
      </c>
      <c r="BV18" s="133">
        <v>48.76967669</v>
      </c>
      <c r="BW18" s="133">
        <v>46.65353532</v>
      </c>
      <c r="BX18" s="133">
        <v>43.99605546</v>
      </c>
      <c r="BY18" s="133">
        <v>40.94487488</v>
      </c>
      <c r="BZ18" s="132">
        <v>37.30314322</v>
      </c>
      <c r="CA18" s="132">
        <v>33.36613602</v>
      </c>
      <c r="CB18" s="131">
        <v>29.37991623</v>
      </c>
      <c r="CC18" s="131">
        <v>25.24605867</v>
      </c>
      <c r="CD18" s="131">
        <v>20.71850039</v>
      </c>
      <c r="CE18" s="131">
        <v>16.14172952</v>
      </c>
      <c r="CF18" s="131">
        <v>11.26968311</v>
      </c>
      <c r="CG18" s="130">
        <v>5.46259749</v>
      </c>
      <c r="CH18" s="130">
        <v>0</v>
      </c>
      <c r="CI18" s="133">
        <v>0</v>
      </c>
      <c r="CJ18" s="29"/>
      <c r="CK18" s="87"/>
      <c r="CL18" s="87"/>
      <c r="CM18" s="87"/>
      <c r="CN18" s="87"/>
      <c r="CO18" s="71">
        <f ca="1">PRODUCT(ABS(CH18)+ABS(CG18)+ABS(CF18)+ABS(CE18)+ABS(CD18)+ABS(CC18)+ABS(CB18)+ABS(CA18)+ABS(BZ18)+ABS(BY18)+ABS(BX18)+ABS(BW18)+ABS(BV18)+ABS(BU18)+ABS(BT18)+ABS(BS18)+ABS(BR18)+ABS(BQ18)+ABS(BP18)+ABS(BO18)+ABS(BN18)+ABS(BM18)+ABS(BL18)+ABS(BK18)+ABS(BJ18)+ABS(BI18)+ABS(BH18)+ABS(BG18)+ABS(BF18)+ABS(BE18)+ABS(BD18)+ABS(BC18)+ABS(BB18)+ABS(BA18)+ABS(AZ18)+ABS(AY18)+ABS(AX18)+ABS(AW18)+ABS(AV18)+ABS(AU18)+ABS(AT18)+ABS(AS18)+ABS(AR18)+ABS(AQ18)+ABS(AP18)+ABS(AO18)+ABS(AN18)+ABS(AM18)+ABS(AL18)+ABS(AK18)+ABS(AJ18)+ABS(AI18)+ABS(AH18)+ABS(AG18)+ABS(AF18)+ABS(AE18)+ABS(AD18)+ABS(AC18)+ABS(AB18)+ABS(AA18)+ABS(Z18)+ABS(Y18)+ABS(X18)+ABS(W18)+ABS(V18)+ABS(U18)+ABS(T18)+ABS(S18)+ABS(R18)+ABS(Q18)+ABS(P18)+ABS(O18)+ABS(N18)+ABS(M18)+ABS(L18),1/75)</f>
        <v>20.666666666666668</v>
      </c>
      <c r="CQ18"/>
      <c r="CV18" s="27"/>
    </row>
    <row r="19" spans="1:100" ht="15" customHeight="1">
      <c r="A19">
        <v>1</v>
      </c>
      <c r="B19" t="s">
        <v>215</v>
      </c>
      <c r="C19">
        <v>5</v>
      </c>
      <c r="D19" s="28">
        <v>1</v>
      </c>
      <c r="E19">
        <v>1</v>
      </c>
      <c r="F19" s="129">
        <v>42995</v>
      </c>
      <c r="G19" t="s">
        <v>216</v>
      </c>
      <c r="H19" s="70">
        <v>4</v>
      </c>
      <c r="I19" s="70">
        <v>110</v>
      </c>
      <c r="J19" s="29"/>
      <c r="K19" s="130">
        <v>0</v>
      </c>
      <c r="L19" s="130">
        <v>8.61220325</v>
      </c>
      <c r="M19" s="131">
        <v>11.07283275</v>
      </c>
      <c r="N19" s="131">
        <v>15.05905254</v>
      </c>
      <c r="O19" s="131">
        <v>15.94487916</v>
      </c>
      <c r="P19" s="131">
        <v>17.81495758</v>
      </c>
      <c r="Q19" s="131">
        <v>19.58661082</v>
      </c>
      <c r="R19" s="131">
        <v>21.25983888</v>
      </c>
      <c r="S19" s="131">
        <v>23.27755507</v>
      </c>
      <c r="T19" s="131">
        <v>25.0984209</v>
      </c>
      <c r="U19" s="131">
        <v>27.5590504</v>
      </c>
      <c r="V19" s="131">
        <v>28.0511763</v>
      </c>
      <c r="W19" s="131">
        <v>29.08464069</v>
      </c>
      <c r="X19" s="132">
        <v>30.0196799</v>
      </c>
      <c r="Y19" s="132">
        <v>30.41338062</v>
      </c>
      <c r="Z19" s="132">
        <v>31.29920724</v>
      </c>
      <c r="AA19" s="132">
        <v>32.57873458</v>
      </c>
      <c r="AB19" s="132">
        <v>34.35038782</v>
      </c>
      <c r="AC19" s="132">
        <v>34.54723818</v>
      </c>
      <c r="AD19" s="132">
        <v>34.59645077</v>
      </c>
      <c r="AE19" s="132">
        <v>35.08857667</v>
      </c>
      <c r="AF19" s="132">
        <v>34.89172631</v>
      </c>
      <c r="AG19" s="132">
        <v>35.48227739</v>
      </c>
      <c r="AH19" s="132">
        <v>35.77755293</v>
      </c>
      <c r="AI19" s="132">
        <v>36.22046624</v>
      </c>
      <c r="AJ19" s="132">
        <v>36.36810401</v>
      </c>
      <c r="AK19" s="132">
        <v>36.02361588</v>
      </c>
      <c r="AL19" s="132">
        <v>35.33463962</v>
      </c>
      <c r="AM19" s="132">
        <v>34.35038782</v>
      </c>
      <c r="AN19" s="132">
        <v>33.80904933</v>
      </c>
      <c r="AO19" s="132">
        <v>33.31692343</v>
      </c>
      <c r="AP19" s="132">
        <v>33.12007307</v>
      </c>
      <c r="AQ19" s="132">
        <v>32.52952199</v>
      </c>
      <c r="AR19" s="132">
        <v>31.9881835</v>
      </c>
      <c r="AS19" s="132">
        <v>31.34841983</v>
      </c>
      <c r="AT19" s="132">
        <v>30.61023098</v>
      </c>
      <c r="AU19" s="132">
        <v>30.11810508</v>
      </c>
      <c r="AV19" s="132">
        <v>30.21653026</v>
      </c>
      <c r="AW19" s="132">
        <v>30.36416803</v>
      </c>
      <c r="AX19" s="132">
        <v>30.36416803</v>
      </c>
      <c r="AY19" s="131">
        <v>29.72440436</v>
      </c>
      <c r="AZ19" s="131">
        <v>29.47834141</v>
      </c>
      <c r="BA19" s="131">
        <v>29.0354281</v>
      </c>
      <c r="BB19" s="131">
        <v>29.0354281</v>
      </c>
      <c r="BC19" s="131">
        <v>29.72440436</v>
      </c>
      <c r="BD19" s="131">
        <v>29.0354281</v>
      </c>
      <c r="BE19" s="131">
        <v>28.5433022</v>
      </c>
      <c r="BF19" s="131">
        <v>27.95275112</v>
      </c>
      <c r="BG19" s="131">
        <v>27.60826299</v>
      </c>
      <c r="BH19" s="131">
        <v>27.0669245</v>
      </c>
      <c r="BI19" s="131">
        <v>27.11613709</v>
      </c>
      <c r="BJ19" s="131">
        <v>27.16534968</v>
      </c>
      <c r="BK19" s="131">
        <v>28.00196371</v>
      </c>
      <c r="BL19" s="131">
        <v>26.47637342</v>
      </c>
      <c r="BM19" s="131">
        <v>25.34448385</v>
      </c>
      <c r="BN19" s="131">
        <v>24.55708241</v>
      </c>
      <c r="BO19" s="131">
        <v>23.22834248</v>
      </c>
      <c r="BP19" s="131">
        <v>22.73621658</v>
      </c>
      <c r="BQ19" s="131">
        <v>22.34251586</v>
      </c>
      <c r="BR19" s="131">
        <v>22.09645291</v>
      </c>
      <c r="BS19" s="131">
        <v>21.45668924</v>
      </c>
      <c r="BT19" s="131">
        <v>20.37401226</v>
      </c>
      <c r="BU19" s="131">
        <v>19.34054787</v>
      </c>
      <c r="BV19" s="131">
        <v>18.35629607</v>
      </c>
      <c r="BW19" s="131">
        <v>17.7165324</v>
      </c>
      <c r="BX19" s="131">
        <v>17.02755614</v>
      </c>
      <c r="BY19" s="131">
        <v>16.33857988</v>
      </c>
      <c r="BZ19" s="131">
        <v>15.35432808</v>
      </c>
      <c r="CA19" s="131">
        <v>14.2716511</v>
      </c>
      <c r="CB19" s="131">
        <v>13.13976153</v>
      </c>
      <c r="CC19" s="131">
        <v>11.12204534</v>
      </c>
      <c r="CD19" s="130">
        <v>9.15354174</v>
      </c>
      <c r="CE19" s="130">
        <v>7.33267591</v>
      </c>
      <c r="CF19" s="130">
        <v>5.31495972</v>
      </c>
      <c r="CG19" s="130">
        <v>2.36220432</v>
      </c>
      <c r="CH19" s="130">
        <v>0</v>
      </c>
      <c r="CI19" s="133">
        <v>0</v>
      </c>
      <c r="CJ19" s="29"/>
      <c r="CK19" s="87"/>
      <c r="CL19" s="87"/>
      <c r="CM19" s="87"/>
      <c r="CN19" s="87"/>
      <c r="CO19" s="71">
        <f ca="1">PRODUCT(ABS(CH19)+ABS(CG19)+ABS(CF19)+ABS(CE19)+ABS(CD19)+ABS(CC19)+ABS(CB19)+ABS(CA19)+ABS(BZ19)+ABS(BY19)+ABS(BX19)+ABS(BW19)+ABS(BV19)+ABS(BU19)+ABS(BT19)+ABS(BS19)+ABS(BR19)+ABS(BQ19)+ABS(BP19)+ABS(BO19)+ABS(BN19)+ABS(BM19)+ABS(BL19)+ABS(BK19)+ABS(BJ19)+ABS(BI19)+ABS(BH19)+ABS(BG19)+ABS(BF19)+ABS(BE19)+ABS(BD19)+ABS(BC19)+ABS(BB19)+ABS(BA19)+ABS(AZ19)+ABS(AY19)+ABS(AX19)+ABS(AW19)+ABS(AV19)+ABS(AU19)+ABS(AT19)+ABS(AS19)+ABS(AR19)+ABS(AQ19)+ABS(AP19)+ABS(AO19)+ABS(AN19)+ABS(AM19)+ABS(AL19)+ABS(AK19)+ABS(AJ19)+ABS(AI19)+ABS(AH19)+ABS(AG19)+ABS(AF19)+ABS(AE19)+ABS(AD19)+ABS(AC19)+ABS(AB19)+ABS(AA19)+ABS(Z19)+ABS(Y19)+ABS(X19)+ABS(W19)+ABS(V19)+ABS(U19)+ABS(T19)+ABS(S19)+ABS(R19)+ABS(Q19)+ABS(P19)+ABS(O19)+ABS(N19)+ABS(M19)+ABS(L19),1/75)</f>
        <v>18.986666666666668</v>
      </c>
      <c r="CQ19"/>
      <c r="CV19" s="27"/>
    </row>
    <row r="20" spans="4:100" ht="15" customHeight="1">
      <c r="D20" s="28"/>
      <c r="H20" s="70"/>
      <c r="I20" s="70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88"/>
      <c r="BW20" s="88"/>
      <c r="BX20" s="88"/>
      <c r="BY20" s="88"/>
      <c r="BZ20" s="88"/>
      <c r="CA20" s="88"/>
      <c r="CB20" s="88"/>
      <c r="CC20" s="88"/>
      <c r="CD20" s="88"/>
      <c r="CE20" s="88"/>
      <c r="CF20" s="88"/>
      <c r="CG20" s="88"/>
      <c r="CH20" s="88"/>
      <c r="CI20" s="88"/>
      <c r="CJ20" s="88"/>
      <c r="CK20" s="87"/>
      <c r="CL20" s="87"/>
      <c r="CM20" s="87"/>
      <c r="CN20" s="87"/>
      <c r="CO20" s="71"/>
      <c r="CQ20"/>
      <c r="CV20" s="27"/>
    </row>
    <row r="21" spans="4:100" ht="15" customHeight="1">
      <c r="D21" s="28"/>
      <c r="H21" s="70"/>
      <c r="I21" s="70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88"/>
      <c r="CD21" s="88"/>
      <c r="CE21" s="88"/>
      <c r="CF21" s="88"/>
      <c r="CG21" s="88"/>
      <c r="CH21" s="88"/>
      <c r="CI21" s="88"/>
      <c r="CJ21" s="88"/>
      <c r="CK21" s="87"/>
      <c r="CL21" s="87"/>
      <c r="CM21" s="87"/>
      <c r="CN21" s="87"/>
      <c r="CO21" s="71"/>
      <c r="CQ21"/>
      <c r="CV21" s="27"/>
    </row>
    <row r="22" spans="4:95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P22" s="27"/>
      <c r="CQ22"/>
    </row>
    <row r="23" spans="4:95" ht="15" customHeight="1">
      <c r="D23" s="30"/>
      <c r="H23" s="4"/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P23" s="27"/>
      <c r="CQ23"/>
    </row>
    <row r="24" spans="4:95" ht="15" customHeight="1">
      <c r="D24" s="30"/>
      <c r="H24" s="4"/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P24" s="27"/>
      <c r="CQ24"/>
    </row>
    <row r="25" spans="4:95" ht="15" customHeight="1">
      <c r="D25" s="30" t="s">
        <v>48</v>
      </c>
      <c r="H25" s="78">
        <f ca="1">SUM(H2:H19)</f>
        <v>-117</v>
      </c>
      <c r="I25" s="78">
        <f ca="1">SUM(I2:I19)</f>
        <v>257.97900000000004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P25" s="27"/>
      <c r="CQ25"/>
    </row>
    <row r="26" spans="4:87" ht="24.95" customHeight="1">
      <c r="D26" s="30" t="s">
        <v>49</v>
      </c>
      <c r="H26" s="78">
        <f ca="1">PRODUCT(H25,1/18)</f>
        <v>-6.5</v>
      </c>
      <c r="I26" s="7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31" t="s">
        <v>53</v>
      </c>
      <c r="AX26" s="31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</row>
    <row r="27" spans="4:95" s="1" customFormat="1" ht="20.25">
      <c r="D27" s="32"/>
      <c r="H27" s="33"/>
      <c r="I27" s="34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Q27" s="27"/>
    </row>
    <row r="28" spans="4:95" s="1" customFormat="1" ht="12.75">
      <c r="D28" s="9"/>
      <c r="H28" s="35"/>
      <c r="I28" s="36" t="s">
        <v>63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Q28" s="27"/>
    </row>
    <row r="29" spans="4:96" s="1" customFormat="1" ht="69.95" customHeight="1">
      <c r="D29" t="s">
        <v>3</v>
      </c>
      <c r="H29" s="4"/>
      <c r="I29" s="2"/>
      <c r="J29" s="2" t="s">
        <v>47</v>
      </c>
      <c r="K29" s="26" t="s">
        <v>9</v>
      </c>
      <c r="L29" s="26" t="s">
        <v>71</v>
      </c>
      <c r="M29" s="26" t="s">
        <v>10</v>
      </c>
      <c r="N29" s="26" t="s">
        <v>72</v>
      </c>
      <c r="O29" s="26" t="s">
        <v>11</v>
      </c>
      <c r="P29" s="26" t="s">
        <v>73</v>
      </c>
      <c r="Q29" s="26" t="s">
        <v>12</v>
      </c>
      <c r="R29" s="26" t="s">
        <v>74</v>
      </c>
      <c r="S29" s="26" t="s">
        <v>13</v>
      </c>
      <c r="T29" s="26" t="s">
        <v>75</v>
      </c>
      <c r="U29" s="26" t="s">
        <v>14</v>
      </c>
      <c r="V29" s="26" t="s">
        <v>76</v>
      </c>
      <c r="W29" s="26" t="s">
        <v>15</v>
      </c>
      <c r="X29" s="26" t="s">
        <v>77</v>
      </c>
      <c r="Y29" s="26" t="s">
        <v>16</v>
      </c>
      <c r="Z29" s="26" t="s">
        <v>78</v>
      </c>
      <c r="AA29" s="26" t="s">
        <v>17</v>
      </c>
      <c r="AB29" s="26" t="s">
        <v>79</v>
      </c>
      <c r="AC29" s="26" t="s">
        <v>18</v>
      </c>
      <c r="AD29" s="26" t="s">
        <v>80</v>
      </c>
      <c r="AE29" s="26" t="s">
        <v>19</v>
      </c>
      <c r="AF29" s="26" t="s">
        <v>81</v>
      </c>
      <c r="AG29" s="26" t="s">
        <v>20</v>
      </c>
      <c r="AH29" s="26" t="s">
        <v>82</v>
      </c>
      <c r="AI29" s="26" t="s">
        <v>21</v>
      </c>
      <c r="AJ29" s="26" t="s">
        <v>83</v>
      </c>
      <c r="AK29" s="26" t="s">
        <v>22</v>
      </c>
      <c r="AL29" s="26" t="s">
        <v>84</v>
      </c>
      <c r="AM29" s="26" t="s">
        <v>23</v>
      </c>
      <c r="AN29" s="26" t="s">
        <v>85</v>
      </c>
      <c r="AO29" s="26" t="s">
        <v>24</v>
      </c>
      <c r="AP29" s="26" t="s">
        <v>86</v>
      </c>
      <c r="AQ29" s="26" t="s">
        <v>25</v>
      </c>
      <c r="AR29" s="26" t="s">
        <v>87</v>
      </c>
      <c r="AS29" s="26" t="s">
        <v>26</v>
      </c>
      <c r="AT29" s="26" t="s">
        <v>88</v>
      </c>
      <c r="AU29" s="26" t="s">
        <v>27</v>
      </c>
      <c r="AV29" s="5" t="s">
        <v>89</v>
      </c>
      <c r="AW29" s="101">
        <v>20</v>
      </c>
      <c r="AX29" s="102" t="s">
        <v>90</v>
      </c>
      <c r="AY29" s="26" t="s">
        <v>28</v>
      </c>
      <c r="AZ29" s="26" t="s">
        <v>91</v>
      </c>
      <c r="BA29" s="26" t="s">
        <v>29</v>
      </c>
      <c r="BB29" s="26" t="s">
        <v>92</v>
      </c>
      <c r="BC29" s="26" t="s">
        <v>30</v>
      </c>
      <c r="BD29" s="26" t="s">
        <v>93</v>
      </c>
      <c r="BE29" s="26" t="s">
        <v>31</v>
      </c>
      <c r="BF29" s="26" t="s">
        <v>94</v>
      </c>
      <c r="BG29" s="26" t="s">
        <v>32</v>
      </c>
      <c r="BH29" s="26" t="s">
        <v>95</v>
      </c>
      <c r="BI29" s="26" t="s">
        <v>33</v>
      </c>
      <c r="BJ29" s="26" t="s">
        <v>96</v>
      </c>
      <c r="BK29" s="26" t="s">
        <v>34</v>
      </c>
      <c r="BL29" s="26" t="s">
        <v>97</v>
      </c>
      <c r="BM29" s="26" t="s">
        <v>35</v>
      </c>
      <c r="BN29" s="26" t="s">
        <v>98</v>
      </c>
      <c r="BO29" s="26" t="s">
        <v>36</v>
      </c>
      <c r="BP29" s="26" t="s">
        <v>99</v>
      </c>
      <c r="BQ29" s="26" t="s">
        <v>37</v>
      </c>
      <c r="BR29" s="26" t="s">
        <v>100</v>
      </c>
      <c r="BS29" s="26" t="s">
        <v>38</v>
      </c>
      <c r="BT29" s="26" t="s">
        <v>101</v>
      </c>
      <c r="BU29" s="26" t="s">
        <v>39</v>
      </c>
      <c r="BV29" s="26" t="s">
        <v>102</v>
      </c>
      <c r="BW29" s="26" t="s">
        <v>40</v>
      </c>
      <c r="BX29" s="26" t="s">
        <v>103</v>
      </c>
      <c r="BY29" s="26" t="s">
        <v>41</v>
      </c>
      <c r="BZ29" s="26" t="s">
        <v>104</v>
      </c>
      <c r="CA29" s="26" t="s">
        <v>42</v>
      </c>
      <c r="CB29" s="26" t="s">
        <v>105</v>
      </c>
      <c r="CC29" s="26" t="s">
        <v>43</v>
      </c>
      <c r="CD29" s="26" t="s">
        <v>106</v>
      </c>
      <c r="CE29" s="26" t="s">
        <v>44</v>
      </c>
      <c r="CF29" s="26" t="s">
        <v>107</v>
      </c>
      <c r="CG29" s="26" t="s">
        <v>45</v>
      </c>
      <c r="CH29" s="26" t="s">
        <v>108</v>
      </c>
      <c r="CI29" s="26" t="s">
        <v>46</v>
      </c>
      <c r="CJ29" s="26" t="s">
        <v>54</v>
      </c>
      <c r="CL29" s="7" t="s">
        <v>50</v>
      </c>
      <c r="CR29" s="27"/>
    </row>
    <row r="30" spans="4:96" s="1" customFormat="1" ht="69.95" customHeight="1">
      <c r="D30" s="28">
        <v>59.5</v>
      </c>
      <c r="H30" s="4"/>
      <c r="I30" s="2"/>
      <c r="J30" s="78">
        <f ca="1">PRODUCT(-H2,1/39)</f>
        <v>0.076923076923076927</v>
      </c>
      <c r="K30" s="78">
        <f ca="1">SUM((0.5*$CJ30),0)</f>
        <v>0.038461538461538464</v>
      </c>
      <c r="L30" s="78">
        <f ca="1">SUM((0.5*$CJ30),K2,-L2)</f>
        <v>1.0384615384615385</v>
      </c>
      <c r="M30" s="78">
        <f ca="1">SUM((0.5*$CJ30),L2,-M2)</f>
        <v>-3.9615384615384617</v>
      </c>
      <c r="N30" s="78">
        <f ca="1">SUM((0.5*$CJ30),M2,-N2)</f>
        <v>0.038461538461538325</v>
      </c>
      <c r="O30" s="78">
        <f ca="1">SUM((0.5*$CJ30),N2,-O2)</f>
        <v>1.0384615384615383</v>
      </c>
      <c r="P30" s="78">
        <f ca="1">SUM((0.5*$CJ30),O2,-P2)</f>
        <v>0.038461538461538325</v>
      </c>
      <c r="Q30" s="78">
        <f ca="1">SUM((0.5*$CJ30),P2,-Q2)</f>
        <v>0.038461538461538325</v>
      </c>
      <c r="R30" s="78">
        <f ca="1">SUM((0.5*$CJ30),Q2,-R2)</f>
        <v>-0.96153846153846168</v>
      </c>
      <c r="S30" s="78">
        <f ca="1">SUM((0.5*$CJ30),R2,-S2)</f>
        <v>0.038461538461538325</v>
      </c>
      <c r="T30" s="78">
        <f ca="1">SUM((0.5*$CJ30),S2,-T2)</f>
        <v>-0.96153846153846168</v>
      </c>
      <c r="U30" s="78">
        <f ca="1">SUM((0.5*$CJ30),T2,-U2)</f>
        <v>0.038461538461538325</v>
      </c>
      <c r="V30" s="78">
        <f ca="1">SUM((0.5*$CJ30),U2,-V2)</f>
        <v>0.038461538461538325</v>
      </c>
      <c r="W30" s="78">
        <f ca="1">SUM((0.5*$CJ30),V2,-W2)</f>
        <v>0.038461538461538325</v>
      </c>
      <c r="X30" s="78">
        <f ca="1">SUM((0.5*$CJ30),W2,-X2)</f>
        <v>-0.96153846153846168</v>
      </c>
      <c r="Y30" s="78">
        <f ca="1">SUM((0.5*$CJ30),X2,-Y2)</f>
        <v>0.038461538461538325</v>
      </c>
      <c r="Z30" s="78">
        <f ca="1">SUM((0.5*$CJ30),Y2,-Z2)</f>
        <v>-0.96153846153846168</v>
      </c>
      <c r="AA30" s="78">
        <f ca="1">SUM((0.5*$CJ30),Z2,-AA2)</f>
        <v>0.038461538461538325</v>
      </c>
      <c r="AB30" s="78">
        <f ca="1">SUM((0.5*$CJ30),AA2,-AB2)</f>
        <v>1.0384615384615383</v>
      </c>
      <c r="AC30" s="78">
        <f ca="1">SUM((0.5*$CJ30),AB2,-AC2)</f>
        <v>1.0384615384615383</v>
      </c>
      <c r="AD30" s="78">
        <f ca="1">SUM((0.5*$CJ30),AC2,-AD2)</f>
        <v>0.038461538461538325</v>
      </c>
      <c r="AE30" s="78">
        <f ca="1">SUM((0.5*$CJ30),AD2,-AE2)</f>
        <v>0.038461538461538325</v>
      </c>
      <c r="AF30" s="78">
        <f ca="1">SUM((0.5*$CJ30),AE2,-AF2)</f>
        <v>0.038461538461538325</v>
      </c>
      <c r="AG30" s="78">
        <f ca="1">SUM((0.5*$CJ30),AF2,-AG2)</f>
        <v>1.0384615384615383</v>
      </c>
      <c r="AH30" s="78">
        <f ca="1">SUM((0.5*$CJ30),AG2,-AH2)</f>
        <v>1.0384615384615383</v>
      </c>
      <c r="AI30" s="78">
        <f ca="1">SUM((0.5*$CJ30),AH2,-AI2)</f>
        <v>1.0384615384615383</v>
      </c>
      <c r="AJ30" s="78">
        <f ca="1">SUM((0.5*$CJ30),AI2,-AJ2)</f>
        <v>0.038461538461538547</v>
      </c>
      <c r="AK30" s="78">
        <f ca="1">SUM((0.5*$CJ30),AJ2,-AK2)</f>
        <v>1.0384615384615385</v>
      </c>
      <c r="AL30" s="78">
        <f ca="1">SUM((0.5*$CJ30),AK2,-AL2)</f>
        <v>1.0384615384615385</v>
      </c>
      <c r="AM30" s="78">
        <f ca="1">SUM((0.5*$CJ30),AL2,-AM2)</f>
        <v>1.0384615384615383</v>
      </c>
      <c r="AN30" s="78">
        <f ca="1">SUM((0.5*$CJ30),AM2,-AN2)</f>
        <v>0.038461538461538547</v>
      </c>
      <c r="AO30" s="78">
        <f ca="1">SUM((0.5*$CJ30),AN2,-AO2)</f>
        <v>1.0384615384615385</v>
      </c>
      <c r="AP30" s="78">
        <f ca="1">SUM((0.5*$CJ30),AO2,-AP2)</f>
        <v>0.038461538461538325</v>
      </c>
      <c r="AQ30" s="78">
        <f ca="1">SUM((0.5*$CJ30),AP2,-AQ2)</f>
        <v>1.0384615384615383</v>
      </c>
      <c r="AR30" s="78">
        <f ca="1">SUM((0.5*$CJ30),AQ2,-AR2)</f>
        <v>0.038461538461538325</v>
      </c>
      <c r="AS30" s="78">
        <f ca="1">SUM((0.5*$CJ30),AR2,-AS2)</f>
        <v>0.038461538461538325</v>
      </c>
      <c r="AT30" s="78">
        <f ca="1">SUM((0.5*$CJ30),AS2,-AT2)</f>
        <v>1.0384615384615383</v>
      </c>
      <c r="AU30" s="78">
        <f ca="1">SUM((0.5*$CJ30),AT2,-AU2)</f>
        <v>1.0384615384615383</v>
      </c>
      <c r="AV30" s="78">
        <f ca="1">SUM((0.5*$CJ30),AU2,-AV2)</f>
        <v>0.038461538461538325</v>
      </c>
      <c r="AW30" s="78">
        <f ca="1">SUM((0.5*$CJ30),AV2,-AW2)</f>
        <v>0.038461538461538325</v>
      </c>
      <c r="AX30" s="78">
        <f ca="1">SUM((0.5*$CJ30),AW2,-AX2)</f>
        <v>0.038461538461538325</v>
      </c>
      <c r="AY30" s="78">
        <f ca="1">SUM((0.5*$CJ30),AX2,-AY2)</f>
        <v>0.038461538461538325</v>
      </c>
      <c r="AZ30" s="78">
        <f ca="1">SUM((0.5*$CJ30),AY2,-AZ2)</f>
        <v>1.0384615384615383</v>
      </c>
      <c r="BA30" s="78">
        <f ca="1">SUM((0.5*$CJ30),AZ2,-BA2)</f>
        <v>1.0384615384615383</v>
      </c>
      <c r="BB30" s="78">
        <f ca="1">SUM((0.5*$CJ30),BA2,-BB2)</f>
        <v>0.038461538461538325</v>
      </c>
      <c r="BC30" s="78">
        <f ca="1">SUM((0.5*$CJ30),BB2,-BC2)</f>
        <v>0.038461538461538325</v>
      </c>
      <c r="BD30" s="78">
        <f ca="1">SUM((0.5*$CJ30),BC2,-BD2)</f>
        <v>0.038461538461538325</v>
      </c>
      <c r="BE30" s="78">
        <f ca="1">SUM((0.5*$CJ30),BD2,-BE2)</f>
        <v>0.038461538461538325</v>
      </c>
      <c r="BF30" s="78">
        <f ca="1">SUM((0.5*$CJ30),BE2,-BF2)</f>
        <v>0.038461538461538325</v>
      </c>
      <c r="BG30" s="78">
        <f ca="1">SUM((0.5*$CJ30),BF2,-BG2)</f>
        <v>0.038461538461538325</v>
      </c>
      <c r="BH30" s="78">
        <f ca="1">SUM((0.5*$CJ30),BG2,-BH2)</f>
        <v>-0.96153846153846168</v>
      </c>
      <c r="BI30" s="78">
        <f ca="1">SUM((0.5*$CJ30),BH2,-BI2)</f>
        <v>0.038461538461538325</v>
      </c>
      <c r="BJ30" s="78">
        <f ca="1">SUM((0.5*$CJ30),BI2,-BJ2)</f>
        <v>0.038461538461538325</v>
      </c>
      <c r="BK30" s="78">
        <f ca="1">SUM((0.5*$CJ30),BJ2,-BK2)</f>
        <v>0.038461538461538325</v>
      </c>
      <c r="BL30" s="78">
        <f ca="1">SUM((0.5*$CJ30),BK2,-BL2)</f>
        <v>-0.96153846153846168</v>
      </c>
      <c r="BM30" s="78">
        <f ca="1">SUM((0.5*$CJ30),BL2,-BM2)</f>
        <v>0.038461538461538325</v>
      </c>
      <c r="BN30" s="78">
        <f ca="1">SUM((0.5*$CJ30),BM2,-BN2)</f>
        <v>0.038461538461538325</v>
      </c>
      <c r="BO30" s="78">
        <f ca="1">SUM((0.5*$CJ30),BN2,-BO2)</f>
        <v>0.038461538461538325</v>
      </c>
      <c r="BP30" s="78">
        <f ca="1">SUM((0.5*$CJ30),BO2,-BP2)</f>
        <v>-0.96153846153846168</v>
      </c>
      <c r="BQ30" s="78">
        <f ca="1">SUM((0.5*$CJ30),BP2,-BQ2)</f>
        <v>0.038461538461538325</v>
      </c>
      <c r="BR30" s="78">
        <f ca="1">SUM((0.5*$CJ30),BQ2,-BR2)</f>
        <v>-0.96153846153846168</v>
      </c>
      <c r="BS30" s="78">
        <f ca="1">SUM((0.5*$CJ30),BR2,-BS2)</f>
        <v>-0.96153846153846168</v>
      </c>
      <c r="BT30" s="78">
        <f ca="1">SUM((0.5*$CJ30),BS2,-BT2)</f>
        <v>0.038461538461538325</v>
      </c>
      <c r="BU30" s="78">
        <f ca="1">SUM((0.5*$CJ30),BT2,-BU2)</f>
        <v>-0.96153846153846168</v>
      </c>
      <c r="BV30" s="78">
        <f ca="1">SUM((0.5*$CJ30),BU2,-BV2)</f>
        <v>0.038461538461538547</v>
      </c>
      <c r="BW30" s="78">
        <f ca="1">SUM((0.5*$CJ30),BV2,-BW2)</f>
        <v>0.038461538461538547</v>
      </c>
      <c r="BX30" s="78">
        <f ca="1">SUM((0.5*$CJ30),BW2,-BX2)</f>
        <v>-0.96153846153846145</v>
      </c>
      <c r="BY30" s="78">
        <f ca="1">SUM((0.5*$CJ30),BX2,-BY2)</f>
        <v>0.038461538461538436</v>
      </c>
      <c r="BZ30" s="78">
        <f ca="1">SUM((0.5*$CJ30),BY2,-BZ2)</f>
        <v>0.038461538461538436</v>
      </c>
      <c r="CA30" s="78">
        <f ca="1">SUM((0.5*$CJ30),BZ2,-CA2)</f>
        <v>0.038461538461538436</v>
      </c>
      <c r="CB30" s="78">
        <f ca="1">SUM((0.5*$CJ30),CA2,-CB2)</f>
        <v>0.038461538461538436</v>
      </c>
      <c r="CC30" s="78">
        <f ca="1">SUM((0.5*$CJ30),CB2,-CC2)</f>
        <v>0.038461538461538436</v>
      </c>
      <c r="CD30" s="78">
        <f ca="1">SUM((0.5*$CJ30),CC2,-CD2)</f>
        <v>0.038461538461538436</v>
      </c>
      <c r="CE30" s="78">
        <f ca="1">SUM((0.5*$CJ30),CD2,-CE2)</f>
        <v>0.038461538461538436</v>
      </c>
      <c r="CF30" s="78">
        <f ca="1">SUM((0.5*$CJ30),CE2,-CF2)</f>
        <v>0.038461538461538436</v>
      </c>
      <c r="CG30" s="78">
        <f ca="1">SUM((0.5*$CJ30),CF2,-CG2)</f>
        <v>0.038461538461538436</v>
      </c>
      <c r="CH30" s="78">
        <f ca="1">SUM((0.5*$CJ30),CG2,-CH2)</f>
        <v>-0.96153846153846156</v>
      </c>
      <c r="CI30" s="78">
        <f ca="1">SUM((0.5*$CJ30),CH2,-CI2)</f>
        <v>0.038461538461538464</v>
      </c>
      <c r="CJ30" s="78">
        <f ca="1">PRODUCT(-H2,1/39)</f>
        <v>0.076923076923076927</v>
      </c>
      <c r="CL30" s="71">
        <f ca="1">CO2</f>
        <v>3.9200000000000004</v>
      </c>
      <c r="CR30" s="27"/>
    </row>
    <row r="31" spans="4:96" s="1" customFormat="1" ht="69.95" customHeight="1">
      <c r="D31" s="28">
        <v>56</v>
      </c>
      <c r="H31" s="4"/>
      <c r="I31" s="2"/>
      <c r="J31" s="78">
        <f ca="1">PRODUCT(-H3,1/39)</f>
        <v>-0.58974358974358976</v>
      </c>
      <c r="K31" s="78">
        <f ca="1">SUM((0.5*$CJ31),0)</f>
        <v>-0.29487179487179488</v>
      </c>
      <c r="L31" s="78">
        <f ca="1">SUM((0.5*$CJ31),K3,-L3)</f>
        <v>-0.29487179487179488</v>
      </c>
      <c r="M31" s="78">
        <f ca="1">SUM((0.5*$CJ31),L3,-M3)</f>
        <v>-1.2948717948717949</v>
      </c>
      <c r="N31" s="78">
        <f ca="1">SUM((0.5*$CJ31),M3,-N3)</f>
        <v>-1.2948717948717949</v>
      </c>
      <c r="O31" s="78">
        <f ca="1">SUM((0.5*$CJ31),N3,-O3)</f>
        <v>-0.29487179487179493</v>
      </c>
      <c r="P31" s="78">
        <f ca="1">SUM((0.5*$CJ31),O3,-P3)</f>
        <v>-0.29487179487179493</v>
      </c>
      <c r="Q31" s="78">
        <f ca="1">SUM((0.5*$CJ31),P3,-Q3)</f>
        <v>-1.2948717948717949</v>
      </c>
      <c r="R31" s="78">
        <f ca="1">SUM((0.5*$CJ31),Q3,-R3)</f>
        <v>-1.2948717948717947</v>
      </c>
      <c r="S31" s="78">
        <f ca="1">SUM((0.5*$CJ31),R3,-S3)</f>
        <v>-1.2948717948717947</v>
      </c>
      <c r="T31" s="78">
        <f ca="1">SUM((0.5*$CJ31),S3,-T3)</f>
        <v>-1.2948717948717947</v>
      </c>
      <c r="U31" s="78">
        <f ca="1">SUM((0.5*$CJ31),T3,-U3)</f>
        <v>-1.2948717948717947</v>
      </c>
      <c r="V31" s="78">
        <f ca="1">SUM((0.5*$CJ31),U3,-V3)</f>
        <v>-0.29487179487179471</v>
      </c>
      <c r="W31" s="78">
        <f ca="1">SUM((0.5*$CJ31),V3,-W3)</f>
        <v>-0.29487179487179471</v>
      </c>
      <c r="X31" s="78">
        <f ca="1">SUM((0.5*$CJ31),W3,-X3)</f>
        <v>-1.2948717948717947</v>
      </c>
      <c r="Y31" s="78">
        <f ca="1">SUM((0.5*$CJ31),X3,-Y3)</f>
        <v>-1.2948717948717947</v>
      </c>
      <c r="Z31" s="78">
        <f ca="1">SUM((0.5*$CJ31),Y3,-Z3)</f>
        <v>-1.2948717948717956</v>
      </c>
      <c r="AA31" s="78">
        <f ca="1">SUM((0.5*$CJ31),Z3,-AA3)</f>
        <v>-0.2948717948717956</v>
      </c>
      <c r="AB31" s="78">
        <f ca="1">SUM((0.5*$CJ31),AA3,-AB3)</f>
        <v>-0.2948717948717956</v>
      </c>
      <c r="AC31" s="78">
        <f ca="1">SUM((0.5*$CJ31),AB3,-AC3)</f>
        <v>0.7051282051282044</v>
      </c>
      <c r="AD31" s="78">
        <f ca="1">SUM((0.5*$CJ31),AC3,-AD3)</f>
        <v>-0.2948717948717956</v>
      </c>
      <c r="AE31" s="78">
        <f ca="1">SUM((0.5*$CJ31),AD3,-AE3)</f>
        <v>-0.2948717948717956</v>
      </c>
      <c r="AF31" s="78">
        <f ca="1">SUM((0.5*$CJ31),AE3,-AF3)</f>
        <v>0.7051282051282044</v>
      </c>
      <c r="AG31" s="78">
        <f ca="1">SUM((0.5*$CJ31),AF3,-AG3)</f>
        <v>-0.29487179487179471</v>
      </c>
      <c r="AH31" s="78">
        <f ca="1">SUM((0.5*$CJ31),AG3,-AH3)</f>
        <v>0.70512820512820529</v>
      </c>
      <c r="AI31" s="78">
        <f ca="1">SUM((0.5*$CJ31),AH3,-AI3)</f>
        <v>-0.29487179487179471</v>
      </c>
      <c r="AJ31" s="78">
        <f ca="1">SUM((0.5*$CJ31),AI3,-AJ3)</f>
        <v>0.70512820512820529</v>
      </c>
      <c r="AK31" s="78">
        <f ca="1">SUM((0.5*$CJ31),AJ3,-AK3)</f>
        <v>-0.29487179487179471</v>
      </c>
      <c r="AL31" s="78">
        <f ca="1">SUM((0.5*$CJ31),AK3,-AL3)</f>
        <v>0.70512820512820529</v>
      </c>
      <c r="AM31" s="78">
        <f ca="1">SUM((0.5*$CJ31),AL3,-AM3)</f>
        <v>0.70512820512820529</v>
      </c>
      <c r="AN31" s="78">
        <f ca="1">SUM((0.5*$CJ31),AM3,-AN3)</f>
        <v>-0.29487179487179471</v>
      </c>
      <c r="AO31" s="78">
        <f ca="1">SUM((0.5*$CJ31),AN3,-AO3)</f>
        <v>0.70512820512820529</v>
      </c>
      <c r="AP31" s="78">
        <f ca="1">SUM((0.5*$CJ31),AO3,-AP3)</f>
        <v>-0.29487179487179471</v>
      </c>
      <c r="AQ31" s="78">
        <f ca="1">SUM((0.5*$CJ31),AP3,-AQ3)</f>
        <v>-0.29487179487179471</v>
      </c>
      <c r="AR31" s="78">
        <f ca="1">SUM((0.5*$CJ31),AQ3,-AR3)</f>
        <v>-0.29487179487179471</v>
      </c>
      <c r="AS31" s="78">
        <f ca="1">SUM((0.5*$CJ31),AR3,-AS3)</f>
        <v>-0.29487179487179471</v>
      </c>
      <c r="AT31" s="78">
        <f ca="1">SUM((0.5*$CJ31),AS3,-AT3)</f>
        <v>0.70512820512820529</v>
      </c>
      <c r="AU31" s="78">
        <f ca="1">SUM((0.5*$CJ31),AT3,-AU3)</f>
        <v>-0.29487179487179493</v>
      </c>
      <c r="AV31" s="78">
        <f ca="1">SUM((0.5*$CJ31),AU3,-AV3)</f>
        <v>-0.29487179487179493</v>
      </c>
      <c r="AW31" s="78">
        <f ca="1">SUM((0.5*$CJ31),AV3,-AW3)</f>
        <v>-0.29487179487179493</v>
      </c>
      <c r="AX31" s="78">
        <f ca="1">SUM((0.5*$CJ31),AW3,-AX3)</f>
        <v>-0.29487179487179493</v>
      </c>
      <c r="AY31" s="78">
        <f ca="1">SUM((0.5*$CJ31),AX3,-AY3)</f>
        <v>-0.29487179487179493</v>
      </c>
      <c r="AZ31" s="78">
        <f ca="1">SUM((0.5*$CJ31),AY3,-AZ3)</f>
        <v>0.70512820512820507</v>
      </c>
      <c r="BA31" s="78">
        <f ca="1">SUM((0.5*$CJ31),AZ3,-BA3)</f>
        <v>-0.29487179487179493</v>
      </c>
      <c r="BB31" s="78">
        <f ca="1">SUM((0.5*$CJ31),BA3,-BB3)</f>
        <v>-0.29487179487179493</v>
      </c>
      <c r="BC31" s="78">
        <f ca="1">SUM((0.5*$CJ31),BB3,-BC3)</f>
        <v>-0.29487179487179493</v>
      </c>
      <c r="BD31" s="78">
        <f ca="1">SUM((0.5*$CJ31),BC3,-BD3)</f>
        <v>-0.29487179487179493</v>
      </c>
      <c r="BE31" s="78">
        <f ca="1">SUM((0.5*$CJ31),BD3,-BE3)</f>
        <v>-0.29487179487179493</v>
      </c>
      <c r="BF31" s="78">
        <f ca="1">SUM((0.5*$CJ31),BE3,-BF3)</f>
        <v>-1.2948717948717949</v>
      </c>
      <c r="BG31" s="78">
        <f ca="1">SUM((0.5*$CJ31),BF3,-BG3)</f>
        <v>-0.29487179487179493</v>
      </c>
      <c r="BH31" s="78">
        <f ca="1">SUM((0.5*$CJ31),BG3,-BH3)</f>
        <v>-0.29487179487179493</v>
      </c>
      <c r="BI31" s="78">
        <f ca="1">SUM((0.5*$CJ31),BH3,-BI3)</f>
        <v>-0.29487179487179493</v>
      </c>
      <c r="BJ31" s="78">
        <f ca="1">SUM((0.5*$CJ31),BI3,-BJ3)</f>
        <v>-0.29487179487179493</v>
      </c>
      <c r="BK31" s="78">
        <f ca="1">SUM((0.5*$CJ31),BJ3,-BK3)</f>
        <v>-0.29487179487179493</v>
      </c>
      <c r="BL31" s="78">
        <f ca="1">SUM((0.5*$CJ31),BK3,-BL3)</f>
        <v>-1.2948717948717949</v>
      </c>
      <c r="BM31" s="78">
        <f ca="1">SUM((0.5*$CJ31),BL3,-BM3)</f>
        <v>-0.29487179487179471</v>
      </c>
      <c r="BN31" s="78">
        <f ca="1">SUM((0.5*$CJ31),BM3,-BN3)</f>
        <v>-0.29487179487179471</v>
      </c>
      <c r="BO31" s="78">
        <f ca="1">SUM((0.5*$CJ31),BN3,-BO3)</f>
        <v>-0.29487179487179471</v>
      </c>
      <c r="BP31" s="78">
        <f ca="1">SUM((0.5*$CJ31),BO3,-BP3)</f>
        <v>-0.29487179487179471</v>
      </c>
      <c r="BQ31" s="78">
        <f ca="1">SUM((0.5*$CJ31),BP3,-BQ3)</f>
        <v>0.70512820512820529</v>
      </c>
      <c r="BR31" s="78">
        <f ca="1">SUM((0.5*$CJ31),BQ3,-BR3)</f>
        <v>-0.29487179487179493</v>
      </c>
      <c r="BS31" s="78">
        <f ca="1">SUM((0.5*$CJ31),BR3,-BS3)</f>
        <v>-1.2948717948717949</v>
      </c>
      <c r="BT31" s="78">
        <f ca="1">SUM((0.5*$CJ31),BS3,-BT3)</f>
        <v>-0.29487179487179471</v>
      </c>
      <c r="BU31" s="78">
        <f ca="1">SUM((0.5*$CJ31),BT3,-BU3)</f>
        <v>-1.2948717948717947</v>
      </c>
      <c r="BV31" s="78">
        <f ca="1">SUM((0.5*$CJ31),BU3,-BV3)</f>
        <v>0.70512820512820529</v>
      </c>
      <c r="BW31" s="78">
        <f ca="1">SUM((0.5*$CJ31),BV3,-BW3)</f>
        <v>-0.29487179487179471</v>
      </c>
      <c r="BX31" s="78">
        <f ca="1">SUM((0.5*$CJ31),BW3,-BX3)</f>
        <v>0.70512820512820529</v>
      </c>
      <c r="BY31" s="78">
        <f ca="1">SUM((0.5*$CJ31),BX3,-BY3)</f>
        <v>-0.29487179487179493</v>
      </c>
      <c r="BZ31" s="78">
        <f ca="1">SUM((0.5*$CJ31),BY3,-BZ3)</f>
        <v>-0.29487179487179493</v>
      </c>
      <c r="CA31" s="78">
        <f ca="1">SUM((0.5*$CJ31),BZ3,-CA3)</f>
        <v>-0.29487179487179493</v>
      </c>
      <c r="CB31" s="78">
        <f ca="1">SUM((0.5*$CJ31),CA3,-CB3)</f>
        <v>0.70512820512820507</v>
      </c>
      <c r="CC31" s="78">
        <f ca="1">SUM((0.5*$CJ31),CB3,-CC3)</f>
        <v>0.70512820512820507</v>
      </c>
      <c r="CD31" s="78">
        <f ca="1">SUM((0.5*$CJ31),CC3,-CD3)</f>
        <v>-0.29487179487179488</v>
      </c>
      <c r="CE31" s="78">
        <f ca="1">SUM((0.5*$CJ31),CD3,-CE3)</f>
        <v>-0.29487179487179488</v>
      </c>
      <c r="CF31" s="78">
        <f ca="1">SUM((0.5*$CJ31),CE3,-CF3)</f>
        <v>-0.29487179487179488</v>
      </c>
      <c r="CG31" s="78">
        <f ca="1">SUM((0.5*$CJ31),CF3,-CG3)</f>
        <v>0.70512820512820507</v>
      </c>
      <c r="CH31" s="78">
        <f ca="1">SUM((0.5*$CJ31),CG3,-CH3)</f>
        <v>-1.2948717948717949</v>
      </c>
      <c r="CI31" s="78">
        <f ca="1">SUM((0.5*$CJ31),CH3,-CI3)</f>
        <v>-0.29487179487179488</v>
      </c>
      <c r="CJ31" s="78">
        <f ca="1">PRODUCT(-H3,1/39)</f>
        <v>-0.58974358974358976</v>
      </c>
      <c r="CL31" s="71">
        <f ca="1">CO3</f>
        <v>3.5333333333333337</v>
      </c>
      <c r="CR31" s="27"/>
    </row>
    <row r="32" spans="4:96" s="1" customFormat="1" ht="69.95" customHeight="1">
      <c r="D32" s="28">
        <v>52.5</v>
      </c>
      <c r="H32" s="4"/>
      <c r="I32" s="2"/>
      <c r="J32" s="78">
        <f ca="1">PRODUCT(-H4,1/39)</f>
        <v>0.76923076923076916</v>
      </c>
      <c r="K32" s="78">
        <f ca="1">SUM((0.5*$CJ32),0)</f>
        <v>0.38461538461538458</v>
      </c>
      <c r="L32" s="78">
        <f ca="1">SUM((0.5*$CJ32),K4,-L4)</f>
        <v>1.3846153846153846</v>
      </c>
      <c r="M32" s="78">
        <f ca="1">SUM((0.5*$CJ32),L4,-M4)</f>
        <v>-2.6153846153846154</v>
      </c>
      <c r="N32" s="78">
        <f ca="1">SUM((0.5*$CJ32),M4,-N4)</f>
        <v>-0.61538461538461542</v>
      </c>
      <c r="O32" s="78">
        <f ca="1">SUM((0.5*$CJ32),N4,-O4)</f>
        <v>0.38461538461538458</v>
      </c>
      <c r="P32" s="78">
        <f ca="1">SUM((0.5*$CJ32),O4,-P4)</f>
        <v>-0.61538461538461542</v>
      </c>
      <c r="Q32" s="78">
        <f ca="1">SUM((0.5*$CJ32),P4,-Q4)</f>
        <v>-0.615384615384615</v>
      </c>
      <c r="R32" s="78">
        <f ca="1">SUM((0.5*$CJ32),Q4,-R4)</f>
        <v>-0.615384615384615</v>
      </c>
      <c r="S32" s="78">
        <f ca="1">SUM((0.5*$CJ32),R4,-S4)</f>
        <v>-0.615384615384615</v>
      </c>
      <c r="T32" s="78">
        <f ca="1">SUM((0.5*$CJ32),S4,-T4)</f>
        <v>-0.615384615384615</v>
      </c>
      <c r="U32" s="78">
        <f ca="1">SUM((0.5*$CJ32),T4,-U4)</f>
        <v>-1.615384615384615</v>
      </c>
      <c r="V32" s="78">
        <f ca="1">SUM((0.5*$CJ32),U4,-V4)</f>
        <v>0.384615384615385</v>
      </c>
      <c r="W32" s="78">
        <f ca="1">SUM((0.5*$CJ32),V4,-W4)</f>
        <v>-0.615384615384615</v>
      </c>
      <c r="X32" s="78">
        <f ca="1">SUM((0.5*$CJ32),W4,-X4)</f>
        <v>-0.615384615384615</v>
      </c>
      <c r="Y32" s="78">
        <f ca="1">SUM((0.5*$CJ32),X4,-Y4)</f>
        <v>-0.615384615384615</v>
      </c>
      <c r="Z32" s="78">
        <f ca="1">SUM((0.5*$CJ32),Y4,-Z4)</f>
        <v>-0.615384615384615</v>
      </c>
      <c r="AA32" s="78">
        <f ca="1">SUM((0.5*$CJ32),Z4,-AA4)</f>
        <v>-0.615384615384615</v>
      </c>
      <c r="AB32" s="78">
        <f ca="1">SUM((0.5*$CJ32),AA4,-AB4)</f>
        <v>0.384615384615385</v>
      </c>
      <c r="AC32" s="78">
        <f ca="1">SUM((0.5*$CJ32),AB4,-AC4)</f>
        <v>0.384615384615385</v>
      </c>
      <c r="AD32" s="78">
        <f ca="1">SUM((0.5*$CJ32),AC4,-AD4)</f>
        <v>-1.615384615384615</v>
      </c>
      <c r="AE32" s="78">
        <f ca="1">SUM((0.5*$CJ32),AD4,-AE4)</f>
        <v>-0.61538461538461675</v>
      </c>
      <c r="AF32" s="78">
        <f ca="1">SUM((0.5*$CJ32),AE4,-AF4)</f>
        <v>-0.61538461538461675</v>
      </c>
      <c r="AG32" s="78">
        <f ca="1">SUM((0.5*$CJ32),AF4,-AG4)</f>
        <v>-0.61538461538461675</v>
      </c>
      <c r="AH32" s="78">
        <f ca="1">SUM((0.5*$CJ32),AG4,-AH4)</f>
        <v>-0.61538461538461675</v>
      </c>
      <c r="AI32" s="78">
        <f ca="1">SUM((0.5*$CJ32),AH4,-AI4)</f>
        <v>-0.61538461538461675</v>
      </c>
      <c r="AJ32" s="78">
        <f ca="1">SUM((0.5*$CJ32),AI4,-AJ4)</f>
        <v>-0.61538461538461675</v>
      </c>
      <c r="AK32" s="78">
        <f ca="1">SUM((0.5*$CJ32),AJ4,-AK4)</f>
        <v>-0.61538461538461675</v>
      </c>
      <c r="AL32" s="78">
        <f ca="1">SUM((0.5*$CJ32),AK4,-AL4)</f>
        <v>-0.61538461538461675</v>
      </c>
      <c r="AM32" s="78">
        <f ca="1">SUM((0.5*$CJ32),AL4,-AM4)</f>
        <v>-0.61538461538461675</v>
      </c>
      <c r="AN32" s="78">
        <f ca="1">SUM((0.5*$CJ32),AM4,-AN4)</f>
        <v>-0.61538461538461675</v>
      </c>
      <c r="AO32" s="78">
        <f ca="1">SUM((0.5*$CJ32),AN4,-AO4)</f>
        <v>-0.61538461538461675</v>
      </c>
      <c r="AP32" s="78">
        <f ca="1">SUM((0.5*$CJ32),AO4,-AP4)</f>
        <v>-0.61538461538461675</v>
      </c>
      <c r="AQ32" s="78">
        <f ca="1">SUM((0.5*$CJ32),AP4,-AQ4)</f>
        <v>-0.61538461538461675</v>
      </c>
      <c r="AR32" s="78">
        <f ca="1">SUM((0.5*$CJ32),AQ4,-AR4)</f>
        <v>-1.6153846153846168</v>
      </c>
      <c r="AS32" s="78">
        <f ca="1">SUM((0.5*$CJ32),AR4,-AS4)</f>
        <v>-1.6153846153846132</v>
      </c>
      <c r="AT32" s="78">
        <f ca="1">SUM((0.5*$CJ32),AS4,-AT4)</f>
        <v>-1.6153846153846132</v>
      </c>
      <c r="AU32" s="78">
        <f ca="1">SUM((0.5*$CJ32),AT4,-AU4)</f>
        <v>-1.6153846153846132</v>
      </c>
      <c r="AV32" s="78">
        <f ca="1">SUM((0.5*$CJ32),AU4,-AV4)</f>
        <v>-1.6153846153846132</v>
      </c>
      <c r="AW32" s="78">
        <f ca="1">SUM((0.5*$CJ32),AV4,-AW4)</f>
        <v>-1.6153846153846132</v>
      </c>
      <c r="AX32" s="78">
        <f ca="1">SUM((0.5*$CJ32),AW4,-AX4)</f>
        <v>2.3846153846153868</v>
      </c>
      <c r="AY32" s="78">
        <f ca="1">SUM((0.5*$CJ32),AX4,-AY4)</f>
        <v>2.3846153846153868</v>
      </c>
      <c r="AZ32" s="78">
        <f ca="1">SUM((0.5*$CJ32),AY4,-AZ4)</f>
        <v>2.3846153846153868</v>
      </c>
      <c r="BA32" s="78">
        <f ca="1">SUM((0.5*$CJ32),AZ4,-BA4)</f>
        <v>1.3846153846153868</v>
      </c>
      <c r="BB32" s="78">
        <f ca="1">SUM((0.5*$CJ32),BA4,-BB4)</f>
        <v>1.3846153846153868</v>
      </c>
      <c r="BC32" s="78">
        <f ca="1">SUM((0.5*$CJ32),BB4,-BC4)</f>
        <v>2.3846153846153868</v>
      </c>
      <c r="BD32" s="78">
        <f ca="1">SUM((0.5*$CJ32),BC4,-BD4)</f>
        <v>2.3846153846153868</v>
      </c>
      <c r="BE32" s="78">
        <f ca="1">SUM((0.5*$CJ32),BD4,-BE4)</f>
        <v>1.3846153846153832</v>
      </c>
      <c r="BF32" s="78">
        <f ca="1">SUM((0.5*$CJ32),BE4,-BF4)</f>
        <v>2.3846153846153832</v>
      </c>
      <c r="BG32" s="78">
        <f ca="1">SUM((0.5*$CJ32),BF4,-BG4)</f>
        <v>2.3846153846153832</v>
      </c>
      <c r="BH32" s="78">
        <f ca="1">SUM((0.5*$CJ32),BG4,-BH4)</f>
        <v>3.3846153846153832</v>
      </c>
      <c r="BI32" s="78">
        <f ca="1">SUM((0.5*$CJ32),BH4,-BI4)</f>
        <v>1.3846153846153832</v>
      </c>
      <c r="BJ32" s="78">
        <f ca="1">SUM((0.5*$CJ32),BI4,-BJ4)</f>
        <v>1.3846153846153832</v>
      </c>
      <c r="BK32" s="78">
        <f ca="1">SUM((0.5*$CJ32),BJ4,-BK4)</f>
        <v>1.3846153846153832</v>
      </c>
      <c r="BL32" s="78">
        <f ca="1">SUM((0.5*$CJ32),BK4,-BL4)</f>
        <v>2.3846153846153832</v>
      </c>
      <c r="BM32" s="78">
        <f ca="1">SUM((0.5*$CJ32),BL4,-BM4)</f>
        <v>2.3846153846153832</v>
      </c>
      <c r="BN32" s="78">
        <f ca="1">SUM((0.5*$CJ32),BM4,-BN4)</f>
        <v>1.384615384615385</v>
      </c>
      <c r="BO32" s="78">
        <f ca="1">SUM((0.5*$CJ32),BN4,-BO4)</f>
        <v>2.384615384615385</v>
      </c>
      <c r="BP32" s="78">
        <f ca="1">SUM((0.5*$CJ32),BO4,-BP4)</f>
        <v>1.384615384615385</v>
      </c>
      <c r="BQ32" s="78">
        <f ca="1">SUM((0.5*$CJ32),BP4,-BQ4)</f>
        <v>0.384615384615385</v>
      </c>
      <c r="BR32" s="78">
        <f ca="1">SUM((0.5*$CJ32),BQ4,-BR4)</f>
        <v>0.384615384615385</v>
      </c>
      <c r="BS32" s="78">
        <f ca="1">SUM((0.5*$CJ32),BR4,-BS4)</f>
        <v>0.384615384615385</v>
      </c>
      <c r="BT32" s="78">
        <f ca="1">SUM((0.5*$CJ32),BS4,-BT4)</f>
        <v>0.384615384615385</v>
      </c>
      <c r="BU32" s="78">
        <f ca="1">SUM((0.5*$CJ32),BT4,-BU4)</f>
        <v>0.384615384615385</v>
      </c>
      <c r="BV32" s="78">
        <f ca="1">SUM((0.5*$CJ32),BU4,-BV4)</f>
        <v>1.384615384615385</v>
      </c>
      <c r="BW32" s="78">
        <f ca="1">SUM((0.5*$CJ32),BV4,-BW4)</f>
        <v>1.384615384615385</v>
      </c>
      <c r="BX32" s="78">
        <f ca="1">SUM((0.5*$CJ32),BW4,-BX4)</f>
        <v>0.384615384615385</v>
      </c>
      <c r="BY32" s="78">
        <f ca="1">SUM((0.5*$CJ32),BX4,-BY4)</f>
        <v>0.384615384615385</v>
      </c>
      <c r="BZ32" s="78">
        <f ca="1">SUM((0.5*$CJ32),BY4,-BZ4)</f>
        <v>1.384615384615385</v>
      </c>
      <c r="CA32" s="78">
        <f ca="1">SUM((0.5*$CJ32),BZ4,-CA4)</f>
        <v>2.384615384615385</v>
      </c>
      <c r="CB32" s="78">
        <f ca="1">SUM((0.5*$CJ32),CA4,-CB4)</f>
        <v>1.384615384615385</v>
      </c>
      <c r="CC32" s="78">
        <f ca="1">SUM((0.5*$CJ32),CB4,-CC4)</f>
        <v>1.384615384615385</v>
      </c>
      <c r="CD32" s="78">
        <f ca="1">SUM((0.5*$CJ32),CC4,-CD4)</f>
        <v>2.384615384615385</v>
      </c>
      <c r="CE32" s="78">
        <f ca="1">SUM((0.5*$CJ32),CD4,-CE4)</f>
        <v>1.3846153846153846</v>
      </c>
      <c r="CF32" s="78">
        <f ca="1">SUM((0.5*$CJ32),CE4,-CF4)</f>
        <v>1.3846153846153846</v>
      </c>
      <c r="CG32" s="78">
        <f ca="1">SUM((0.5*$CJ32),CF4,-CG4)</f>
        <v>0.38461538461538458</v>
      </c>
      <c r="CH32" s="78">
        <f ca="1">SUM((0.5*$CJ32),CG4,-CH4)</f>
        <v>0.38461538461538458</v>
      </c>
      <c r="CI32" s="78">
        <f ca="1">SUM((0.5*$CJ32),CH4,-CI4)</f>
        <v>0.38461538461538458</v>
      </c>
      <c r="CJ32" s="78">
        <f ca="1">PRODUCT(-H4,1/39)</f>
        <v>0.76923076923076916</v>
      </c>
      <c r="CL32" s="71">
        <f ca="1">CO4</f>
        <v>17.333333333333336</v>
      </c>
      <c r="CR32" s="27"/>
    </row>
    <row r="33" spans="4:96" s="1" customFormat="1" ht="69.95" customHeight="1">
      <c r="D33" s="28">
        <v>49</v>
      </c>
      <c r="H33" s="4"/>
      <c r="I33" s="2"/>
      <c r="J33" s="78">
        <f ca="1">PRODUCT(-H5,1/39)</f>
        <v>-0.05128205128205128</v>
      </c>
      <c r="K33" s="78">
        <f ca="1">SUM((0.5*$CJ33),0)</f>
        <v>-0.02564102564102564</v>
      </c>
      <c r="L33" s="78">
        <f ca="1">SUM((0.5*$CJ33),K5,-L5)</f>
        <v>-0.02564102564102564</v>
      </c>
      <c r="M33" s="78">
        <f ca="1">SUM((0.5*$CJ33),L5,-M5)</f>
        <v>-2.0256410256410255</v>
      </c>
      <c r="N33" s="78">
        <f ca="1">SUM((0.5*$CJ33),M5,-N5)</f>
        <v>-0.02564102564102555</v>
      </c>
      <c r="O33" s="78">
        <f ca="1">SUM((0.5*$CJ33),N5,-O5)</f>
        <v>-0.02564102564102555</v>
      </c>
      <c r="P33" s="78">
        <f ca="1">SUM((0.5*$CJ33),O5,-P5)</f>
        <v>-1.0256410256410255</v>
      </c>
      <c r="Q33" s="78">
        <f ca="1">SUM((0.5*$CJ33),P5,-Q5)</f>
        <v>-1.0256410256410255</v>
      </c>
      <c r="R33" s="78">
        <f ca="1">SUM((0.5*$CJ33),Q5,-R5)</f>
        <v>-0.02564102564102555</v>
      </c>
      <c r="S33" s="78">
        <f ca="1">SUM((0.5*$CJ33),R5,-S5)</f>
        <v>-0.02564102564102555</v>
      </c>
      <c r="T33" s="78">
        <f ca="1">SUM((0.5*$CJ33),S5,-T5)</f>
        <v>-1.0256410256410255</v>
      </c>
      <c r="U33" s="78">
        <f ca="1">SUM((0.5*$CJ33),T5,-U5)</f>
        <v>-1.0256410256410255</v>
      </c>
      <c r="V33" s="78">
        <f ca="1">SUM((0.5*$CJ33),U5,-V5)</f>
        <v>-0.02564102564102555</v>
      </c>
      <c r="W33" s="78">
        <f ca="1">SUM((0.5*$CJ33),V5,-W5)</f>
        <v>-0.02564102564102555</v>
      </c>
      <c r="X33" s="78">
        <f ca="1">SUM((0.5*$CJ33),W5,-X5)</f>
        <v>-1.0256410256410255</v>
      </c>
      <c r="Y33" s="78">
        <f ca="1">SUM((0.5*$CJ33),X5,-Y5)</f>
        <v>-0.02564102564102555</v>
      </c>
      <c r="Z33" s="78">
        <f ca="1">SUM((0.5*$CJ33),Y5,-Z5)</f>
        <v>-1.0256410256410255</v>
      </c>
      <c r="AA33" s="78">
        <f ca="1">SUM((0.5*$CJ33),Z5,-AA5)</f>
        <v>-0.02564102564102555</v>
      </c>
      <c r="AB33" s="78">
        <f ca="1">SUM((0.5*$CJ33),AA5,-AB5)</f>
        <v>-0.02564102564102555</v>
      </c>
      <c r="AC33" s="78">
        <f ca="1">SUM((0.5*$CJ33),AB5,-AC5)</f>
        <v>0.97435897435897445</v>
      </c>
      <c r="AD33" s="78">
        <f ca="1">SUM((0.5*$CJ33),AC5,-AD5)</f>
        <v>-0.02564102564102555</v>
      </c>
      <c r="AE33" s="78">
        <f ca="1">SUM((0.5*$CJ33),AD5,-AE5)</f>
        <v>-1.0256410256410255</v>
      </c>
      <c r="AF33" s="78">
        <f ca="1">SUM((0.5*$CJ33),AE5,-AF5)</f>
        <v>-0.02564102564102555</v>
      </c>
      <c r="AG33" s="78">
        <f ca="1">SUM((0.5*$CJ33),AF5,-AG5)</f>
        <v>-0.02564102564102555</v>
      </c>
      <c r="AH33" s="78">
        <f ca="1">SUM((0.5*$CJ33),AG5,-AH5)</f>
        <v>-0.02564102564102555</v>
      </c>
      <c r="AI33" s="78">
        <f ca="1">SUM((0.5*$CJ33),AH5,-AI5)</f>
        <v>-0.02564102564102555</v>
      </c>
      <c r="AJ33" s="78">
        <f ca="1">SUM((0.5*$CJ33),AI5,-AJ5)</f>
        <v>-0.02564102564102555</v>
      </c>
      <c r="AK33" s="78">
        <f ca="1">SUM((0.5*$CJ33),AJ5,-AK5)</f>
        <v>-0.02564102564102555</v>
      </c>
      <c r="AL33" s="78">
        <f ca="1">SUM((0.5*$CJ33),AK5,-AL5)</f>
        <v>0.97435897435897445</v>
      </c>
      <c r="AM33" s="78">
        <f ca="1">SUM((0.5*$CJ33),AL5,-AM5)</f>
        <v>-0.02564102564102555</v>
      </c>
      <c r="AN33" s="78">
        <f ca="1">SUM((0.5*$CJ33),AM5,-AN5)</f>
        <v>-0.02564102564102555</v>
      </c>
      <c r="AO33" s="78">
        <f ca="1">SUM((0.5*$CJ33),AN5,-AO5)</f>
        <v>0.97435897435897445</v>
      </c>
      <c r="AP33" s="78">
        <f ca="1">SUM((0.5*$CJ33),AO5,-AP5)</f>
        <v>-1.0256410256410255</v>
      </c>
      <c r="AQ33" s="78">
        <f ca="1">SUM((0.5*$CJ33),AP5,-AQ5)</f>
        <v>-0.02564102564102555</v>
      </c>
      <c r="AR33" s="78">
        <f ca="1">SUM((0.5*$CJ33),AQ5,-AR5)</f>
        <v>0.97435897435897445</v>
      </c>
      <c r="AS33" s="78">
        <f ca="1">SUM((0.5*$CJ33),AR5,-AS5)</f>
        <v>-0.02564102564102555</v>
      </c>
      <c r="AT33" s="78">
        <f ca="1">SUM((0.5*$CJ33),AS5,-AT5)</f>
        <v>-0.02564102564102555</v>
      </c>
      <c r="AU33" s="78">
        <f ca="1">SUM((0.5*$CJ33),AT5,-AU5)</f>
        <v>0.97435897435897445</v>
      </c>
      <c r="AV33" s="78">
        <f ca="1">SUM((0.5*$CJ33),AU5,-AV5)</f>
        <v>-0.02564102564102555</v>
      </c>
      <c r="AW33" s="78">
        <f ca="1">SUM((0.5*$CJ33),AV5,-AW5)</f>
        <v>-1.0256410256410255</v>
      </c>
      <c r="AX33" s="78">
        <f ca="1">SUM((0.5*$CJ33),AW5,-AX5)</f>
        <v>-0.02564102564102555</v>
      </c>
      <c r="AY33" s="78">
        <f ca="1">SUM((0.5*$CJ33),AX5,-AY5)</f>
        <v>-0.02564102564102555</v>
      </c>
      <c r="AZ33" s="78">
        <f ca="1">SUM((0.5*$CJ33),AY5,-AZ5)</f>
        <v>0.97435897435897445</v>
      </c>
      <c r="BA33" s="78">
        <f ca="1">SUM((0.5*$CJ33),AZ5,-BA5)</f>
        <v>-0.02564102564102555</v>
      </c>
      <c r="BB33" s="78">
        <f ca="1">SUM((0.5*$CJ33),BA5,-BB5)</f>
        <v>-0.02564102564102555</v>
      </c>
      <c r="BC33" s="78">
        <f ca="1">SUM((0.5*$CJ33),BB5,-BC5)</f>
        <v>-1.0256410256410255</v>
      </c>
      <c r="BD33" s="78">
        <f ca="1">SUM((0.5*$CJ33),BC5,-BD5)</f>
        <v>-0.02564102564102555</v>
      </c>
      <c r="BE33" s="78">
        <f ca="1">SUM((0.5*$CJ33),BD5,-BE5)</f>
        <v>-0.02564102564102555</v>
      </c>
      <c r="BF33" s="78">
        <f ca="1">SUM((0.5*$CJ33),BE5,-BF5)</f>
        <v>-0.02564102564102555</v>
      </c>
      <c r="BG33" s="78">
        <f ca="1">SUM((0.5*$CJ33),BF5,-BG5)</f>
        <v>-0.02564102564102555</v>
      </c>
      <c r="BH33" s="78">
        <f ca="1">SUM((0.5*$CJ33),BG5,-BH5)</f>
        <v>-1.0256410256410255</v>
      </c>
      <c r="BI33" s="78">
        <f ca="1">SUM((0.5*$CJ33),BH5,-BI5)</f>
        <v>-0.02564102564102555</v>
      </c>
      <c r="BJ33" s="78">
        <f ca="1">SUM((0.5*$CJ33),BI5,-BJ5)</f>
        <v>-0.02564102564102555</v>
      </c>
      <c r="BK33" s="78">
        <f ca="1">SUM((0.5*$CJ33),BJ5,-BK5)</f>
        <v>-0.02564102564102555</v>
      </c>
      <c r="BL33" s="78">
        <f ca="1">SUM((0.5*$CJ33),BK5,-BL5)</f>
        <v>-1.0256410256410255</v>
      </c>
      <c r="BM33" s="78">
        <f ca="1">SUM((0.5*$CJ33),BL5,-BM5)</f>
        <v>-0.02564102564102555</v>
      </c>
      <c r="BN33" s="78">
        <f ca="1">SUM((0.5*$CJ33),BM5,-BN5)</f>
        <v>-0.02564102564102555</v>
      </c>
      <c r="BO33" s="78">
        <f ca="1">SUM((0.5*$CJ33),BN5,-BO5)</f>
        <v>-0.02564102564102555</v>
      </c>
      <c r="BP33" s="78">
        <f ca="1">SUM((0.5*$CJ33),BO5,-BP5)</f>
        <v>-0.02564102564102555</v>
      </c>
      <c r="BQ33" s="78">
        <f ca="1">SUM((0.5*$CJ33),BP5,-BQ5)</f>
        <v>0.97435897435897445</v>
      </c>
      <c r="BR33" s="78">
        <f ca="1">SUM((0.5*$CJ33),BQ5,-BR5)</f>
        <v>-0.02564102564102555</v>
      </c>
      <c r="BS33" s="78">
        <f ca="1">SUM((0.5*$CJ33),BR5,-BS5)</f>
        <v>-1.0256410256410255</v>
      </c>
      <c r="BT33" s="78">
        <f ca="1">SUM((0.5*$CJ33),BS5,-BT5)</f>
        <v>-0.02564102564102555</v>
      </c>
      <c r="BU33" s="78">
        <f ca="1">SUM((0.5*$CJ33),BT5,-BU5)</f>
        <v>0.97435897435897445</v>
      </c>
      <c r="BV33" s="78">
        <f ca="1">SUM((0.5*$CJ33),BU5,-BV5)</f>
        <v>0.97435897435897445</v>
      </c>
      <c r="BW33" s="78">
        <f ca="1">SUM((0.5*$CJ33),BV5,-BW5)</f>
        <v>-0.02564102564102555</v>
      </c>
      <c r="BX33" s="78">
        <f ca="1">SUM((0.5*$CJ33),BW5,-BX5)</f>
        <v>-0.02564102564102555</v>
      </c>
      <c r="BY33" s="78">
        <f ca="1">SUM((0.5*$CJ33),BX5,-BY5)</f>
        <v>-0.02564102564102555</v>
      </c>
      <c r="BZ33" s="78">
        <f ca="1">SUM((0.5*$CJ33),BY5,-BZ5)</f>
        <v>0.97435897435897445</v>
      </c>
      <c r="CA33" s="78">
        <f ca="1">SUM((0.5*$CJ33),BZ5,-CA5)</f>
        <v>0.97435897435897445</v>
      </c>
      <c r="CB33" s="78">
        <f ca="1">SUM((0.5*$CJ33),CA5,-CB5)</f>
        <v>0.97435897435897445</v>
      </c>
      <c r="CC33" s="78">
        <f ca="1">SUM((0.5*$CJ33),CB5,-CC5)</f>
        <v>0.97435897435897445</v>
      </c>
      <c r="CD33" s="78">
        <f ca="1">SUM((0.5*$CJ33),CC5,-CD5)</f>
        <v>0.97435897435897445</v>
      </c>
      <c r="CE33" s="78">
        <f ca="1">SUM((0.5*$CJ33),CD5,-CE5)</f>
        <v>-0.025641025641025661</v>
      </c>
      <c r="CF33" s="78">
        <f ca="1">SUM((0.5*$CJ33),CE5,-CF5)</f>
        <v>0.97435897435897434</v>
      </c>
      <c r="CG33" s="78">
        <f ca="1">SUM((0.5*$CJ33),CF5,-CG5)</f>
        <v>-0.02564102564102564</v>
      </c>
      <c r="CH33" s="78">
        <f ca="1">SUM((0.5*$CJ33),CG5,-CH5)</f>
        <v>-0.02564102564102564</v>
      </c>
      <c r="CI33" s="78">
        <f ca="1">SUM((0.5*$CJ33),CH5,-CI5)</f>
        <v>-0.02564102564102564</v>
      </c>
      <c r="CJ33" s="78">
        <f ca="1">PRODUCT(-H5,1/39)</f>
        <v>-0.05128205128205128</v>
      </c>
      <c r="CL33" s="71">
        <f ca="1">CO5</f>
        <v>5.7200000000000006</v>
      </c>
      <c r="CR33" s="27"/>
    </row>
    <row r="34" spans="4:96" s="1" customFormat="1" ht="69.95" customHeight="1">
      <c r="D34" s="28">
        <v>45.5</v>
      </c>
      <c r="H34" s="4"/>
      <c r="I34" s="2"/>
      <c r="J34" s="78">
        <f ca="1">PRODUCT(-H6,1/39)</f>
        <v>0.15384615384615385</v>
      </c>
      <c r="K34" s="78">
        <f ca="1">SUM((0.5*$CJ34),0)</f>
        <v>0.076923076923076927</v>
      </c>
      <c r="L34" s="78">
        <f ca="1">SUM((0.5*$CJ34),K6,-L6)</f>
        <v>1.0769230769230769</v>
      </c>
      <c r="M34" s="78">
        <f ca="1">SUM((0.5*$CJ34),L6,-M6)</f>
        <v>-1.9230769230769231</v>
      </c>
      <c r="N34" s="78">
        <f ca="1">SUM((0.5*$CJ34),M6,-N6)</f>
        <v>0.076923076923076872</v>
      </c>
      <c r="O34" s="78">
        <f ca="1">SUM((0.5*$CJ34),N6,-O6)</f>
        <v>-0.92307692307692313</v>
      </c>
      <c r="P34" s="78">
        <f ca="1">SUM((0.5*$CJ34),O6,-P6)</f>
        <v>-0.92307692307692291</v>
      </c>
      <c r="Q34" s="78">
        <f ca="1">SUM((0.5*$CJ34),P6,-Q6)</f>
        <v>-0.92307692307692291</v>
      </c>
      <c r="R34" s="78">
        <f ca="1">SUM((0.5*$CJ34),Q6,-R6)</f>
        <v>-0.92307692307692335</v>
      </c>
      <c r="S34" s="78">
        <f ca="1">SUM((0.5*$CJ34),R6,-S6)</f>
        <v>-0.92307692307692335</v>
      </c>
      <c r="T34" s="78">
        <f ca="1">SUM((0.5*$CJ34),S6,-T6)</f>
        <v>-0.92307692307692335</v>
      </c>
      <c r="U34" s="78">
        <f ca="1">SUM((0.5*$CJ34),T6,-U6)</f>
        <v>-0.92307692307692335</v>
      </c>
      <c r="V34" s="78">
        <f ca="1">SUM((0.5*$CJ34),U6,-V6)</f>
        <v>0.07692307692307665</v>
      </c>
      <c r="W34" s="78">
        <f ca="1">SUM((0.5*$CJ34),V6,-W6)</f>
        <v>0.07692307692307665</v>
      </c>
      <c r="X34" s="78">
        <f ca="1">SUM((0.5*$CJ34),W6,-X6)</f>
        <v>0.07692307692307665</v>
      </c>
      <c r="Y34" s="78">
        <f ca="1">SUM((0.5*$CJ34),X6,-Y6)</f>
        <v>-0.92307692307692335</v>
      </c>
      <c r="Z34" s="78">
        <f ca="1">SUM((0.5*$CJ34),Y6,-Z6)</f>
        <v>-0.92307692307692335</v>
      </c>
      <c r="AA34" s="78">
        <f ca="1">SUM((0.5*$CJ34),Z6,-AA6)</f>
        <v>0.07692307692307665</v>
      </c>
      <c r="AB34" s="78">
        <f ca="1">SUM((0.5*$CJ34),AA6,-AB6)</f>
        <v>1.0769230769230766</v>
      </c>
      <c r="AC34" s="78">
        <f ca="1">SUM((0.5*$CJ34),AB6,-AC6)</f>
        <v>0.07692307692307665</v>
      </c>
      <c r="AD34" s="78">
        <f ca="1">SUM((0.5*$CJ34),AC6,-AD6)</f>
        <v>0.07692307692307665</v>
      </c>
      <c r="AE34" s="78">
        <f ca="1">SUM((0.5*$CJ34),AD6,-AE6)</f>
        <v>0.07692307692307665</v>
      </c>
      <c r="AF34" s="78">
        <f ca="1">SUM((0.5*$CJ34),AE6,-AF6)</f>
        <v>0.07692307692307665</v>
      </c>
      <c r="AG34" s="78">
        <f ca="1">SUM((0.5*$CJ34),AF6,-AG6)</f>
        <v>1.0769230769230766</v>
      </c>
      <c r="AH34" s="78">
        <f ca="1">SUM((0.5*$CJ34),AG6,-AH6)</f>
        <v>0.07692307692307665</v>
      </c>
      <c r="AI34" s="78">
        <f ca="1">SUM((0.5*$CJ34),AH6,-AI6)</f>
        <v>0.07692307692307665</v>
      </c>
      <c r="AJ34" s="78">
        <f ca="1">SUM((0.5*$CJ34),AI6,-AJ6)</f>
        <v>0.07692307692307665</v>
      </c>
      <c r="AK34" s="78">
        <f ca="1">SUM((0.5*$CJ34),AJ6,-AK6)</f>
        <v>1.0769230769230766</v>
      </c>
      <c r="AL34" s="78">
        <f ca="1">SUM((0.5*$CJ34),AK6,-AL6)</f>
        <v>0.07692307692307665</v>
      </c>
      <c r="AM34" s="78">
        <f ca="1">SUM((0.5*$CJ34),AL6,-AM6)</f>
        <v>0.07692307692307665</v>
      </c>
      <c r="AN34" s="78">
        <f ca="1">SUM((0.5*$CJ34),AM6,-AN6)</f>
        <v>1.0769230769230766</v>
      </c>
      <c r="AO34" s="78">
        <f ca="1">SUM((0.5*$CJ34),AN6,-AO6)</f>
        <v>0.07692307692307665</v>
      </c>
      <c r="AP34" s="78">
        <f ca="1">SUM((0.5*$CJ34),AO6,-AP6)</f>
        <v>0.07692307692307665</v>
      </c>
      <c r="AQ34" s="78">
        <f ca="1">SUM((0.5*$CJ34),AP6,-AQ6)</f>
        <v>0.07692307692307665</v>
      </c>
      <c r="AR34" s="78">
        <f ca="1">SUM((0.5*$CJ34),AQ6,-AR6)</f>
        <v>0.07692307692307665</v>
      </c>
      <c r="AS34" s="78">
        <f ca="1">SUM((0.5*$CJ34),AR6,-AS6)</f>
        <v>0.07692307692307665</v>
      </c>
      <c r="AT34" s="78">
        <f ca="1">SUM((0.5*$CJ34),AS6,-AT6)</f>
        <v>0.07692307692307665</v>
      </c>
      <c r="AU34" s="78">
        <f ca="1">SUM((0.5*$CJ34),AT6,-AU6)</f>
        <v>1.0769230769230766</v>
      </c>
      <c r="AV34" s="78">
        <f ca="1">SUM((0.5*$CJ34),AU6,-AV6)</f>
        <v>0.07692307692307665</v>
      </c>
      <c r="AW34" s="78">
        <f ca="1">SUM((0.5*$CJ34),AV6,-AW6)</f>
        <v>-0.92307692307692335</v>
      </c>
      <c r="AX34" s="78">
        <f ca="1">SUM((0.5*$CJ34),AW6,-AX6)</f>
        <v>1.0769230769230766</v>
      </c>
      <c r="AY34" s="78">
        <f ca="1">SUM((0.5*$CJ34),AX6,-AY6)</f>
        <v>0.07692307692307665</v>
      </c>
      <c r="AZ34" s="78">
        <f ca="1">SUM((0.5*$CJ34),AY6,-AZ6)</f>
        <v>0.07692307692307665</v>
      </c>
      <c r="BA34" s="78">
        <f ca="1">SUM((0.5*$CJ34),AZ6,-BA6)</f>
        <v>0.07692307692307665</v>
      </c>
      <c r="BB34" s="78">
        <f ca="1">SUM((0.5*$CJ34),BA6,-BB6)</f>
        <v>0.07692307692307665</v>
      </c>
      <c r="BC34" s="78">
        <f ca="1">SUM((0.5*$CJ34),BB6,-BC6)</f>
        <v>0.07692307692307665</v>
      </c>
      <c r="BD34" s="78">
        <f ca="1">SUM((0.5*$CJ34),BC6,-BD6)</f>
        <v>0.07692307692307665</v>
      </c>
      <c r="BE34" s="78">
        <f ca="1">SUM((0.5*$CJ34),BD6,-BE6)</f>
        <v>0.07692307692307665</v>
      </c>
      <c r="BF34" s="78">
        <f ca="1">SUM((0.5*$CJ34),BE6,-BF6)</f>
        <v>0.07692307692307665</v>
      </c>
      <c r="BG34" s="78">
        <f ca="1">SUM((0.5*$CJ34),BF6,-BG6)</f>
        <v>0.07692307692307665</v>
      </c>
      <c r="BH34" s="78">
        <f ca="1">SUM((0.5*$CJ34),BG6,-BH6)</f>
        <v>0.07692307692307665</v>
      </c>
      <c r="BI34" s="78">
        <f ca="1">SUM((0.5*$CJ34),BH6,-BI6)</f>
        <v>0.07692307692307665</v>
      </c>
      <c r="BJ34" s="78">
        <f ca="1">SUM((0.5*$CJ34),BI6,-BJ6)</f>
        <v>0.07692307692307665</v>
      </c>
      <c r="BK34" s="78">
        <f ca="1">SUM((0.5*$CJ34),BJ6,-BK6)</f>
        <v>0.07692307692307665</v>
      </c>
      <c r="BL34" s="78">
        <f ca="1">SUM((0.5*$CJ34),BK6,-BL6)</f>
        <v>0.07692307692307665</v>
      </c>
      <c r="BM34" s="78">
        <f ca="1">SUM((0.5*$CJ34),BL6,-BM6)</f>
        <v>0.07692307692307665</v>
      </c>
      <c r="BN34" s="78">
        <f ca="1">SUM((0.5*$CJ34),BM6,-BN6)</f>
        <v>0.07692307692307665</v>
      </c>
      <c r="BO34" s="78">
        <f ca="1">SUM((0.5*$CJ34),BN6,-BO6)</f>
        <v>0.07692307692307665</v>
      </c>
      <c r="BP34" s="78">
        <f ca="1">SUM((0.5*$CJ34),BO6,-BP6)</f>
        <v>0.07692307692307665</v>
      </c>
      <c r="BQ34" s="78">
        <f ca="1">SUM((0.5*$CJ34),BP6,-BQ6)</f>
        <v>1.0769230769230766</v>
      </c>
      <c r="BR34" s="78">
        <f ca="1">SUM((0.5*$CJ34),BQ6,-BR6)</f>
        <v>0.07692307692307665</v>
      </c>
      <c r="BS34" s="78">
        <f ca="1">SUM((0.5*$CJ34),BR6,-BS6)</f>
        <v>-0.92307692307692335</v>
      </c>
      <c r="BT34" s="78">
        <f ca="1">SUM((0.5*$CJ34),BS6,-BT6)</f>
        <v>0.07692307692307665</v>
      </c>
      <c r="BU34" s="78">
        <f ca="1">SUM((0.5*$CJ34),BT6,-BU6)</f>
        <v>0.07692307692307665</v>
      </c>
      <c r="BV34" s="78">
        <f ca="1">SUM((0.5*$CJ34),BU6,-BV6)</f>
        <v>1.0769230769230766</v>
      </c>
      <c r="BW34" s="78">
        <f ca="1">SUM((0.5*$CJ34),BV6,-BW6)</f>
        <v>1.0769230769230766</v>
      </c>
      <c r="BX34" s="78">
        <f ca="1">SUM((0.5*$CJ34),BW6,-BX6)</f>
        <v>0.0769230769230771</v>
      </c>
      <c r="BY34" s="78">
        <f ca="1">SUM((0.5*$CJ34),BX6,-BY6)</f>
        <v>0.0769230769230771</v>
      </c>
      <c r="BZ34" s="78">
        <f ca="1">SUM((0.5*$CJ34),BY6,-BZ6)</f>
        <v>1.0769230769230771</v>
      </c>
      <c r="CA34" s="78">
        <f ca="1">SUM((0.5*$CJ34),BZ6,-CA6)</f>
        <v>0.0769230769230771</v>
      </c>
      <c r="CB34" s="78">
        <f ca="1">SUM((0.5*$CJ34),CA6,-CB6)</f>
        <v>0.0769230769230771</v>
      </c>
      <c r="CC34" s="78">
        <f ca="1">SUM((0.5*$CJ34),CB6,-CC6)</f>
        <v>1.0769230769230771</v>
      </c>
      <c r="CD34" s="78">
        <f ca="1">SUM((0.5*$CJ34),CC6,-CD6)</f>
        <v>0.076923076923076872</v>
      </c>
      <c r="CE34" s="78">
        <f ca="1">SUM((0.5*$CJ34),CD6,-CE6)</f>
        <v>1.0769230769230769</v>
      </c>
      <c r="CF34" s="78">
        <f ca="1">SUM((0.5*$CJ34),CE6,-CF6)</f>
        <v>0.076923076923076927</v>
      </c>
      <c r="CG34" s="78">
        <f ca="1">SUM((0.5*$CJ34),CF6,-CG6)</f>
        <v>1.0769230769230769</v>
      </c>
      <c r="CH34" s="78">
        <f ca="1">SUM((0.5*$CJ34),CG6,-CH6)</f>
        <v>0.076923076923076872</v>
      </c>
      <c r="CI34" s="78">
        <f ca="1">SUM((0.5*$CJ34),CH6,-CI6)</f>
        <v>-0.92307692307692313</v>
      </c>
      <c r="CJ34" s="78">
        <f ca="1">PRODUCT(-H6,1/39)</f>
        <v>0.15384615384615385</v>
      </c>
      <c r="CL34" s="71">
        <f ca="1">CO6</f>
        <v>5.1733333333333338</v>
      </c>
      <c r="CR34" s="27"/>
    </row>
    <row r="35" spans="4:96" s="1" customFormat="1" ht="69.95" customHeight="1">
      <c r="D35" s="28">
        <v>42</v>
      </c>
      <c r="H35" s="4"/>
      <c r="I35" s="2"/>
      <c r="J35" s="78">
        <f ca="1">PRODUCT(-H7,1/39)</f>
        <v>0.05128205128205128</v>
      </c>
      <c r="K35" s="78">
        <f ca="1">SUM((0.5*$CJ35),0)</f>
        <v>0.02564102564102564</v>
      </c>
      <c r="L35" s="78">
        <f ca="1">SUM((0.5*$CJ35),K7,-L7)</f>
        <v>1.0256410256410255</v>
      </c>
      <c r="M35" s="78">
        <f ca="1">SUM((0.5*$CJ35),L7,-M7)</f>
        <v>-2.9743589743589745</v>
      </c>
      <c r="N35" s="78">
        <f ca="1">SUM((0.5*$CJ35),M7,-N7)</f>
        <v>0.02564102564102555</v>
      </c>
      <c r="O35" s="78">
        <f ca="1">SUM((0.5*$CJ35),N7,-O7)</f>
        <v>0.02564102564102555</v>
      </c>
      <c r="P35" s="78">
        <f ca="1">SUM((0.5*$CJ35),O7,-P7)</f>
        <v>-0.97435897435897445</v>
      </c>
      <c r="Q35" s="78">
        <f ca="1">SUM((0.5*$CJ35),P7,-Q7)</f>
        <v>-0.97435897435897445</v>
      </c>
      <c r="R35" s="78">
        <f ca="1">SUM((0.5*$CJ35),Q7,-R7)</f>
        <v>-0.97435897435897445</v>
      </c>
      <c r="S35" s="78">
        <f ca="1">SUM((0.5*$CJ35),R7,-S7)</f>
        <v>-0.97435897435897445</v>
      </c>
      <c r="T35" s="78">
        <f ca="1">SUM((0.5*$CJ35),S7,-T7)</f>
        <v>-0.97435897435897445</v>
      </c>
      <c r="U35" s="78">
        <f ca="1">SUM((0.5*$CJ35),T7,-U7)</f>
        <v>-0.97435897435897445</v>
      </c>
      <c r="V35" s="78">
        <f ca="1">SUM((0.5*$CJ35),U7,-V7)</f>
        <v>0.02564102564102555</v>
      </c>
      <c r="W35" s="78">
        <f ca="1">SUM((0.5*$CJ35),V7,-W7)</f>
        <v>1.0256410256410255</v>
      </c>
      <c r="X35" s="78">
        <f ca="1">SUM((0.5*$CJ35),W7,-X7)</f>
        <v>-0.97435897435897445</v>
      </c>
      <c r="Y35" s="78">
        <f ca="1">SUM((0.5*$CJ35),X7,-Y7)</f>
        <v>0.02564102564102555</v>
      </c>
      <c r="Z35" s="78">
        <f ca="1">SUM((0.5*$CJ35),Y7,-Z7)</f>
        <v>0.02564102564102555</v>
      </c>
      <c r="AA35" s="78">
        <f ca="1">SUM((0.5*$CJ35),Z7,-AA7)</f>
        <v>0.02564102564102555</v>
      </c>
      <c r="AB35" s="78">
        <f ca="1">SUM((0.5*$CJ35),AA7,-AB7)</f>
        <v>1.0256410256410255</v>
      </c>
      <c r="AC35" s="78">
        <f ca="1">SUM((0.5*$CJ35),AB7,-AC7)</f>
        <v>1.0256410256410255</v>
      </c>
      <c r="AD35" s="78">
        <f ca="1">SUM((0.5*$CJ35),AC7,-AD7)</f>
        <v>1.0256410256410255</v>
      </c>
      <c r="AE35" s="78">
        <f ca="1">SUM((0.5*$CJ35),AD7,-AE7)</f>
        <v>0.02564102564102555</v>
      </c>
      <c r="AF35" s="78">
        <f ca="1">SUM((0.5*$CJ35),AE7,-AF7)</f>
        <v>0.02564102564102555</v>
      </c>
      <c r="AG35" s="78">
        <f ca="1">SUM((0.5*$CJ35),AF7,-AG7)</f>
        <v>1.0256410256410255</v>
      </c>
      <c r="AH35" s="78">
        <f ca="1">SUM((0.5*$CJ35),AG7,-AH7)</f>
        <v>0.02564102564102555</v>
      </c>
      <c r="AI35" s="78">
        <f ca="1">SUM((0.5*$CJ35),AH7,-AI7)</f>
        <v>1.0256410256410255</v>
      </c>
      <c r="AJ35" s="78">
        <f ca="1">SUM((0.5*$CJ35),AI7,-AJ7)</f>
        <v>0.02564102564102555</v>
      </c>
      <c r="AK35" s="78">
        <f ca="1">SUM((0.5*$CJ35),AJ7,-AK7)</f>
        <v>0.02564102564102555</v>
      </c>
      <c r="AL35" s="78">
        <f ca="1">SUM((0.5*$CJ35),AK7,-AL7)</f>
        <v>0.02564102564102555</v>
      </c>
      <c r="AM35" s="78">
        <f ca="1">SUM((0.5*$CJ35),AL7,-AM7)</f>
        <v>0.02564102564102555</v>
      </c>
      <c r="AN35" s="78">
        <f ca="1">SUM((0.5*$CJ35),AM7,-AN7)</f>
        <v>0.02564102564102555</v>
      </c>
      <c r="AO35" s="78">
        <f ca="1">SUM((0.5*$CJ35),AN7,-AO7)</f>
        <v>0.02564102564102555</v>
      </c>
      <c r="AP35" s="78">
        <f ca="1">SUM((0.5*$CJ35),AO7,-AP7)</f>
        <v>0.02564102564102555</v>
      </c>
      <c r="AQ35" s="78">
        <f ca="1">SUM((0.5*$CJ35),AP7,-AQ7)</f>
        <v>0.02564102564102555</v>
      </c>
      <c r="AR35" s="78">
        <f ca="1">SUM((0.5*$CJ35),AQ7,-AR7)</f>
        <v>0.02564102564102555</v>
      </c>
      <c r="AS35" s="78">
        <f ca="1">SUM((0.5*$CJ35),AR7,-AS7)</f>
        <v>0.02564102564102555</v>
      </c>
      <c r="AT35" s="78">
        <f ca="1">SUM((0.5*$CJ35),AS7,-AT7)</f>
        <v>0.02564102564102555</v>
      </c>
      <c r="AU35" s="78">
        <f ca="1">SUM((0.5*$CJ35),AT7,-AU7)</f>
        <v>0.02564102564102555</v>
      </c>
      <c r="AV35" s="78">
        <f ca="1">SUM((0.5*$CJ35),AU7,-AV7)</f>
        <v>0.02564102564102555</v>
      </c>
      <c r="AW35" s="78">
        <f ca="1">SUM((0.5*$CJ35),AV7,-AW7)</f>
        <v>0.02564102564102555</v>
      </c>
      <c r="AX35" s="78">
        <f ca="1">SUM((0.5*$CJ35),AW7,-AX7)</f>
        <v>0.02564102564102555</v>
      </c>
      <c r="AY35" s="78">
        <f ca="1">SUM((0.5*$CJ35),AX7,-AY7)</f>
        <v>0.02564102564102555</v>
      </c>
      <c r="AZ35" s="78">
        <f ca="1">SUM((0.5*$CJ35),AY7,-AZ7)</f>
        <v>0.02564102564102555</v>
      </c>
      <c r="BA35" s="78">
        <f ca="1">SUM((0.5*$CJ35),AZ7,-BA7)</f>
        <v>1.0256410256410255</v>
      </c>
      <c r="BB35" s="78">
        <f ca="1">SUM((0.5*$CJ35),BA7,-BB7)</f>
        <v>0.02564102564102555</v>
      </c>
      <c r="BC35" s="78">
        <f ca="1">SUM((0.5*$CJ35),BB7,-BC7)</f>
        <v>1.0256410256410255</v>
      </c>
      <c r="BD35" s="78">
        <f ca="1">SUM((0.5*$CJ35),BC7,-BD7)</f>
        <v>0.02564102564102555</v>
      </c>
      <c r="BE35" s="78">
        <f ca="1">SUM((0.5*$CJ35),BD7,-BE7)</f>
        <v>0.02564102564102555</v>
      </c>
      <c r="BF35" s="78">
        <f ca="1">SUM((0.5*$CJ35),BE7,-BF7)</f>
        <v>0.02564102564102555</v>
      </c>
      <c r="BG35" s="78">
        <f ca="1">SUM((0.5*$CJ35),BF7,-BG7)</f>
        <v>0.02564102564102555</v>
      </c>
      <c r="BH35" s="78">
        <f ca="1">SUM((0.5*$CJ35),BG7,-BH7)</f>
        <v>0.02564102564102555</v>
      </c>
      <c r="BI35" s="78">
        <f ca="1">SUM((0.5*$CJ35),BH7,-BI7)</f>
        <v>1.0256410256410255</v>
      </c>
      <c r="BJ35" s="78">
        <f ca="1">SUM((0.5*$CJ35),BI7,-BJ7)</f>
        <v>0.02564102564102564</v>
      </c>
      <c r="BK35" s="78">
        <f ca="1">SUM((0.5*$CJ35),BJ7,-BK7)</f>
        <v>0.02564102564102564</v>
      </c>
      <c r="BL35" s="78">
        <f ca="1">SUM((0.5*$CJ35),BK7,-BL7)</f>
        <v>-0.97435897435897434</v>
      </c>
      <c r="BM35" s="78">
        <f ca="1">SUM((0.5*$CJ35),BL7,-BM7)</f>
        <v>0.02564102564102555</v>
      </c>
      <c r="BN35" s="78">
        <f ca="1">SUM((0.5*$CJ35),BM7,-BN7)</f>
        <v>0.02564102564102555</v>
      </c>
      <c r="BO35" s="78">
        <f ca="1">SUM((0.5*$CJ35),BN7,-BO7)</f>
        <v>0.02564102564102555</v>
      </c>
      <c r="BP35" s="78">
        <f ca="1">SUM((0.5*$CJ35),BO7,-BP7)</f>
        <v>0.02564102564102555</v>
      </c>
      <c r="BQ35" s="78">
        <f ca="1">SUM((0.5*$CJ35),BP7,-BQ7)</f>
        <v>1.0256410256410255</v>
      </c>
      <c r="BR35" s="78">
        <f ca="1">SUM((0.5*$CJ35),BQ7,-BR7)</f>
        <v>-0.97435897435897434</v>
      </c>
      <c r="BS35" s="78">
        <f ca="1">SUM((0.5*$CJ35),BR7,-BS7)</f>
        <v>0.02564102564102555</v>
      </c>
      <c r="BT35" s="78">
        <f ca="1">SUM((0.5*$CJ35),BS7,-BT7)</f>
        <v>0.02564102564102555</v>
      </c>
      <c r="BU35" s="78">
        <f ca="1">SUM((0.5*$CJ35),BT7,-BU7)</f>
        <v>0.02564102564102555</v>
      </c>
      <c r="BV35" s="78">
        <f ca="1">SUM((0.5*$CJ35),BU7,-BV7)</f>
        <v>0.02564102564102555</v>
      </c>
      <c r="BW35" s="78">
        <f ca="1">SUM((0.5*$CJ35),BV7,-BW7)</f>
        <v>1.0256410256410255</v>
      </c>
      <c r="BX35" s="78">
        <f ca="1">SUM((0.5*$CJ35),BW7,-BX7)</f>
        <v>0.02564102564102564</v>
      </c>
      <c r="BY35" s="78">
        <f ca="1">SUM((0.5*$CJ35),BX7,-BY7)</f>
        <v>0.02564102564102564</v>
      </c>
      <c r="BZ35" s="78">
        <f ca="1">SUM((0.5*$CJ35),BY7,-BZ7)</f>
        <v>0.02564102564102564</v>
      </c>
      <c r="CA35" s="78">
        <f ca="1">SUM((0.5*$CJ35),BZ7,-CA7)</f>
        <v>1.0256410256410255</v>
      </c>
      <c r="CB35" s="78">
        <f ca="1">SUM((0.5*$CJ35),CA7,-CB7)</f>
        <v>0.025641025641025661</v>
      </c>
      <c r="CC35" s="78">
        <f ca="1">SUM((0.5*$CJ35),CB7,-CC7)</f>
        <v>1.0256410256410255</v>
      </c>
      <c r="CD35" s="78">
        <f ca="1">SUM((0.5*$CJ35),CC7,-CD7)</f>
        <v>0.02564102564102555</v>
      </c>
      <c r="CE35" s="78">
        <f ca="1">SUM((0.5*$CJ35),CD7,-CE7)</f>
        <v>0.02564102564102555</v>
      </c>
      <c r="CF35" s="78">
        <f ca="1">SUM((0.5*$CJ35),CE7,-CF7)</f>
        <v>-0.97435897435897445</v>
      </c>
      <c r="CG35" s="78">
        <f ca="1">SUM((0.5*$CJ35),CF7,-CG7)</f>
        <v>1.0256410256410255</v>
      </c>
      <c r="CH35" s="78">
        <f ca="1">SUM((0.5*$CJ35),CG7,-CH7)</f>
        <v>-0.97435897435897445</v>
      </c>
      <c r="CI35" s="78">
        <f ca="1">SUM((0.5*$CJ35),CH7,-CI7)</f>
        <v>-0.97435897435897434</v>
      </c>
      <c r="CJ35" s="78">
        <f ca="1">PRODUCT(-H7,1/39)</f>
        <v>0.05128205128205128</v>
      </c>
      <c r="CL35" s="71">
        <f ca="1">CO7</f>
        <v>2.7866666666666666</v>
      </c>
      <c r="CR35" s="27"/>
    </row>
    <row r="36" spans="4:96" s="1" customFormat="1" ht="69.95" customHeight="1">
      <c r="D36" s="28">
        <v>38.5</v>
      </c>
      <c r="H36" s="4"/>
      <c r="I36" s="2"/>
      <c r="J36" s="78">
        <f ca="1">PRODUCT(-H8,1/39)</f>
        <v>-0.02564102564102564</v>
      </c>
      <c r="K36" s="78">
        <f ca="1">SUM((0.5*$CJ36),0)</f>
        <v>-0.01282051282051282</v>
      </c>
      <c r="L36" s="78">
        <f ca="1">SUM((0.5*$CJ36),K8,-L8)</f>
        <v>-0.01282051282051282</v>
      </c>
      <c r="M36" s="78">
        <f ca="1">SUM((0.5*$CJ36),L8,-M8)</f>
        <v>-2.0128205128205128</v>
      </c>
      <c r="N36" s="78">
        <f ca="1">SUM((0.5*$CJ36),M8,-N8)</f>
        <v>-1.0128205128205128</v>
      </c>
      <c r="O36" s="78">
        <f ca="1">SUM((0.5*$CJ36),N8,-O8)</f>
        <v>-0.012820512820512775</v>
      </c>
      <c r="P36" s="78">
        <f ca="1">SUM((0.5*$CJ36),O8,-P8)</f>
        <v>-0.012820512820512775</v>
      </c>
      <c r="Q36" s="78">
        <f ca="1">SUM((0.5*$CJ36),P8,-Q8)</f>
        <v>-0.012820512820512775</v>
      </c>
      <c r="R36" s="78">
        <f ca="1">SUM((0.5*$CJ36),Q8,-R8)</f>
        <v>-0.012820512820512775</v>
      </c>
      <c r="S36" s="78">
        <f ca="1">SUM((0.5*$CJ36),R8,-S8)</f>
        <v>-0.012820512820512775</v>
      </c>
      <c r="T36" s="78">
        <f ca="1">SUM((0.5*$CJ36),S8,-T8)</f>
        <v>-1.0128205128205128</v>
      </c>
      <c r="U36" s="78">
        <f ca="1">SUM((0.5*$CJ36),T8,-U8)</f>
        <v>-1.0128205128205128</v>
      </c>
      <c r="V36" s="78">
        <f ca="1">SUM((0.5*$CJ36),U8,-V8)</f>
        <v>-0.012820512820512775</v>
      </c>
      <c r="W36" s="78">
        <f ca="1">SUM((0.5*$CJ36),V8,-W8)</f>
        <v>-0.012820512820512775</v>
      </c>
      <c r="X36" s="78">
        <f ca="1">SUM((0.5*$CJ36),W8,-X8)</f>
        <v>-0.012820512820512775</v>
      </c>
      <c r="Y36" s="78">
        <f ca="1">SUM((0.5*$CJ36),X8,-Y8)</f>
        <v>-0.012820512820512775</v>
      </c>
      <c r="Z36" s="78">
        <f ca="1">SUM((0.5*$CJ36),Y8,-Z8)</f>
        <v>-0.012820512820512775</v>
      </c>
      <c r="AA36" s="78">
        <f ca="1">SUM((0.5*$CJ36),Z8,-AA8)</f>
        <v>-1.0128205128205128</v>
      </c>
      <c r="AB36" s="78">
        <f ca="1">SUM((0.5*$CJ36),AA8,-AB8)</f>
        <v>1.9871794871794872</v>
      </c>
      <c r="AC36" s="78">
        <f ca="1">SUM((0.5*$CJ36),AB8,-AC8)</f>
        <v>0.98717948717948723</v>
      </c>
      <c r="AD36" s="78">
        <f ca="1">SUM((0.5*$CJ36),AC8,-AD8)</f>
        <v>0.98717948717948723</v>
      </c>
      <c r="AE36" s="78">
        <f ca="1">SUM((0.5*$CJ36),AD8,-AE8)</f>
        <v>0.98717948717948723</v>
      </c>
      <c r="AF36" s="78">
        <f ca="1">SUM((0.5*$CJ36),AE8,-AF8)</f>
        <v>-0.012820512820512775</v>
      </c>
      <c r="AG36" s="78">
        <f ca="1">SUM((0.5*$CJ36),AF8,-AG8)</f>
        <v>-0.012820512820512775</v>
      </c>
      <c r="AH36" s="78">
        <f ca="1">SUM((0.5*$CJ36),AG8,-AH8)</f>
        <v>-0.012820512820512775</v>
      </c>
      <c r="AI36" s="78">
        <f ca="1">SUM((0.5*$CJ36),AH8,-AI8)</f>
        <v>-0.012820512820512775</v>
      </c>
      <c r="AJ36" s="78">
        <f ca="1">SUM((0.5*$CJ36),AI8,-AJ8)</f>
        <v>-0.012820512820512775</v>
      </c>
      <c r="AK36" s="78">
        <f ca="1">SUM((0.5*$CJ36),AJ8,-AK8)</f>
        <v>0.98717948717948723</v>
      </c>
      <c r="AL36" s="78">
        <f ca="1">SUM((0.5*$CJ36),AK8,-AL8)</f>
        <v>-0.01282051282051282</v>
      </c>
      <c r="AM36" s="78">
        <f ca="1">SUM((0.5*$CJ36),AL8,-AM8)</f>
        <v>-1.0128205128205128</v>
      </c>
      <c r="AN36" s="78">
        <f ca="1">SUM((0.5*$CJ36),AM8,-AN8)</f>
        <v>-1.0128205128205128</v>
      </c>
      <c r="AO36" s="78">
        <f ca="1">SUM((0.5*$CJ36),AN8,-AO8)</f>
        <v>-1.0128205128205128</v>
      </c>
      <c r="AP36" s="78">
        <f ca="1">SUM((0.5*$CJ36),AO8,-AP8)</f>
        <v>-1.0128205128205128</v>
      </c>
      <c r="AQ36" s="78">
        <f ca="1">SUM((0.5*$CJ36),AP8,-AQ8)</f>
        <v>-1.0128205128205128</v>
      </c>
      <c r="AR36" s="78">
        <f ca="1">SUM((0.5*$CJ36),AQ8,-AR8)</f>
        <v>-0.012820512820512775</v>
      </c>
      <c r="AS36" s="78">
        <f ca="1">SUM((0.5*$CJ36),AR8,-AS8)</f>
        <v>-1.0128205128205128</v>
      </c>
      <c r="AT36" s="78">
        <f ca="1">SUM((0.5*$CJ36),AS8,-AT8)</f>
        <v>-0.012820512820512775</v>
      </c>
      <c r="AU36" s="78">
        <f ca="1">SUM((0.5*$CJ36),AT8,-AU8)</f>
        <v>-0.012820512820512775</v>
      </c>
      <c r="AV36" s="78">
        <f ca="1">SUM((0.5*$CJ36),AU8,-AV8)</f>
        <v>-0.012820512820512775</v>
      </c>
      <c r="AW36" s="78">
        <f ca="1">SUM((0.5*$CJ36),AV8,-AW8)</f>
        <v>-1.0128205128205128</v>
      </c>
      <c r="AX36" s="78">
        <f ca="1">SUM((0.5*$CJ36),AW8,-AX8)</f>
        <v>0.98717948717948723</v>
      </c>
      <c r="AY36" s="78">
        <f ca="1">SUM((0.5*$CJ36),AX8,-AY8)</f>
        <v>-0.012820512820512775</v>
      </c>
      <c r="AZ36" s="78">
        <f ca="1">SUM((0.5*$CJ36),AY8,-AZ8)</f>
        <v>0.98717948717948723</v>
      </c>
      <c r="BA36" s="78">
        <f ca="1">SUM((0.5*$CJ36),AZ8,-BA8)</f>
        <v>-0.012820512820512775</v>
      </c>
      <c r="BB36" s="78">
        <f ca="1">SUM((0.5*$CJ36),BA8,-BB8)</f>
        <v>0.98717948717948723</v>
      </c>
      <c r="BC36" s="78">
        <f ca="1">SUM((0.5*$CJ36),BB8,-BC8)</f>
        <v>-0.012820512820512775</v>
      </c>
      <c r="BD36" s="78">
        <f ca="1">SUM((0.5*$CJ36),BC8,-BD8)</f>
        <v>0.98717948717948723</v>
      </c>
      <c r="BE36" s="78">
        <f ca="1">SUM((0.5*$CJ36),BD8,-BE8)</f>
        <v>-0.012820512820512775</v>
      </c>
      <c r="BF36" s="78">
        <f ca="1">SUM((0.5*$CJ36),BE8,-BF8)</f>
        <v>-0.012820512820512775</v>
      </c>
      <c r="BG36" s="78">
        <f ca="1">SUM((0.5*$CJ36),BF8,-BG8)</f>
        <v>-0.012820512820512775</v>
      </c>
      <c r="BH36" s="78">
        <f ca="1">SUM((0.5*$CJ36),BG8,-BH8)</f>
        <v>-0.012820512820512775</v>
      </c>
      <c r="BI36" s="78">
        <f ca="1">SUM((0.5*$CJ36),BH8,-BI8)</f>
        <v>-0.012820512820512775</v>
      </c>
      <c r="BJ36" s="78">
        <f ca="1">SUM((0.5*$CJ36),BI8,-BJ8)</f>
        <v>-1.0128205128205128</v>
      </c>
      <c r="BK36" s="78">
        <f ca="1">SUM((0.5*$CJ36),BJ8,-BK8)</f>
        <v>-0.012820512820512775</v>
      </c>
      <c r="BL36" s="78">
        <f ca="1">SUM((0.5*$CJ36),BK8,-BL8)</f>
        <v>0.98717948717948723</v>
      </c>
      <c r="BM36" s="78">
        <f ca="1">SUM((0.5*$CJ36),BL8,-BM8)</f>
        <v>-0.012820512820512775</v>
      </c>
      <c r="BN36" s="78">
        <f ca="1">SUM((0.5*$CJ36),BM8,-BN8)</f>
        <v>-1.0128205128205128</v>
      </c>
      <c r="BO36" s="78">
        <f ca="1">SUM((0.5*$CJ36),BN8,-BO8)</f>
        <v>-1.0128205128205128</v>
      </c>
      <c r="BP36" s="78">
        <f ca="1">SUM((0.5*$CJ36),BO8,-BP8)</f>
        <v>-0.012820512820512775</v>
      </c>
      <c r="BQ36" s="78">
        <f ca="1">SUM((0.5*$CJ36),BP8,-BQ8)</f>
        <v>0.98717948717948723</v>
      </c>
      <c r="BR36" s="78">
        <f ca="1">SUM((0.5*$CJ36),BQ8,-BR8)</f>
        <v>-0.012820512820512775</v>
      </c>
      <c r="BS36" s="78">
        <f ca="1">SUM((0.5*$CJ36),BR8,-BS8)</f>
        <v>-1.0128205128205128</v>
      </c>
      <c r="BT36" s="78">
        <f ca="1">SUM((0.5*$CJ36),BS8,-BT8)</f>
        <v>-0.012820512820512775</v>
      </c>
      <c r="BU36" s="78">
        <f ca="1">SUM((0.5*$CJ36),BT8,-BU8)</f>
        <v>-1.0128205128205128</v>
      </c>
      <c r="BV36" s="78">
        <f ca="1">SUM((0.5*$CJ36),BU8,-BV8)</f>
        <v>-0.012820512820512775</v>
      </c>
      <c r="BW36" s="78">
        <f ca="1">SUM((0.5*$CJ36),BV8,-BW8)</f>
        <v>0.98717948717948723</v>
      </c>
      <c r="BX36" s="78">
        <f ca="1">SUM((0.5*$CJ36),BW8,-BX8)</f>
        <v>-0.012820512820512775</v>
      </c>
      <c r="BY36" s="78">
        <f ca="1">SUM((0.5*$CJ36),BX8,-BY8)</f>
        <v>-0.012820512820512775</v>
      </c>
      <c r="BZ36" s="78">
        <f ca="1">SUM((0.5*$CJ36),BY8,-BZ8)</f>
        <v>0.98717948717948723</v>
      </c>
      <c r="CA36" s="78">
        <f ca="1">SUM((0.5*$CJ36),BZ8,-CA8)</f>
        <v>0.98717948717948723</v>
      </c>
      <c r="CB36" s="78">
        <f ca="1">SUM((0.5*$CJ36),CA8,-CB8)</f>
        <v>0.98717948717948723</v>
      </c>
      <c r="CC36" s="78">
        <f ca="1">SUM((0.5*$CJ36),CB8,-CC8)</f>
        <v>-0.012820512820512775</v>
      </c>
      <c r="CD36" s="78">
        <f ca="1">SUM((0.5*$CJ36),CC8,-CD8)</f>
        <v>0.98717948717948723</v>
      </c>
      <c r="CE36" s="78">
        <f ca="1">SUM((0.5*$CJ36),CD8,-CE8)</f>
        <v>-0.012820512820512775</v>
      </c>
      <c r="CF36" s="78">
        <f ca="1">SUM((0.5*$CJ36),CE8,-CF8)</f>
        <v>0.98717948717948723</v>
      </c>
      <c r="CG36" s="78">
        <f ca="1">SUM((0.5*$CJ36),CF8,-CG8)</f>
        <v>-0.01282051282051282</v>
      </c>
      <c r="CH36" s="78">
        <f ca="1">SUM((0.5*$CJ36),CG8,-CH8)</f>
        <v>-0.01282051282051282</v>
      </c>
      <c r="CI36" s="78">
        <f ca="1">SUM((0.5*$CJ36),CH8,-CI8)</f>
        <v>-0.01282051282051282</v>
      </c>
      <c r="CJ36" s="78">
        <f ca="1">PRODUCT(-H8,1/39)</f>
        <v>-0.02564102564102564</v>
      </c>
      <c r="CL36" s="71">
        <f ca="1">CO8</f>
        <v>3.4666666666666668</v>
      </c>
      <c r="CR36" s="27"/>
    </row>
    <row r="37" spans="4:96" s="1" customFormat="1" ht="69.95" customHeight="1">
      <c r="D37" s="28">
        <v>35</v>
      </c>
      <c r="H37" s="4"/>
      <c r="I37" s="2"/>
      <c r="J37" s="78">
        <f ca="1">PRODUCT(-H9,1/39)</f>
        <v>0.74358974358974361</v>
      </c>
      <c r="K37" s="78">
        <f ca="1">SUM((0.5*$CJ37),0)</f>
        <v>0.37179487179487181</v>
      </c>
      <c r="L37" s="78">
        <f ca="1">SUM((0.5*$CJ37),K9,-L9)</f>
        <v>1.3717948717948718</v>
      </c>
      <c r="M37" s="78">
        <f ca="1">SUM((0.5*$CJ37),L9,-M9)</f>
        <v>-1.6282051282051282</v>
      </c>
      <c r="N37" s="78">
        <f ca="1">SUM((0.5*$CJ37),M9,-N9)</f>
        <v>0.37179487179487181</v>
      </c>
      <c r="O37" s="78">
        <f ca="1">SUM((0.5*$CJ37),N9,-O9)</f>
        <v>0.37179487179487181</v>
      </c>
      <c r="P37" s="78">
        <f ca="1">SUM((0.5*$CJ37),O9,-P9)</f>
        <v>0.37179487179487181</v>
      </c>
      <c r="Q37" s="78">
        <f ca="1">SUM((0.5*$CJ37),P9,-Q9)</f>
        <v>0.37179487179487181</v>
      </c>
      <c r="R37" s="78">
        <f ca="1">SUM((0.5*$CJ37),Q9,-R9)</f>
        <v>0.37179487179487181</v>
      </c>
      <c r="S37" s="78">
        <f ca="1">SUM((0.5*$CJ37),R9,-S9)</f>
        <v>0.37179487179487181</v>
      </c>
      <c r="T37" s="78">
        <f ca="1">SUM((0.5*$CJ37),S9,-T9)</f>
        <v>-0.62820512820512819</v>
      </c>
      <c r="U37" s="78">
        <f ca="1">SUM((0.5*$CJ37),T9,-U9)</f>
        <v>-0.62820512820512819</v>
      </c>
      <c r="V37" s="78">
        <f ca="1">SUM((0.5*$CJ37),U9,-V9)</f>
        <v>1.3717948717948718</v>
      </c>
      <c r="W37" s="78">
        <f ca="1">SUM((0.5*$CJ37),V9,-W9)</f>
        <v>0.37179487179487181</v>
      </c>
      <c r="X37" s="78">
        <f ca="1">SUM((0.5*$CJ37),W9,-X9)</f>
        <v>-0.62820512820512819</v>
      </c>
      <c r="Y37" s="78">
        <f ca="1">SUM((0.5*$CJ37),X9,-Y9)</f>
        <v>-0.62820512820512819</v>
      </c>
      <c r="Z37" s="78">
        <f ca="1">SUM((0.5*$CJ37),Y9,-Z9)</f>
        <v>0.37179487179487225</v>
      </c>
      <c r="AA37" s="78">
        <f ca="1">SUM((0.5*$CJ37),Z9,-AA9)</f>
        <v>-0.62820512820512775</v>
      </c>
      <c r="AB37" s="78">
        <f ca="1">SUM((0.5*$CJ37),AA9,-AB9)</f>
        <v>0.37179487179487225</v>
      </c>
      <c r="AC37" s="78">
        <f ca="1">SUM((0.5*$CJ37),AB9,-AC9)</f>
        <v>1.3717948717948723</v>
      </c>
      <c r="AD37" s="78">
        <f ca="1">SUM((0.5*$CJ37),AC9,-AD9)</f>
        <v>-0.62820512820512775</v>
      </c>
      <c r="AE37" s="78">
        <f ca="1">SUM((0.5*$CJ37),AD9,-AE9)</f>
        <v>0.37179487179487225</v>
      </c>
      <c r="AF37" s="78">
        <f ca="1">SUM((0.5*$CJ37),AE9,-AF9)</f>
        <v>0.37179487179487225</v>
      </c>
      <c r="AG37" s="78">
        <f ca="1">SUM((0.5*$CJ37),AF9,-AG9)</f>
        <v>1.3717948717948723</v>
      </c>
      <c r="AH37" s="78">
        <f ca="1">SUM((0.5*$CJ37),AG9,-AH9)</f>
        <v>0.37179487179487225</v>
      </c>
      <c r="AI37" s="78">
        <f ca="1">SUM((0.5*$CJ37),AH9,-AI9)</f>
        <v>0.37179487179487225</v>
      </c>
      <c r="AJ37" s="78">
        <f ca="1">SUM((0.5*$CJ37),AI9,-AJ9)</f>
        <v>1.3717948717948723</v>
      </c>
      <c r="AK37" s="78">
        <f ca="1">SUM((0.5*$CJ37),AJ9,-AK9)</f>
        <v>0.37179487179487181</v>
      </c>
      <c r="AL37" s="78">
        <f ca="1">SUM((0.5*$CJ37),AK9,-AL9)</f>
        <v>0.37179487179487181</v>
      </c>
      <c r="AM37" s="78">
        <f ca="1">SUM((0.5*$CJ37),AL9,-AM9)</f>
        <v>0.37179487179487181</v>
      </c>
      <c r="AN37" s="78">
        <f ca="1">SUM((0.5*$CJ37),AM9,-AN9)</f>
        <v>0.37179487179487181</v>
      </c>
      <c r="AO37" s="78">
        <f ca="1">SUM((0.5*$CJ37),AN9,-AO9)</f>
        <v>1.3717948717948718</v>
      </c>
      <c r="AP37" s="78">
        <f ca="1">SUM((0.5*$CJ37),AO9,-AP9)</f>
        <v>0.37179487179487181</v>
      </c>
      <c r="AQ37" s="78">
        <f ca="1">SUM((0.5*$CJ37),AP9,-AQ9)</f>
        <v>0.37179487179487181</v>
      </c>
      <c r="AR37" s="78">
        <f ca="1">SUM((0.5*$CJ37),AQ9,-AR9)</f>
        <v>0.37179487179487181</v>
      </c>
      <c r="AS37" s="78">
        <f ca="1">SUM((0.5*$CJ37),AR9,-AS9)</f>
        <v>1.3717948717948718</v>
      </c>
      <c r="AT37" s="78">
        <f ca="1">SUM((0.5*$CJ37),AS9,-AT9)</f>
        <v>0.37179487179487181</v>
      </c>
      <c r="AU37" s="78">
        <f ca="1">SUM((0.5*$CJ37),AT9,-AU9)</f>
        <v>0.37179487179487181</v>
      </c>
      <c r="AV37" s="78">
        <f ca="1">SUM((0.5*$CJ37),AU9,-AV9)</f>
        <v>0.37179487179487181</v>
      </c>
      <c r="AW37" s="78">
        <f ca="1">SUM((0.5*$CJ37),AV9,-AW9)</f>
        <v>0.37179487179487181</v>
      </c>
      <c r="AX37" s="78">
        <f ca="1">SUM((0.5*$CJ37),AW9,-AX9)</f>
        <v>0.37179487179487181</v>
      </c>
      <c r="AY37" s="78">
        <f ca="1">SUM((0.5*$CJ37),AX9,-AY9)</f>
        <v>0.37179487179487181</v>
      </c>
      <c r="AZ37" s="78">
        <f ca="1">SUM((0.5*$CJ37),AY9,-AZ9)</f>
        <v>0.37179487179487181</v>
      </c>
      <c r="BA37" s="78">
        <f ca="1">SUM((0.5*$CJ37),AZ9,-BA9)</f>
        <v>1.3717948717948718</v>
      </c>
      <c r="BB37" s="78">
        <f ca="1">SUM((0.5*$CJ37),BA9,-BB9)</f>
        <v>0.37179487179487181</v>
      </c>
      <c r="BC37" s="78">
        <f ca="1">SUM((0.5*$CJ37),BB9,-BC9)</f>
        <v>0.37179487179487181</v>
      </c>
      <c r="BD37" s="78">
        <f ca="1">SUM((0.5*$CJ37),BC9,-BD9)</f>
        <v>0.37179487179487181</v>
      </c>
      <c r="BE37" s="78">
        <f ca="1">SUM((0.5*$CJ37),BD9,-BE9)</f>
        <v>1.3717948717948718</v>
      </c>
      <c r="BF37" s="78">
        <f ca="1">SUM((0.5*$CJ37),BE9,-BF9)</f>
        <v>0.37179487179487181</v>
      </c>
      <c r="BG37" s="78">
        <f ca="1">SUM((0.5*$CJ37),BF9,-BG9)</f>
        <v>0.37179487179487181</v>
      </c>
      <c r="BH37" s="78">
        <f ca="1">SUM((0.5*$CJ37),BG9,-BH9)</f>
        <v>-0.62820512820512819</v>
      </c>
      <c r="BI37" s="78">
        <f ca="1">SUM((0.5*$CJ37),BH9,-BI9)</f>
        <v>0.37179487179487181</v>
      </c>
      <c r="BJ37" s="78">
        <f ca="1">SUM((0.5*$CJ37),BI9,-BJ9)</f>
        <v>0.37179487179487181</v>
      </c>
      <c r="BK37" s="78">
        <f ca="1">SUM((0.5*$CJ37),BJ9,-BK9)</f>
        <v>0.37179487179487181</v>
      </c>
      <c r="BL37" s="78">
        <f ca="1">SUM((0.5*$CJ37),BK9,-BL9)</f>
        <v>0.37179487179487181</v>
      </c>
      <c r="BM37" s="78">
        <f ca="1">SUM((0.5*$CJ37),BL9,-BM9)</f>
        <v>0.37179487179487181</v>
      </c>
      <c r="BN37" s="78">
        <f ca="1">SUM((0.5*$CJ37),BM9,-BN9)</f>
        <v>0.37179487179487181</v>
      </c>
      <c r="BO37" s="78">
        <f ca="1">SUM((0.5*$CJ37),BN9,-BO9)</f>
        <v>0.37179487179487181</v>
      </c>
      <c r="BP37" s="78">
        <f ca="1">SUM((0.5*$CJ37),BO9,-BP9)</f>
        <v>0.37179487179487181</v>
      </c>
      <c r="BQ37" s="78">
        <f ca="1">SUM((0.5*$CJ37),BP9,-BQ9)</f>
        <v>0.37179487179487181</v>
      </c>
      <c r="BR37" s="78">
        <f ca="1">SUM((0.5*$CJ37),BQ9,-BR9)</f>
        <v>0.37179487179487181</v>
      </c>
      <c r="BS37" s="78">
        <f ca="1">SUM((0.5*$CJ37),BR9,-BS9)</f>
        <v>-0.62820512820512819</v>
      </c>
      <c r="BT37" s="78">
        <f ca="1">SUM((0.5*$CJ37),BS9,-BT9)</f>
        <v>0.37179487179487181</v>
      </c>
      <c r="BU37" s="78">
        <f ca="1">SUM((0.5*$CJ37),BT9,-BU9)</f>
        <v>0.37179487179487181</v>
      </c>
      <c r="BV37" s="78">
        <f ca="1">SUM((0.5*$CJ37),BU9,-BV9)</f>
        <v>0.37179487179487181</v>
      </c>
      <c r="BW37" s="78">
        <f ca="1">SUM((0.5*$CJ37),BV9,-BW9)</f>
        <v>1.3717948717948718</v>
      </c>
      <c r="BX37" s="78">
        <f ca="1">SUM((0.5*$CJ37),BW9,-BX9)</f>
        <v>-0.62820512820512819</v>
      </c>
      <c r="BY37" s="78">
        <f ca="1">SUM((0.5*$CJ37),BX9,-BY9)</f>
        <v>0.37179487179487181</v>
      </c>
      <c r="BZ37" s="78">
        <f ca="1">SUM((0.5*$CJ37),BY9,-BZ9)</f>
        <v>1.3717948717948718</v>
      </c>
      <c r="CA37" s="78">
        <f ca="1">SUM((0.5*$CJ37),BZ9,-CA9)</f>
        <v>0.37179487179487181</v>
      </c>
      <c r="CB37" s="78">
        <f ca="1">SUM((0.5*$CJ37),CA9,-CB9)</f>
        <v>0.37179487179487181</v>
      </c>
      <c r="CC37" s="78">
        <f ca="1">SUM((0.5*$CJ37),CB9,-CC9)</f>
        <v>0.37179487179487181</v>
      </c>
      <c r="CD37" s="78">
        <f ca="1">SUM((0.5*$CJ37),CC9,-CD9)</f>
        <v>0.37179487179487181</v>
      </c>
      <c r="CE37" s="78">
        <f ca="1">SUM((0.5*$CJ37),CD9,-CE9)</f>
        <v>0.37179487179487181</v>
      </c>
      <c r="CF37" s="78">
        <f ca="1">SUM((0.5*$CJ37),CE9,-CF9)</f>
        <v>0.37179487179487181</v>
      </c>
      <c r="CG37" s="78">
        <f ca="1">SUM((0.5*$CJ37),CF9,-CG9)</f>
        <v>1.3717948717948718</v>
      </c>
      <c r="CH37" s="78">
        <f ca="1">SUM((0.5*$CJ37),CG9,-CH9)</f>
        <v>0.37179487179487181</v>
      </c>
      <c r="CI37" s="78">
        <f ca="1">SUM((0.5*$CJ37),CH9,-CI9)</f>
        <v>-0.62820512820512819</v>
      </c>
      <c r="CJ37" s="78">
        <f ca="1">PRODUCT(-H9,1/39)</f>
        <v>0.74358974358974361</v>
      </c>
      <c r="CL37" s="71">
        <f ca="1">CO9</f>
        <v>1.4800000000000002</v>
      </c>
      <c r="CR37" s="27"/>
    </row>
    <row r="38" spans="4:96" s="1" customFormat="1" ht="69.95" customHeight="1">
      <c r="D38" s="28">
        <v>31.5</v>
      </c>
      <c r="H38" s="4"/>
      <c r="I38" s="2"/>
      <c r="J38" s="78">
        <f ca="1">PRODUCT(-H10,1/39)</f>
        <v>0.17948717948717949</v>
      </c>
      <c r="K38" s="78">
        <f ca="1">SUM((0.5*$CJ38),0)</f>
        <v>0.089743589743589744</v>
      </c>
      <c r="L38" s="78">
        <f ca="1">SUM((0.5*$CJ38),K10,-L10)</f>
        <v>1.0897435897435896</v>
      </c>
      <c r="M38" s="78">
        <f ca="1">SUM((0.5*$CJ38),L10,-M10)</f>
        <v>-1.9102564102564101</v>
      </c>
      <c r="N38" s="78">
        <f ca="1">SUM((0.5*$CJ38),M10,-N10)</f>
        <v>-1.9102564102564104</v>
      </c>
      <c r="O38" s="78">
        <f ca="1">SUM((0.5*$CJ38),N10,-O10)</f>
        <v>0.089743589743589869</v>
      </c>
      <c r="P38" s="78">
        <f ca="1">SUM((0.5*$CJ38),O10,-P10)</f>
        <v>0.089743589743589869</v>
      </c>
      <c r="Q38" s="78">
        <f ca="1">SUM((0.5*$CJ38),P10,-Q10)</f>
        <v>0.089743589743589869</v>
      </c>
      <c r="R38" s="78">
        <f ca="1">SUM((0.5*$CJ38),Q10,-R10)</f>
        <v>-0.91025641025641013</v>
      </c>
      <c r="S38" s="78">
        <f ca="1">SUM((0.5*$CJ38),R10,-S10)</f>
        <v>0.089743589743589425</v>
      </c>
      <c r="T38" s="78">
        <f ca="1">SUM((0.5*$CJ38),S10,-T10)</f>
        <v>-0.91025641025641058</v>
      </c>
      <c r="U38" s="78">
        <f ca="1">SUM((0.5*$CJ38),T10,-U10)</f>
        <v>-0.91025641025641058</v>
      </c>
      <c r="V38" s="78">
        <f ca="1">SUM((0.5*$CJ38),U10,-V10)</f>
        <v>0.089743589743589425</v>
      </c>
      <c r="W38" s="78">
        <f ca="1">SUM((0.5*$CJ38),V10,-W10)</f>
        <v>1.0897435897435894</v>
      </c>
      <c r="X38" s="78">
        <f ca="1">SUM((0.5*$CJ38),W10,-X10)</f>
        <v>0.089743589743589425</v>
      </c>
      <c r="Y38" s="78">
        <f ca="1">SUM((0.5*$CJ38),X10,-Y10)</f>
        <v>0.089743589743589425</v>
      </c>
      <c r="Z38" s="78">
        <f ca="1">SUM((0.5*$CJ38),Y10,-Z10)</f>
        <v>0.089743589743589425</v>
      </c>
      <c r="AA38" s="78">
        <f ca="1">SUM((0.5*$CJ38),Z10,-AA10)</f>
        <v>0.089743589743589425</v>
      </c>
      <c r="AB38" s="78">
        <f ca="1">SUM((0.5*$CJ38),AA10,-AB10)</f>
        <v>1.0897435897435894</v>
      </c>
      <c r="AC38" s="78">
        <f ca="1">SUM((0.5*$CJ38),AB10,-AC10)</f>
        <v>1.0897435897435894</v>
      </c>
      <c r="AD38" s="78">
        <f ca="1">SUM((0.5*$CJ38),AC10,-AD10)</f>
        <v>0.089743589743589869</v>
      </c>
      <c r="AE38" s="78">
        <f ca="1">SUM((0.5*$CJ38),AD10,-AE10)</f>
        <v>1.0897435897435899</v>
      </c>
      <c r="AF38" s="78">
        <f ca="1">SUM((0.5*$CJ38),AE10,-AF10)</f>
        <v>1.0897435897435899</v>
      </c>
      <c r="AG38" s="78">
        <f ca="1">SUM((0.5*$CJ38),AF10,-AG10)</f>
        <v>1.0897435897435896</v>
      </c>
      <c r="AH38" s="78">
        <f ca="1">SUM((0.5*$CJ38),AG10,-AH10)</f>
        <v>1.0897435897435896</v>
      </c>
      <c r="AI38" s="78">
        <f ca="1">SUM((0.5*$CJ38),AH10,-AI10)</f>
        <v>1.0897435897435899</v>
      </c>
      <c r="AJ38" s="78">
        <f ca="1">SUM((0.5*$CJ38),AI10,-AJ10)</f>
        <v>0.089743589743589647</v>
      </c>
      <c r="AK38" s="78">
        <f ca="1">SUM((0.5*$CJ38),AJ10,-AK10)</f>
        <v>1.0897435897435896</v>
      </c>
      <c r="AL38" s="78">
        <f ca="1">SUM((0.5*$CJ38),AK10,-AL10)</f>
        <v>1.0897435897435899</v>
      </c>
      <c r="AM38" s="78">
        <f ca="1">SUM((0.5*$CJ38),AL10,-AM10)</f>
        <v>1.0897435897435899</v>
      </c>
      <c r="AN38" s="78">
        <f ca="1">SUM((0.5*$CJ38),AM10,-AN10)</f>
        <v>0.089743589743589425</v>
      </c>
      <c r="AO38" s="78">
        <f ca="1">SUM((0.5*$CJ38),AN10,-AO10)</f>
        <v>1.0897435897435894</v>
      </c>
      <c r="AP38" s="78">
        <f ca="1">SUM((0.5*$CJ38),AO10,-AP10)</f>
        <v>0.089743589743589425</v>
      </c>
      <c r="AQ38" s="78">
        <f ca="1">SUM((0.5*$CJ38),AP10,-AQ10)</f>
        <v>0.089743589743589425</v>
      </c>
      <c r="AR38" s="78">
        <f ca="1">SUM((0.5*$CJ38),AQ10,-AR10)</f>
        <v>0.089743589743589425</v>
      </c>
      <c r="AS38" s="78">
        <f ca="1">SUM((0.5*$CJ38),AR10,-AS10)</f>
        <v>0.089743589743589425</v>
      </c>
      <c r="AT38" s="78">
        <f ca="1">SUM((0.5*$CJ38),AS10,-AT10)</f>
        <v>0.089743589743589425</v>
      </c>
      <c r="AU38" s="78">
        <f ca="1">SUM((0.5*$CJ38),AT10,-AU10)</f>
        <v>0.089743589743589425</v>
      </c>
      <c r="AV38" s="78">
        <f ca="1">SUM((0.5*$CJ38),AU10,-AV10)</f>
        <v>-0.91025641025641058</v>
      </c>
      <c r="AW38" s="78">
        <f ca="1">SUM((0.5*$CJ38),AV10,-AW10)</f>
        <v>0.089743589743589425</v>
      </c>
      <c r="AX38" s="78">
        <f ca="1">SUM((0.5*$CJ38),AW10,-AX10)</f>
        <v>0.089743589743589425</v>
      </c>
      <c r="AY38" s="78">
        <f ca="1">SUM((0.5*$CJ38),AX10,-AY10)</f>
        <v>0.089743589743589425</v>
      </c>
      <c r="AZ38" s="78">
        <f ca="1">SUM((0.5*$CJ38),AY10,-AZ10)</f>
        <v>0.089743589743589425</v>
      </c>
      <c r="BA38" s="78">
        <f ca="1">SUM((0.5*$CJ38),AZ10,-BA10)</f>
        <v>0.089743589743589425</v>
      </c>
      <c r="BB38" s="78">
        <f ca="1">SUM((0.5*$CJ38),BA10,-BB10)</f>
        <v>0.089743589743589425</v>
      </c>
      <c r="BC38" s="78">
        <f ca="1">SUM((0.5*$CJ38),BB10,-BC10)</f>
        <v>0.089743589743589425</v>
      </c>
      <c r="BD38" s="78">
        <f ca="1">SUM((0.5*$CJ38),BC10,-BD10)</f>
        <v>0.089743589743589425</v>
      </c>
      <c r="BE38" s="78">
        <f ca="1">SUM((0.5*$CJ38),BD10,-BE10)</f>
        <v>0.089743589743589425</v>
      </c>
      <c r="BF38" s="78">
        <f ca="1">SUM((0.5*$CJ38),BE10,-BF10)</f>
        <v>0.089743589743589425</v>
      </c>
      <c r="BG38" s="78">
        <f ca="1">SUM((0.5*$CJ38),BF10,-BG10)</f>
        <v>0.089743589743589425</v>
      </c>
      <c r="BH38" s="78">
        <f ca="1">SUM((0.5*$CJ38),BG10,-BH10)</f>
        <v>-0.91025641025641058</v>
      </c>
      <c r="BI38" s="78">
        <f ca="1">SUM((0.5*$CJ38),BH10,-BI10)</f>
        <v>0.089743589743589869</v>
      </c>
      <c r="BJ38" s="78">
        <f ca="1">SUM((0.5*$CJ38),BI10,-BJ10)</f>
        <v>-0.91025641025641013</v>
      </c>
      <c r="BK38" s="78">
        <f ca="1">SUM((0.5*$CJ38),BJ10,-BK10)</f>
        <v>0.089743589743589869</v>
      </c>
      <c r="BL38" s="78">
        <f ca="1">SUM((0.5*$CJ38),BK10,-BL10)</f>
        <v>0.089743589743589869</v>
      </c>
      <c r="BM38" s="78">
        <f ca="1">SUM((0.5*$CJ38),BL10,-BM10)</f>
        <v>0.089743589743589869</v>
      </c>
      <c r="BN38" s="78">
        <f ca="1">SUM((0.5*$CJ38),BM10,-BN10)</f>
        <v>-0.91025641025641013</v>
      </c>
      <c r="BO38" s="78">
        <f ca="1">SUM((0.5*$CJ38),BN10,-BO10)</f>
        <v>-0.91025641025641035</v>
      </c>
      <c r="BP38" s="78">
        <f ca="1">SUM((0.5*$CJ38),BO10,-BP10)</f>
        <v>0.089743589743589758</v>
      </c>
      <c r="BQ38" s="78">
        <f ca="1">SUM((0.5*$CJ38),BP10,-BQ10)</f>
        <v>0.089743589743589758</v>
      </c>
      <c r="BR38" s="78">
        <f ca="1">SUM((0.5*$CJ38),BQ10,-BR10)</f>
        <v>-0.91025641025641024</v>
      </c>
      <c r="BS38" s="78">
        <f ca="1">SUM((0.5*$CJ38),BR10,-BS10)</f>
        <v>-1.9102564102564104</v>
      </c>
      <c r="BT38" s="78">
        <f ca="1">SUM((0.5*$CJ38),BS10,-BT10)</f>
        <v>-0.91025641025641013</v>
      </c>
      <c r="BU38" s="78">
        <f ca="1">SUM((0.5*$CJ38),BT10,-BU10)</f>
        <v>-0.91025641025641013</v>
      </c>
      <c r="BV38" s="78">
        <f ca="1">SUM((0.5*$CJ38),BU10,-BV10)</f>
        <v>1.0897435897435894</v>
      </c>
      <c r="BW38" s="78">
        <f ca="1">SUM((0.5*$CJ38),BV10,-BW10)</f>
        <v>1.0897435897435899</v>
      </c>
      <c r="BX38" s="78">
        <f ca="1">SUM((0.5*$CJ38),BW10,-BX10)</f>
        <v>0.089743589743589869</v>
      </c>
      <c r="BY38" s="78">
        <f ca="1">SUM((0.5*$CJ38),BX10,-BY10)</f>
        <v>-0.91025641025641013</v>
      </c>
      <c r="BZ38" s="78">
        <f ca="1">SUM((0.5*$CJ38),BY10,-BZ10)</f>
        <v>1.0897435897435899</v>
      </c>
      <c r="CA38" s="78">
        <f ca="1">SUM((0.5*$CJ38),BZ10,-CA10)</f>
        <v>0.089743589743589869</v>
      </c>
      <c r="CB38" s="78">
        <f ca="1">SUM((0.5*$CJ38),CA10,-CB10)</f>
        <v>1.0897435897435899</v>
      </c>
      <c r="CC38" s="78">
        <f ca="1">SUM((0.5*$CJ38),CB10,-CC10)</f>
        <v>1.0897435897435896</v>
      </c>
      <c r="CD38" s="78">
        <f ca="1">SUM((0.5*$CJ38),CC10,-CD10)</f>
        <v>0.089743589743589744</v>
      </c>
      <c r="CE38" s="78">
        <f ca="1">SUM((0.5*$CJ38),CD10,-CE10)</f>
        <v>0.089743589743589744</v>
      </c>
      <c r="CF38" s="78">
        <f ca="1">SUM((0.5*$CJ38),CE10,-CF10)</f>
        <v>0.089743589743589744</v>
      </c>
      <c r="CG38" s="78">
        <f ca="1">SUM((0.5*$CJ38),CF10,-CG10)</f>
        <v>1.0897435897435896</v>
      </c>
      <c r="CH38" s="78">
        <f ca="1">SUM((0.5*$CJ38),CG10,-CH10)</f>
        <v>0.089743589743589758</v>
      </c>
      <c r="CI38" s="78">
        <f ca="1">SUM((0.5*$CJ38),CH10,-CI10)</f>
        <v>-0.91025641025641024</v>
      </c>
      <c r="CJ38" s="78">
        <f ca="1">PRODUCT(-H10,1/39)</f>
        <v>0.17948717948717949</v>
      </c>
      <c r="CL38" s="71">
        <f ca="1">CO10</f>
        <v>3.3600000000000003</v>
      </c>
      <c r="CR38" s="27"/>
    </row>
    <row r="39" spans="4:96" s="1" customFormat="1" ht="69.95" customHeight="1">
      <c r="D39" s="28">
        <v>28</v>
      </c>
      <c r="H39" s="4"/>
      <c r="I39" s="2"/>
      <c r="J39" s="78">
        <f ca="1">PRODUCT(-H11,1/39)</f>
        <v>0</v>
      </c>
      <c r="K39" s="78">
        <f ca="1">SUM((0.5*$CJ39),0)</f>
        <v>0</v>
      </c>
      <c r="L39" s="78">
        <f ca="1">SUM((0.5*$CJ39),K11,-L11)</f>
        <v>1</v>
      </c>
      <c r="M39" s="78">
        <f ca="1">SUM((0.5*$CJ39),L11,-M11)</f>
        <v>-2</v>
      </c>
      <c r="N39" s="78">
        <f ca="1">SUM((0.5*$CJ39),M11,-N11)</f>
        <v>0</v>
      </c>
      <c r="O39" s="78">
        <f ca="1">SUM((0.5*$CJ39),N11,-O11)</f>
        <v>0</v>
      </c>
      <c r="P39" s="78">
        <f ca="1">SUM((0.5*$CJ39),O11,-P11)</f>
        <v>0</v>
      </c>
      <c r="Q39" s="78">
        <f ca="1">SUM((0.5*$CJ39),P11,-Q11)</f>
        <v>1</v>
      </c>
      <c r="R39" s="78">
        <f ca="1">SUM((0.5*$CJ39),Q11,-R11)</f>
        <v>0</v>
      </c>
      <c r="S39" s="78">
        <f ca="1">SUM((0.5*$CJ39),R11,-S11)</f>
        <v>1</v>
      </c>
      <c r="T39" s="78">
        <f ca="1">SUM((0.5*$CJ39),S11,-T11)</f>
        <v>1</v>
      </c>
      <c r="U39" s="78">
        <f ca="1">SUM((0.5*$CJ39),T11,-U11)</f>
        <v>0</v>
      </c>
      <c r="V39" s="78">
        <f ca="1">SUM((0.5*$CJ39),U11,-V11)</f>
        <v>1</v>
      </c>
      <c r="W39" s="78">
        <f ca="1">SUM((0.5*$CJ39),V11,-W11)</f>
        <v>1</v>
      </c>
      <c r="X39" s="78">
        <f ca="1">SUM((0.5*$CJ39),W11,-X11)</f>
        <v>1</v>
      </c>
      <c r="Y39" s="78">
        <f ca="1">SUM((0.5*$CJ39),X11,-Y11)</f>
        <v>0</v>
      </c>
      <c r="Z39" s="78">
        <f ca="1">SUM((0.5*$CJ39),Y11,-Z11)</f>
        <v>2</v>
      </c>
      <c r="AA39" s="78">
        <f ca="1">SUM((0.5*$CJ39),Z11,-AA11)</f>
        <v>1</v>
      </c>
      <c r="AB39" s="78">
        <f ca="1">SUM((0.5*$CJ39),AA11,-AB11)</f>
        <v>2</v>
      </c>
      <c r="AC39" s="78">
        <f ca="1">SUM((0.5*$CJ39),AB11,-AC11)</f>
        <v>3</v>
      </c>
      <c r="AD39" s="78">
        <f ca="1">SUM((0.5*$CJ39),AC11,-AD11)</f>
        <v>2</v>
      </c>
      <c r="AE39" s="78">
        <f ca="1">SUM((0.5*$CJ39),AD11,-AE11)</f>
        <v>2</v>
      </c>
      <c r="AF39" s="78">
        <f ca="1">SUM((0.5*$CJ39),AE11,-AF11)</f>
        <v>1</v>
      </c>
      <c r="AG39" s="78">
        <f ca="1">SUM((0.5*$CJ39),AF11,-AG11)</f>
        <v>1</v>
      </c>
      <c r="AH39" s="78">
        <f ca="1">SUM((0.5*$CJ39),AG11,-AH11)</f>
        <v>0</v>
      </c>
      <c r="AI39" s="78">
        <f ca="1">SUM((0.5*$CJ39),AH11,-AI11)</f>
        <v>1</v>
      </c>
      <c r="AJ39" s="78">
        <f ca="1">SUM((0.5*$CJ39),AI11,-AJ11)</f>
        <v>1</v>
      </c>
      <c r="AK39" s="78">
        <f ca="1">SUM((0.5*$CJ39),AJ11,-AK11)</f>
        <v>1</v>
      </c>
      <c r="AL39" s="78">
        <f ca="1">SUM((0.5*$CJ39),AK11,-AL11)</f>
        <v>0</v>
      </c>
      <c r="AM39" s="78">
        <f ca="1">SUM((0.5*$CJ39),AL11,-AM11)</f>
        <v>-1</v>
      </c>
      <c r="AN39" s="78">
        <f ca="1">SUM((0.5*$CJ39),AM11,-AN11)</f>
        <v>-1</v>
      </c>
      <c r="AO39" s="78">
        <f ca="1">SUM((0.5*$CJ39),AN11,-AO11)</f>
        <v>0</v>
      </c>
      <c r="AP39" s="78">
        <f ca="1">SUM((0.5*$CJ39),AO11,-AP11)</f>
        <v>0</v>
      </c>
      <c r="AQ39" s="78">
        <f ca="1">SUM((0.5*$CJ39),AP11,-AQ11)</f>
        <v>-1</v>
      </c>
      <c r="AR39" s="78">
        <f ca="1">SUM((0.5*$CJ39),AQ11,-AR11)</f>
        <v>0</v>
      </c>
      <c r="AS39" s="78">
        <f ca="1">SUM((0.5*$CJ39),AR11,-AS11)</f>
        <v>0</v>
      </c>
      <c r="AT39" s="78">
        <f ca="1">SUM((0.5*$CJ39),AS11,-AT11)</f>
        <v>-1</v>
      </c>
      <c r="AU39" s="78">
        <f ca="1">SUM((0.5*$CJ39),AT11,-AU11)</f>
        <v>0</v>
      </c>
      <c r="AV39" s="78">
        <f ca="1">SUM((0.5*$CJ39),AU11,-AV11)</f>
        <v>-1</v>
      </c>
      <c r="AW39" s="78">
        <f ca="1">SUM((0.5*$CJ39),AV11,-AW11)</f>
        <v>0</v>
      </c>
      <c r="AX39" s="78">
        <f ca="1">SUM((0.5*$CJ39),AW11,-AX11)</f>
        <v>0</v>
      </c>
      <c r="AY39" s="78">
        <f ca="1">SUM((0.5*$CJ39),AX11,-AY11)</f>
        <v>-1</v>
      </c>
      <c r="AZ39" s="78">
        <f ca="1">SUM((0.5*$CJ39),AY11,-AZ11)</f>
        <v>0</v>
      </c>
      <c r="BA39" s="78">
        <f ca="1">SUM((0.5*$CJ39),AZ11,-BA11)</f>
        <v>0</v>
      </c>
      <c r="BB39" s="78">
        <f ca="1">SUM((0.5*$CJ39),BA11,-BB11)</f>
        <v>-1</v>
      </c>
      <c r="BC39" s="78">
        <f ca="1">SUM((0.5*$CJ39),BB11,-BC11)</f>
        <v>0</v>
      </c>
      <c r="BD39" s="78">
        <f ca="1">SUM((0.5*$CJ39),BC11,-BD11)</f>
        <v>0</v>
      </c>
      <c r="BE39" s="78">
        <f ca="1">SUM((0.5*$CJ39),BD11,-BE11)</f>
        <v>0</v>
      </c>
      <c r="BF39" s="78">
        <f ca="1">SUM((0.5*$CJ39),BE11,-BF11)</f>
        <v>0</v>
      </c>
      <c r="BG39" s="78">
        <f ca="1">SUM((0.5*$CJ39),BF11,-BG11)</f>
        <v>0</v>
      </c>
      <c r="BH39" s="78">
        <f ca="1">SUM((0.5*$CJ39),BG11,-BH11)</f>
        <v>1</v>
      </c>
      <c r="BI39" s="78">
        <f ca="1">SUM((0.5*$CJ39),BH11,-BI11)</f>
        <v>0</v>
      </c>
      <c r="BJ39" s="78">
        <f ca="1">SUM((0.5*$CJ39),BI11,-BJ11)</f>
        <v>1</v>
      </c>
      <c r="BK39" s="78">
        <f ca="1">SUM((0.5*$CJ39),BJ11,-BK11)</f>
        <v>0</v>
      </c>
      <c r="BL39" s="78">
        <f ca="1">SUM((0.5*$CJ39),BK11,-BL11)</f>
        <v>-2</v>
      </c>
      <c r="BM39" s="78">
        <f ca="1">SUM((0.5*$CJ39),BL11,-BM11)</f>
        <v>-1</v>
      </c>
      <c r="BN39" s="78">
        <f ca="1">SUM((0.5*$CJ39),BM11,-BN11)</f>
        <v>-1</v>
      </c>
      <c r="BO39" s="78">
        <f ca="1">SUM((0.5*$CJ39),BN11,-BO11)</f>
        <v>0</v>
      </c>
      <c r="BP39" s="78">
        <f ca="1">SUM((0.5*$CJ39),BO11,-BP11)</f>
        <v>-1</v>
      </c>
      <c r="BQ39" s="78">
        <f ca="1">SUM((0.5*$CJ39),BP11,-BQ11)</f>
        <v>0</v>
      </c>
      <c r="BR39" s="78">
        <f ca="1">SUM((0.5*$CJ39),BQ11,-BR11)</f>
        <v>-3</v>
      </c>
      <c r="BS39" s="78">
        <f ca="1">SUM((0.5*$CJ39),BR11,-BS11)</f>
        <v>-1</v>
      </c>
      <c r="BT39" s="78">
        <f ca="1">SUM((0.5*$CJ39),BS11,-BT11)</f>
        <v>-2</v>
      </c>
      <c r="BU39" s="78">
        <f ca="1">SUM((0.5*$CJ39),BT11,-BU11)</f>
        <v>-2</v>
      </c>
      <c r="BV39" s="78">
        <f ca="1">SUM((0.5*$CJ39),BU11,-BV11)</f>
        <v>-1</v>
      </c>
      <c r="BW39" s="78">
        <f ca="1">SUM((0.5*$CJ39),BV11,-BW11)</f>
        <v>-1</v>
      </c>
      <c r="BX39" s="78">
        <f ca="1">SUM((0.5*$CJ39),BW11,-BX11)</f>
        <v>-1</v>
      </c>
      <c r="BY39" s="78">
        <f ca="1">SUM((0.5*$CJ39),BX11,-BY11)</f>
        <v>-1</v>
      </c>
      <c r="BZ39" s="78">
        <f ca="1">SUM((0.5*$CJ39),BY11,-BZ11)</f>
        <v>0</v>
      </c>
      <c r="CA39" s="78">
        <f ca="1">SUM((0.5*$CJ39),BZ11,-CA11)</f>
        <v>0</v>
      </c>
      <c r="CB39" s="78">
        <f ca="1">SUM((0.5*$CJ39),CA11,-CB11)</f>
        <v>0</v>
      </c>
      <c r="CC39" s="78">
        <f ca="1">SUM((0.5*$CJ39),CB11,-CC11)</f>
        <v>0</v>
      </c>
      <c r="CD39" s="78">
        <f ca="1">SUM((0.5*$CJ39),CC11,-CD11)</f>
        <v>0</v>
      </c>
      <c r="CE39" s="78">
        <f ca="1">SUM((0.5*$CJ39),CD11,-CE11)</f>
        <v>0</v>
      </c>
      <c r="CF39" s="78">
        <f ca="1">SUM((0.5*$CJ39),CE11,-CF11)</f>
        <v>0</v>
      </c>
      <c r="CG39" s="78">
        <f ca="1">SUM((0.5*$CJ39),CF11,-CG11)</f>
        <v>0</v>
      </c>
      <c r="CH39" s="78">
        <f ca="1">SUM((0.5*$CJ39),CG11,-CH11)</f>
        <v>0</v>
      </c>
      <c r="CI39" s="78">
        <f ca="1">SUM((0.5*$CJ39),CH11,-CI11)</f>
        <v>0</v>
      </c>
      <c r="CJ39" s="78">
        <f ca="1">PRODUCT(-H11,1/39)</f>
        <v>0</v>
      </c>
      <c r="CL39" s="71">
        <f ca="1">CO11</f>
        <v>10.386666666666667</v>
      </c>
      <c r="CR39" s="27"/>
    </row>
    <row r="40" spans="4:96" s="1" customFormat="1" ht="69.95" customHeight="1">
      <c r="D40" s="28">
        <v>24.5</v>
      </c>
      <c r="H40" s="4"/>
      <c r="I40" s="2"/>
      <c r="J40" s="78">
        <f ca="1">PRODUCT(-H12,1/39)</f>
        <v>0.84615384615384615</v>
      </c>
      <c r="K40" s="78">
        <f ca="1">SUM((0.5*$CJ40),0)</f>
        <v>0.42307692307692307</v>
      </c>
      <c r="L40" s="78">
        <f ca="1">SUM((0.5*$CJ40),K12,-L12)</f>
        <v>1.4230769230769231</v>
      </c>
      <c r="M40" s="78">
        <f ca="1">SUM((0.5*$CJ40),L12,-M12)</f>
        <v>-1.5769230769230769</v>
      </c>
      <c r="N40" s="78">
        <f ca="1">SUM((0.5*$CJ40),M12,-N12)</f>
        <v>1.4230769230769231</v>
      </c>
      <c r="O40" s="78">
        <f ca="1">SUM((0.5*$CJ40),N12,-O12)</f>
        <v>3.4230769230769229</v>
      </c>
      <c r="P40" s="78">
        <f ca="1">SUM((0.5*$CJ40),O12,-P12)</f>
        <v>3.4230769230769229</v>
      </c>
      <c r="Q40" s="78">
        <f ca="1">SUM((0.5*$CJ40),P12,-Q12)</f>
        <v>3.4230769230769234</v>
      </c>
      <c r="R40" s="78">
        <f ca="1">SUM((0.5*$CJ40),Q12,-R12)</f>
        <v>3.4230769230769234</v>
      </c>
      <c r="S40" s="78">
        <f ca="1">SUM((0.5*$CJ40),R12,-S12)</f>
        <v>5.4230769230769234</v>
      </c>
      <c r="T40" s="78">
        <f ca="1">SUM((0.5*$CJ40),S12,-T12)</f>
        <v>3.4230769230769234</v>
      </c>
      <c r="U40" s="78">
        <f ca="1">SUM((0.5*$CJ40),T12,-U12)</f>
        <v>5.4230769230769234</v>
      </c>
      <c r="V40" s="78">
        <f ca="1">SUM((0.5*$CJ40),U12,-V12)</f>
        <v>2.4230769230769234</v>
      </c>
      <c r="W40" s="78">
        <f ca="1">SUM((0.5*$CJ40),V12,-W12)</f>
        <v>3.4230769230769234</v>
      </c>
      <c r="X40" s="78">
        <f ca="1">SUM((0.5*$CJ40),W12,-X12)</f>
        <v>2.4230769230769234</v>
      </c>
      <c r="Y40" s="78">
        <f ca="1">SUM((0.5*$CJ40),X12,-Y12)</f>
        <v>2.4230769230769234</v>
      </c>
      <c r="Z40" s="78">
        <f ca="1">SUM((0.5*$CJ40),Y12,-Z12)</f>
        <v>1.4230769230769198</v>
      </c>
      <c r="AA40" s="78">
        <f ca="1">SUM((0.5*$CJ40),Z12,-AA12)</f>
        <v>2.42307692307692</v>
      </c>
      <c r="AB40" s="78">
        <f ca="1">SUM((0.5*$CJ40),AA12,-AB12)</f>
        <v>1.4230769230769198</v>
      </c>
      <c r="AC40" s="78">
        <f ca="1">SUM((0.5*$CJ40),AB12,-AC12)</f>
        <v>1.4230769230769198</v>
      </c>
      <c r="AD40" s="78">
        <f ca="1">SUM((0.5*$CJ40),AC12,-AD12)</f>
        <v>1.4230769230769198</v>
      </c>
      <c r="AE40" s="78">
        <f ca="1">SUM((0.5*$CJ40),AD12,-AE12)</f>
        <v>2.42307692307692</v>
      </c>
      <c r="AF40" s="78">
        <f ca="1">SUM((0.5*$CJ40),AE12,-AF12)</f>
        <v>1.4230769230769198</v>
      </c>
      <c r="AG40" s="78">
        <f ca="1">SUM((0.5*$CJ40),AF12,-AG12)</f>
        <v>1.4230769230769198</v>
      </c>
      <c r="AH40" s="78">
        <f ca="1">SUM((0.5*$CJ40),AG12,-AH12)</f>
        <v>2.42307692307692</v>
      </c>
      <c r="AI40" s="78">
        <f ca="1">SUM((0.5*$CJ40),AH12,-AI12)</f>
        <v>3.42307692307692</v>
      </c>
      <c r="AJ40" s="78">
        <f ca="1">SUM((0.5*$CJ40),AI12,-AJ12)</f>
        <v>2.42307692307692</v>
      </c>
      <c r="AK40" s="78">
        <f ca="1">SUM((0.5*$CJ40),AJ12,-AK12)</f>
        <v>2.42307692307692</v>
      </c>
      <c r="AL40" s="78">
        <f ca="1">SUM((0.5*$CJ40),AK12,-AL12)</f>
        <v>1.4230769230769198</v>
      </c>
      <c r="AM40" s="78">
        <f ca="1">SUM((0.5*$CJ40),AL12,-AM12)</f>
        <v>4.42307692307692</v>
      </c>
      <c r="AN40" s="78">
        <f ca="1">SUM((0.5*$CJ40),AM12,-AN12)</f>
        <v>2.42307692307692</v>
      </c>
      <c r="AO40" s="78">
        <f ca="1">SUM((0.5*$CJ40),AN12,-AO12)</f>
        <v>3.42307692307692</v>
      </c>
      <c r="AP40" s="78">
        <f ca="1">SUM((0.5*$CJ40),AO12,-AP12)</f>
        <v>2.42307692307692</v>
      </c>
      <c r="AQ40" s="78">
        <f ca="1">SUM((0.5*$CJ40),AP12,-AQ12)</f>
        <v>3.42307692307692</v>
      </c>
      <c r="AR40" s="78">
        <f ca="1">SUM((0.5*$CJ40),AQ12,-AR12)</f>
        <v>1.4230769230769198</v>
      </c>
      <c r="AS40" s="78">
        <f ca="1">SUM((0.5*$CJ40),AR12,-AS12)</f>
        <v>1.4230769230769198</v>
      </c>
      <c r="AT40" s="78">
        <f ca="1">SUM((0.5*$CJ40),AS12,-AT12)</f>
        <v>1.4230769230769198</v>
      </c>
      <c r="AU40" s="78">
        <f ca="1">SUM((0.5*$CJ40),AT12,-AU12)</f>
        <v>1.4230769230769198</v>
      </c>
      <c r="AV40" s="78">
        <f ca="1">SUM((0.5*$CJ40),AU12,-AV12)</f>
        <v>2.42307692307692</v>
      </c>
      <c r="AW40" s="78">
        <f ca="1">SUM((0.5*$CJ40),AV12,-AW12)</f>
        <v>1.4230769230769198</v>
      </c>
      <c r="AX40" s="78">
        <f ca="1">SUM((0.5*$CJ40),AW12,-AX12)</f>
        <v>0.4230769230769198</v>
      </c>
      <c r="AY40" s="78">
        <f ca="1">SUM((0.5*$CJ40),AX12,-AY12)</f>
        <v>0.4230769230769198</v>
      </c>
      <c r="AZ40" s="78">
        <f ca="1">SUM((0.5*$CJ40),AY12,-AZ12)</f>
        <v>0.4230769230769198</v>
      </c>
      <c r="BA40" s="78">
        <f ca="1">SUM((0.5*$CJ40),AZ12,-BA12)</f>
        <v>-0.5769230769230802</v>
      </c>
      <c r="BB40" s="78">
        <f ca="1">SUM((0.5*$CJ40),BA12,-BB12)</f>
        <v>-0.5769230769230802</v>
      </c>
      <c r="BC40" s="78">
        <f ca="1">SUM((0.5*$CJ40),BB12,-BC12)</f>
        <v>0.4230769230769198</v>
      </c>
      <c r="BD40" s="78">
        <f ca="1">SUM((0.5*$CJ40),BC12,-BD12)</f>
        <v>-1.5769230769230802</v>
      </c>
      <c r="BE40" s="78">
        <f ca="1">SUM((0.5*$CJ40),BD12,-BE12)</f>
        <v>-1.5769230769230802</v>
      </c>
      <c r="BF40" s="78">
        <f ca="1">SUM((0.5*$CJ40),BE12,-BF12)</f>
        <v>-0.5769230769230802</v>
      </c>
      <c r="BG40" s="78">
        <f ca="1">SUM((0.5*$CJ40),BF12,-BG12)</f>
        <v>-1.5769230769230802</v>
      </c>
      <c r="BH40" s="78">
        <f ca="1">SUM((0.5*$CJ40),BG12,-BH12)</f>
        <v>-1.5769230769230802</v>
      </c>
      <c r="BI40" s="78">
        <f ca="1">SUM((0.5*$CJ40),BH12,-BI12)</f>
        <v>-2.57692307692308</v>
      </c>
      <c r="BJ40" s="78">
        <f ca="1">SUM((0.5*$CJ40),BI12,-BJ12)</f>
        <v>-2.57692307692308</v>
      </c>
      <c r="BK40" s="78">
        <f ca="1">SUM((0.5*$CJ40),BJ12,-BK12)</f>
        <v>-1.5769230769230802</v>
      </c>
      <c r="BL40" s="78">
        <f ca="1">SUM((0.5*$CJ40),BK12,-BL12)</f>
        <v>-2.57692307692308</v>
      </c>
      <c r="BM40" s="78">
        <f ca="1">SUM((0.5*$CJ40),BL12,-BM12)</f>
        <v>-1.5769230769230802</v>
      </c>
      <c r="BN40" s="78">
        <f ca="1">SUM((0.5*$CJ40),BM12,-BN12)</f>
        <v>-4.57692307692308</v>
      </c>
      <c r="BO40" s="78">
        <f ca="1">SUM((0.5*$CJ40),BN12,-BO12)</f>
        <v>-4.57692307692308</v>
      </c>
      <c r="BP40" s="78">
        <f ca="1">SUM((0.5*$CJ40),BO12,-BP12)</f>
        <v>-2.57692307692308</v>
      </c>
      <c r="BQ40" s="78">
        <f ca="1">SUM((0.5*$CJ40),BP12,-BQ12)</f>
        <v>-2.57692307692308</v>
      </c>
      <c r="BR40" s="78">
        <f ca="1">SUM((0.5*$CJ40),BQ12,-BR12)</f>
        <v>-4.57692307692308</v>
      </c>
      <c r="BS40" s="78">
        <f ca="1">SUM((0.5*$CJ40),BR12,-BS12)</f>
        <v>-3.5769230769230766</v>
      </c>
      <c r="BT40" s="78">
        <f ca="1">SUM((0.5*$CJ40),BS12,-BT12)</f>
        <v>-4.5769230769230766</v>
      </c>
      <c r="BU40" s="78">
        <f ca="1">SUM((0.5*$CJ40),BT12,-BU12)</f>
        <v>-5.5769230769230766</v>
      </c>
      <c r="BV40" s="78">
        <f ca="1">SUM((0.5*$CJ40),BU12,-BV12)</f>
        <v>-2.5769230769230766</v>
      </c>
      <c r="BW40" s="78">
        <f ca="1">SUM((0.5*$CJ40),BV12,-BW12)</f>
        <v>-1.5769230769230766</v>
      </c>
      <c r="BX40" s="78">
        <f ca="1">SUM((0.5*$CJ40),BW12,-BX12)</f>
        <v>-1.5769230769230766</v>
      </c>
      <c r="BY40" s="78">
        <f ca="1">SUM((0.5*$CJ40),BX12,-BY12)</f>
        <v>-2.5769230769230766</v>
      </c>
      <c r="BZ40" s="78">
        <f ca="1">SUM((0.5*$CJ40),BY12,-BZ12)</f>
        <v>-1.5769230769230766</v>
      </c>
      <c r="CA40" s="78">
        <f ca="1">SUM((0.5*$CJ40),BZ12,-CA12)</f>
        <v>-0.57692307692307709</v>
      </c>
      <c r="CB40" s="78">
        <f ca="1">SUM((0.5*$CJ40),CA12,-CB12)</f>
        <v>-1.5769230769230769</v>
      </c>
      <c r="CC40" s="78">
        <f ca="1">SUM((0.5*$CJ40),CB12,-CC12)</f>
        <v>-0.57692307692307687</v>
      </c>
      <c r="CD40" s="78">
        <f ca="1">SUM((0.5*$CJ40),CC12,-CD12)</f>
        <v>0.42307692307692313</v>
      </c>
      <c r="CE40" s="78">
        <f ca="1">SUM((0.5*$CJ40),CD12,-CE12)</f>
        <v>-0.57692307692307687</v>
      </c>
      <c r="CF40" s="78">
        <f ca="1">SUM((0.5*$CJ40),CE12,-CF12)</f>
        <v>-0.57692307692307709</v>
      </c>
      <c r="CG40" s="78">
        <f ca="1">SUM((0.5*$CJ40),CF12,-CG12)</f>
        <v>0.42307692307692291</v>
      </c>
      <c r="CH40" s="78">
        <f ca="1">SUM((0.5*$CJ40),CG12,-CH12)</f>
        <v>2.4230769230769229</v>
      </c>
      <c r="CI40" s="78">
        <f ca="1">SUM((0.5*$CJ40),CH12,-CI12)</f>
        <v>1.4230769230769231</v>
      </c>
      <c r="CJ40" s="78">
        <f ca="1">PRODUCT(-H12,1/39)</f>
        <v>0.84615384615384615</v>
      </c>
      <c r="CL40" s="71">
        <f ca="1">CO12</f>
        <v>38.64</v>
      </c>
      <c r="CR40" s="27"/>
    </row>
    <row r="41" spans="4:96" s="1" customFormat="1" ht="69.95" customHeight="1">
      <c r="D41" s="28">
        <v>21</v>
      </c>
      <c r="H41" s="4"/>
      <c r="I41" s="2"/>
      <c r="J41" s="78">
        <f ca="1">PRODUCT(-H13,1/39)</f>
        <v>1.4871794871794872</v>
      </c>
      <c r="K41" s="78">
        <f ca="1">SUM((0.5*$CJ41),0)</f>
        <v>0.74358974358974361</v>
      </c>
      <c r="L41" s="78">
        <f ca="1">SUM((0.5*$CJ41),K13,-L13)</f>
        <v>0.74358974358974361</v>
      </c>
      <c r="M41" s="78">
        <f ca="1">SUM((0.5*$CJ41),L13,-M13)</f>
        <v>0.74358974358974361</v>
      </c>
      <c r="N41" s="78">
        <f ca="1">SUM((0.5*$CJ41),M13,-N13)</f>
        <v>3.7435897435897436</v>
      </c>
      <c r="O41" s="78">
        <f ca="1">SUM((0.5*$CJ41),N13,-O13)</f>
        <v>5.7435897435897436</v>
      </c>
      <c r="P41" s="78">
        <f ca="1">SUM((0.5*$CJ41),O13,-P13)</f>
        <v>4.7435897435897436</v>
      </c>
      <c r="Q41" s="78">
        <f ca="1">SUM((0.5*$CJ41),P13,-Q13)</f>
        <v>12.743589743589745</v>
      </c>
      <c r="R41" s="78">
        <f ca="1">SUM((0.5*$CJ41),Q13,-R13)</f>
        <v>4.7435897435897445</v>
      </c>
      <c r="S41" s="78">
        <f ca="1">SUM((0.5*$CJ41),R13,-S13)</f>
        <v>7.7435897435897445</v>
      </c>
      <c r="T41" s="78">
        <f ca="1">SUM((0.5*$CJ41),S13,-T13)</f>
        <v>5.7435897435897445</v>
      </c>
      <c r="U41" s="78">
        <f ca="1">SUM((0.5*$CJ41),T13,-U13)</f>
        <v>8.7435897435897445</v>
      </c>
      <c r="V41" s="78">
        <f ca="1">SUM((0.5*$CJ41),U13,-V13)</f>
        <v>2.7435897435897445</v>
      </c>
      <c r="W41" s="78">
        <f ca="1">SUM((0.5*$CJ41),V13,-W13)</f>
        <v>6.7435897435897445</v>
      </c>
      <c r="X41" s="78">
        <f ca="1">SUM((0.5*$CJ41),W13,-X13)</f>
        <v>4.7435897435897445</v>
      </c>
      <c r="Y41" s="78">
        <f ca="1">SUM((0.5*$CJ41),X13,-Y13)</f>
        <v>3.7435897435897445</v>
      </c>
      <c r="Z41" s="78">
        <f ca="1">SUM((0.5*$CJ41),Y13,-Z13)</f>
        <v>2.7435897435897445</v>
      </c>
      <c r="AA41" s="78">
        <f ca="1">SUM((0.5*$CJ41),Z13,-AA13)</f>
        <v>4.7435897435897374</v>
      </c>
      <c r="AB41" s="78">
        <f ca="1">SUM((0.5*$CJ41),AA13,-AB13)</f>
        <v>3.7435897435897374</v>
      </c>
      <c r="AC41" s="78">
        <f ca="1">SUM((0.5*$CJ41),AB13,-AC13)</f>
        <v>6.7435897435897374</v>
      </c>
      <c r="AD41" s="78">
        <f ca="1">SUM((0.5*$CJ41),AC13,-AD13)</f>
        <v>2.7435897435897374</v>
      </c>
      <c r="AE41" s="78">
        <f ca="1">SUM((0.5*$CJ41),AD13,-AE13)</f>
        <v>1.7435897435897374</v>
      </c>
      <c r="AF41" s="78">
        <f ca="1">SUM((0.5*$CJ41),AE13,-AF13)</f>
        <v>3.7435897435897374</v>
      </c>
      <c r="AG41" s="78">
        <f ca="1">SUM((0.5*$CJ41),AF13,-AG13)</f>
        <v>3.7435897435897374</v>
      </c>
      <c r="AH41" s="78">
        <f ca="1">SUM((0.5*$CJ41),AG13,-AH13)</f>
        <v>3.7435897435897374</v>
      </c>
      <c r="AI41" s="78">
        <f ca="1">SUM((0.5*$CJ41),AH13,-AI13)</f>
        <v>3.7435897435897374</v>
      </c>
      <c r="AJ41" s="78">
        <f ca="1">SUM((0.5*$CJ41),AI13,-AJ13)</f>
        <v>1.7435897435897374</v>
      </c>
      <c r="AK41" s="78">
        <f ca="1">SUM((0.5*$CJ41),AJ13,-AK13)</f>
        <v>1.7435897435897374</v>
      </c>
      <c r="AL41" s="78">
        <f ca="1">SUM((0.5*$CJ41),AK13,-AL13)</f>
        <v>1.7435897435897374</v>
      </c>
      <c r="AM41" s="78">
        <f ca="1">SUM((0.5*$CJ41),AL13,-AM13)</f>
        <v>3.7435897435897374</v>
      </c>
      <c r="AN41" s="78">
        <f ca="1">SUM((0.5*$CJ41),AM13,-AN13)</f>
        <v>1.7435897435897374</v>
      </c>
      <c r="AO41" s="78">
        <f ca="1">SUM((0.5*$CJ41),AN13,-AO13)</f>
        <v>2.7435897435897374</v>
      </c>
      <c r="AP41" s="78">
        <f ca="1">SUM((0.5*$CJ41),AO13,-AP13)</f>
        <v>0.7435897435897374</v>
      </c>
      <c r="AQ41" s="78">
        <f ca="1">SUM((0.5*$CJ41),AP13,-AQ13)</f>
        <v>0.7435897435897374</v>
      </c>
      <c r="AR41" s="78">
        <f ca="1">SUM((0.5*$CJ41),AQ13,-AR13)</f>
        <v>1.7435897435897374</v>
      </c>
      <c r="AS41" s="78">
        <f ca="1">SUM((0.5*$CJ41),AR13,-AS13)</f>
        <v>1.7435897435897374</v>
      </c>
      <c r="AT41" s="78">
        <f ca="1">SUM((0.5*$CJ41),AS13,-AT13)</f>
        <v>0.7435897435897374</v>
      </c>
      <c r="AU41" s="78">
        <f ca="1">SUM((0.5*$CJ41),AT13,-AU13)</f>
        <v>0.7435897435897374</v>
      </c>
      <c r="AV41" s="78">
        <f ca="1">SUM((0.5*$CJ41),AU13,-AV13)</f>
        <v>-0.2564102564102626</v>
      </c>
      <c r="AW41" s="78">
        <f ca="1">SUM((0.5*$CJ41),AV13,-AW13)</f>
        <v>0.7435897435897374</v>
      </c>
      <c r="AX41" s="78">
        <f ca="1">SUM((0.5*$CJ41),AW13,-AX13)</f>
        <v>-0.2564102564102626</v>
      </c>
      <c r="AY41" s="78">
        <f ca="1">SUM((0.5*$CJ41),AX13,-AY13)</f>
        <v>-0.2564102564102626</v>
      </c>
      <c r="AZ41" s="78">
        <f ca="1">SUM((0.5*$CJ41),AY13,-AZ13)</f>
        <v>-0.2564102564102626</v>
      </c>
      <c r="BA41" s="78">
        <f ca="1">SUM((0.5*$CJ41),AZ13,-BA13)</f>
        <v>-0.2564102564102626</v>
      </c>
      <c r="BB41" s="78">
        <f ca="1">SUM((0.5*$CJ41),BA13,-BB13)</f>
        <v>-2.2564102564102626</v>
      </c>
      <c r="BC41" s="78">
        <f ca="1">SUM((0.5*$CJ41),BB13,-BC13)</f>
        <v>-1.2564102564102626</v>
      </c>
      <c r="BD41" s="78">
        <f ca="1">SUM((0.5*$CJ41),BC13,-BD13)</f>
        <v>-1.2564102564102626</v>
      </c>
      <c r="BE41" s="78">
        <f ca="1">SUM((0.5*$CJ41),BD13,-BE13)</f>
        <v>-1.2564102564102626</v>
      </c>
      <c r="BF41" s="78">
        <f ca="1">SUM((0.5*$CJ41),BE13,-BF13)</f>
        <v>-1.2564102564102626</v>
      </c>
      <c r="BG41" s="78">
        <f ca="1">SUM((0.5*$CJ41),BF13,-BG13)</f>
        <v>-1.2564102564102626</v>
      </c>
      <c r="BH41" s="78">
        <f ca="1">SUM((0.5*$CJ41),BG13,-BH13)</f>
        <v>-2.2564102564102626</v>
      </c>
      <c r="BI41" s="78">
        <f ca="1">SUM((0.5*$CJ41),BH13,-BI13)</f>
        <v>-0.2564102564102626</v>
      </c>
      <c r="BJ41" s="78">
        <f ca="1">SUM((0.5*$CJ41),BI13,-BJ13)</f>
        <v>-1.2564102564102626</v>
      </c>
      <c r="BK41" s="78">
        <f ca="1">SUM((0.5*$CJ41),BJ13,-BK13)</f>
        <v>-1.2564102564102626</v>
      </c>
      <c r="BL41" s="78">
        <f ca="1">SUM((0.5*$CJ41),BK13,-BL13)</f>
        <v>-1.2564102564102626</v>
      </c>
      <c r="BM41" s="78">
        <f ca="1">SUM((0.5*$CJ41),BL13,-BM13)</f>
        <v>-1.2564102564102626</v>
      </c>
      <c r="BN41" s="78">
        <f ca="1">SUM((0.5*$CJ41),BM13,-BN13)</f>
        <v>-2.2564102564102626</v>
      </c>
      <c r="BO41" s="78">
        <f ca="1">SUM((0.5*$CJ41),BN13,-BO13)</f>
        <v>-1.2564102564102626</v>
      </c>
      <c r="BP41" s="78">
        <f ca="1">SUM((0.5*$CJ41),BO13,-BP13)</f>
        <v>-3.2564102564102626</v>
      </c>
      <c r="BQ41" s="78">
        <f ca="1">SUM((0.5*$CJ41),BP13,-BQ13)</f>
        <v>-4.2564102564102626</v>
      </c>
      <c r="BR41" s="78">
        <f ca="1">SUM((0.5*$CJ41),BQ13,-BR13)</f>
        <v>-5.2564102564102555</v>
      </c>
      <c r="BS41" s="78">
        <f ca="1">SUM((0.5*$CJ41),BR13,-BS13)</f>
        <v>-5.2564102564102555</v>
      </c>
      <c r="BT41" s="78">
        <f ca="1">SUM((0.5*$CJ41),BS13,-BT13)</f>
        <v>-5.2564102564102555</v>
      </c>
      <c r="BU41" s="78">
        <f ca="1">SUM((0.5*$CJ41),BT13,-BU13)</f>
        <v>-4.2564102564102555</v>
      </c>
      <c r="BV41" s="78">
        <f ca="1">SUM((0.5*$CJ41),BU13,-BV13)</f>
        <v>-4.2564102564102555</v>
      </c>
      <c r="BW41" s="78">
        <f ca="1">SUM((0.5*$CJ41),BV13,-BW13)</f>
        <v>-2.2564102564102555</v>
      </c>
      <c r="BX41" s="78">
        <f ca="1">SUM((0.5*$CJ41),BW13,-BX13)</f>
        <v>-3.2564102564102555</v>
      </c>
      <c r="BY41" s="78">
        <f ca="1">SUM((0.5*$CJ41),BX13,-BY13)</f>
        <v>-5.2564102564102555</v>
      </c>
      <c r="BZ41" s="78">
        <f ca="1">SUM((0.5*$CJ41),BY13,-BZ13)</f>
        <v>-3.2564102564102555</v>
      </c>
      <c r="CA41" s="78">
        <f ca="1">SUM((0.5*$CJ41),BZ13,-CA13)</f>
        <v>-3.2564102564102555</v>
      </c>
      <c r="CB41" s="78">
        <f ca="1">SUM((0.5*$CJ41),CA13,-CB13)</f>
        <v>-2.2564102564102555</v>
      </c>
      <c r="CC41" s="78">
        <f ca="1">SUM((0.5*$CJ41),CB13,-CC13)</f>
        <v>-4.2564102564102564</v>
      </c>
      <c r="CD41" s="78">
        <f ca="1">SUM((0.5*$CJ41),CC13,-CD13)</f>
        <v>-2.2564102564102564</v>
      </c>
      <c r="CE41" s="78">
        <f ca="1">SUM((0.5*$CJ41),CD13,-CE13)</f>
        <v>-2.2564102564102564</v>
      </c>
      <c r="CF41" s="78">
        <f ca="1">SUM((0.5*$CJ41),CE13,-CF13)</f>
        <v>-1.2564102564102564</v>
      </c>
      <c r="CG41" s="78">
        <f ca="1">SUM((0.5*$CJ41),CF13,-CG13)</f>
        <v>-1.2564102564102564</v>
      </c>
      <c r="CH41" s="78">
        <f ca="1">SUM((0.5*$CJ41),CG13,-CH13)</f>
        <v>4.7435897435897436</v>
      </c>
      <c r="CI41" s="78">
        <f ca="1">SUM((0.5*$CJ41),CH13,-CI13)</f>
        <v>3.7435897435897436</v>
      </c>
      <c r="CJ41" s="78">
        <f ca="1">PRODUCT(-H13,1/39)</f>
        <v>1.4871794871794872</v>
      </c>
      <c r="CL41" s="71">
        <f ca="1">CO13</f>
        <v>62.186666666666667</v>
      </c>
      <c r="CR41" s="27"/>
    </row>
    <row r="42" spans="4:96" s="1" customFormat="1" ht="69.95" customHeight="1">
      <c r="D42" s="28">
        <v>17.5</v>
      </c>
      <c r="H42" s="4"/>
      <c r="I42" s="2"/>
      <c r="J42" s="78">
        <f ca="1">PRODUCT(-H14,1/39)</f>
        <v>-0.25641025641025639</v>
      </c>
      <c r="K42" s="78">
        <f ca="1">SUM((0.5*$CJ42),0)</f>
        <v>-0.12820512820512819</v>
      </c>
      <c r="L42" s="78">
        <f ca="1">SUM((0.5*$CJ42),K14,-L14)</f>
        <v>0.87179487179487181</v>
      </c>
      <c r="M42" s="78">
        <f ca="1">SUM((0.5*$CJ42),L14,-M14)</f>
        <v>-0.12820512820512819</v>
      </c>
      <c r="N42" s="78">
        <f ca="1">SUM((0.5*$CJ42),M14,-N14)</f>
        <v>0.87179487179487181</v>
      </c>
      <c r="O42" s="78">
        <f ca="1">SUM((0.5*$CJ42),N14,-O14)</f>
        <v>1.8717948717948718</v>
      </c>
      <c r="P42" s="78">
        <f ca="1">SUM((0.5*$CJ42),O14,-P14)</f>
        <v>-0.12820512820512775</v>
      </c>
      <c r="Q42" s="78">
        <f ca="1">SUM((0.5*$CJ42),P14,-Q14)</f>
        <v>2.8717948717948723</v>
      </c>
      <c r="R42" s="78">
        <f ca="1">SUM((0.5*$CJ42),Q14,-R14)</f>
        <v>2.8717948717948723</v>
      </c>
      <c r="S42" s="78">
        <f ca="1">SUM((0.5*$CJ42),R14,-S14)</f>
        <v>2.8717948717948723</v>
      </c>
      <c r="T42" s="78">
        <f ca="1">SUM((0.5*$CJ42),S14,-T14)</f>
        <v>0.87179487179487225</v>
      </c>
      <c r="U42" s="78">
        <f ca="1">SUM((0.5*$CJ42),T14,-U14)</f>
        <v>2.8717948717948723</v>
      </c>
      <c r="V42" s="78">
        <f ca="1">SUM((0.5*$CJ42),U14,-V14)</f>
        <v>2.8717948717948723</v>
      </c>
      <c r="W42" s="78">
        <f ca="1">SUM((0.5*$CJ42),V14,-W14)</f>
        <v>1.8717948717948723</v>
      </c>
      <c r="X42" s="78">
        <f ca="1">SUM((0.5*$CJ42),W14,-X14)</f>
        <v>2.8717948717948723</v>
      </c>
      <c r="Y42" s="78">
        <f ca="1">SUM((0.5*$CJ42),X14,-Y14)</f>
        <v>1.8717948717948723</v>
      </c>
      <c r="Z42" s="78">
        <f ca="1">SUM((0.5*$CJ42),Y14,-Z14)</f>
        <v>1.8717948717948723</v>
      </c>
      <c r="AA42" s="78">
        <f ca="1">SUM((0.5*$CJ42),Z14,-AA14)</f>
        <v>1.8717948717948723</v>
      </c>
      <c r="AB42" s="78">
        <f ca="1">SUM((0.5*$CJ42),AA14,-AB14)</f>
        <v>2.8717948717948723</v>
      </c>
      <c r="AC42" s="78">
        <f ca="1">SUM((0.5*$CJ42),AB14,-AC14)</f>
        <v>2.8717948717948687</v>
      </c>
      <c r="AD42" s="78">
        <f ca="1">SUM((0.5*$CJ42),AC14,-AD14)</f>
        <v>2.8717948717948687</v>
      </c>
      <c r="AE42" s="78">
        <f ca="1">SUM((0.5*$CJ42),AD14,-AE14)</f>
        <v>1.8717948717948687</v>
      </c>
      <c r="AF42" s="78">
        <f ca="1">SUM((0.5*$CJ42),AE14,-AF14)</f>
        <v>1.8717948717948687</v>
      </c>
      <c r="AG42" s="78">
        <f ca="1">SUM((0.5*$CJ42),AF14,-AG14)</f>
        <v>1.8717948717948687</v>
      </c>
      <c r="AH42" s="78">
        <f ca="1">SUM((0.5*$CJ42),AG14,-AH14)</f>
        <v>1.8717948717948687</v>
      </c>
      <c r="AI42" s="78">
        <f ca="1">SUM((0.5*$CJ42),AH14,-AI14)</f>
        <v>2.8717948717948687</v>
      </c>
      <c r="AJ42" s="78">
        <f ca="1">SUM((0.5*$CJ42),AI14,-AJ14)</f>
        <v>1.8717948717948687</v>
      </c>
      <c r="AK42" s="78">
        <f ca="1">SUM((0.5*$CJ42),AJ14,-AK14)</f>
        <v>1.8717948717948687</v>
      </c>
      <c r="AL42" s="78">
        <f ca="1">SUM((0.5*$CJ42),AK14,-AL14)</f>
        <v>1.8717948717948687</v>
      </c>
      <c r="AM42" s="78">
        <f ca="1">SUM((0.5*$CJ42),AL14,-AM14)</f>
        <v>2.8717948717948687</v>
      </c>
      <c r="AN42" s="78">
        <f ca="1">SUM((0.5*$CJ42),AM14,-AN14)</f>
        <v>2.8717948717948687</v>
      </c>
      <c r="AO42" s="78">
        <f ca="1">SUM((0.5*$CJ42),AN14,-AO14)</f>
        <v>2.8717948717948687</v>
      </c>
      <c r="AP42" s="78">
        <f ca="1">SUM((0.5*$CJ42),AO14,-AP14)</f>
        <v>1.8717948717948758</v>
      </c>
      <c r="AQ42" s="78">
        <f ca="1">SUM((0.5*$CJ42),AP14,-AQ14)</f>
        <v>1.8717948717948758</v>
      </c>
      <c r="AR42" s="78">
        <f ca="1">SUM((0.5*$CJ42),AQ14,-AR14)</f>
        <v>1.8717948717948758</v>
      </c>
      <c r="AS42" s="78">
        <f ca="1">SUM((0.5*$CJ42),AR14,-AS14)</f>
        <v>1.8717948717948758</v>
      </c>
      <c r="AT42" s="78">
        <f ca="1">SUM((0.5*$CJ42),AS14,-AT14)</f>
        <v>2.8717948717948758</v>
      </c>
      <c r="AU42" s="78">
        <f ca="1">SUM((0.5*$CJ42),AT14,-AU14)</f>
        <v>1.8717948717948758</v>
      </c>
      <c r="AV42" s="78">
        <f ca="1">SUM((0.5*$CJ42),AU14,-AV14)</f>
        <v>0.8717948717948758</v>
      </c>
      <c r="AW42" s="78">
        <f ca="1">SUM((0.5*$CJ42),AV14,-AW14)</f>
        <v>2.8717948717948758</v>
      </c>
      <c r="AX42" s="78">
        <f ca="1">SUM((0.5*$CJ42),AW14,-AX14)</f>
        <v>0.8717948717948758</v>
      </c>
      <c r="AY42" s="78">
        <f ca="1">SUM((0.5*$CJ42),AX14,-AY14)</f>
        <v>0.8717948717948758</v>
      </c>
      <c r="AZ42" s="78">
        <f ca="1">SUM((0.5*$CJ42),AY14,-AZ14)</f>
        <v>1.8717948717948758</v>
      </c>
      <c r="BA42" s="78">
        <f ca="1">SUM((0.5*$CJ42),AZ14,-BA14)</f>
        <v>1.8717948717948758</v>
      </c>
      <c r="BB42" s="78">
        <f ca="1">SUM((0.5*$CJ42),BA14,-BB14)</f>
        <v>0.8717948717948758</v>
      </c>
      <c r="BC42" s="78">
        <f ca="1">SUM((0.5*$CJ42),BB14,-BC14)</f>
        <v>0.8717948717948758</v>
      </c>
      <c r="BD42" s="78">
        <f ca="1">SUM((0.5*$CJ42),BC14,-BD14)</f>
        <v>-1.1282051282051242</v>
      </c>
      <c r="BE42" s="78">
        <f ca="1">SUM((0.5*$CJ42),BD14,-BE14)</f>
        <v>-1.1282051282051242</v>
      </c>
      <c r="BF42" s="78">
        <f ca="1">SUM((0.5*$CJ42),BE14,-BF14)</f>
        <v>-1.1282051282051242</v>
      </c>
      <c r="BG42" s="78">
        <f ca="1">SUM((0.5*$CJ42),BF14,-BG14)</f>
        <v>-0.1282051282051242</v>
      </c>
      <c r="BH42" s="78">
        <f ca="1">SUM((0.5*$CJ42),BG14,-BH14)</f>
        <v>-2.1282051282051242</v>
      </c>
      <c r="BI42" s="78">
        <f ca="1">SUM((0.5*$CJ42),BH14,-BI14)</f>
        <v>-2.1282051282051242</v>
      </c>
      <c r="BJ42" s="78">
        <f ca="1">SUM((0.5*$CJ42),BI14,-BJ14)</f>
        <v>-2.1282051282051242</v>
      </c>
      <c r="BK42" s="78">
        <f ca="1">SUM((0.5*$CJ42),BJ14,-BK14)</f>
        <v>-2.1282051282051242</v>
      </c>
      <c r="BL42" s="78">
        <f ca="1">SUM((0.5*$CJ42),BK14,-BL14)</f>
        <v>-3.1282051282051242</v>
      </c>
      <c r="BM42" s="78">
        <f ca="1">SUM((0.5*$CJ42),BL14,-BM14)</f>
        <v>-3.1282051282051242</v>
      </c>
      <c r="BN42" s="78">
        <f ca="1">SUM((0.5*$CJ42),BM14,-BN14)</f>
        <v>-4.1282051282051242</v>
      </c>
      <c r="BO42" s="78">
        <f ca="1">SUM((0.5*$CJ42),BN14,-BO14)</f>
        <v>-3.1282051282051242</v>
      </c>
      <c r="BP42" s="78">
        <f ca="1">SUM((0.5*$CJ42),BO14,-BP14)</f>
        <v>-4.1282051282051242</v>
      </c>
      <c r="BQ42" s="78">
        <f ca="1">SUM((0.5*$CJ42),BP14,-BQ14)</f>
        <v>-3.1282051282051313</v>
      </c>
      <c r="BR42" s="78">
        <f ca="1">SUM((0.5*$CJ42),BQ14,-BR14)</f>
        <v>-5.1282051282051313</v>
      </c>
      <c r="BS42" s="78">
        <f ca="1">SUM((0.5*$CJ42),BR14,-BS14)</f>
        <v>-4.1282051282051313</v>
      </c>
      <c r="BT42" s="78">
        <f ca="1">SUM((0.5*$CJ42),BS14,-BT14)</f>
        <v>-7.1282051282051313</v>
      </c>
      <c r="BU42" s="78">
        <f ca="1">SUM((0.5*$CJ42),BT14,-BU14)</f>
        <v>-6.1282051282051313</v>
      </c>
      <c r="BV42" s="78">
        <f ca="1">SUM((0.5*$CJ42),BU14,-BV14)</f>
        <v>-4.1282051282051313</v>
      </c>
      <c r="BW42" s="78">
        <f ca="1">SUM((0.5*$CJ42),BV14,-BW14)</f>
        <v>-4.1282051282051313</v>
      </c>
      <c r="BX42" s="78">
        <f ca="1">SUM((0.5*$CJ42),BW14,-BX14)</f>
        <v>-4.1282051282051277</v>
      </c>
      <c r="BY42" s="78">
        <f ca="1">SUM((0.5*$CJ42),BX14,-BY14)</f>
        <v>-4.1282051282051277</v>
      </c>
      <c r="BZ42" s="78">
        <f ca="1">SUM((0.5*$CJ42),BY14,-BZ14)</f>
        <v>-2.1282051282051277</v>
      </c>
      <c r="CA42" s="78">
        <f ca="1">SUM((0.5*$CJ42),BZ14,-CA14)</f>
        <v>-3.1282051282051277</v>
      </c>
      <c r="CB42" s="78">
        <f ca="1">SUM((0.5*$CJ42),CA14,-CB14)</f>
        <v>-5.1282051282051277</v>
      </c>
      <c r="CC42" s="78">
        <f ca="1">SUM((0.5*$CJ42),CB14,-CC14)</f>
        <v>-3.1282051282051277</v>
      </c>
      <c r="CD42" s="78">
        <f ca="1">SUM((0.5*$CJ42),CC14,-CD14)</f>
        <v>-2.1282051282051277</v>
      </c>
      <c r="CE42" s="78">
        <f ca="1">SUM((0.5*$CJ42),CD14,-CE14)</f>
        <v>-2.1282051282051277</v>
      </c>
      <c r="CF42" s="78">
        <f ca="1">SUM((0.5*$CJ42),CE14,-CF14)</f>
        <v>-1.1282051282051277</v>
      </c>
      <c r="CG42" s="78">
        <f ca="1">SUM((0.5*$CJ42),CF14,-CG14)</f>
        <v>-1.1282051282051277</v>
      </c>
      <c r="CH42" s="78">
        <f ca="1">SUM((0.5*$CJ42),CG14,-CH14)</f>
        <v>-2.1282051282051282</v>
      </c>
      <c r="CI42" s="78">
        <f ca="1">SUM((0.5*$CJ42),CH14,-CI14)</f>
        <v>-1.1282051282051282</v>
      </c>
      <c r="CJ42" s="78">
        <f ca="1">PRODUCT(-H14,1/39)</f>
        <v>-0.25641025641025639</v>
      </c>
      <c r="CL42" s="71">
        <f ca="1">CO14</f>
        <v>47.040000000000006</v>
      </c>
      <c r="CR42" s="27"/>
    </row>
    <row r="43" spans="4:96" s="1" customFormat="1" ht="69.95" customHeight="1">
      <c r="D43" s="28">
        <v>14</v>
      </c>
      <c r="H43" s="4"/>
      <c r="I43" s="2"/>
      <c r="J43" s="78">
        <f ca="1">PRODUCT(-H15,1/39)</f>
        <v>-0.717948717948718</v>
      </c>
      <c r="K43" s="78">
        <f ca="1">SUM((0.5*$CJ43),0)</f>
        <v>-0.358974358974359</v>
      </c>
      <c r="L43" s="78">
        <f ca="1">SUM((0.5*$CJ43),K15,-L15)</f>
        <v>-0.358974358974359</v>
      </c>
      <c r="M43" s="78">
        <f ca="1">SUM((0.5*$CJ43),L15,-M15)</f>
        <v>-1.358974358974359</v>
      </c>
      <c r="N43" s="78">
        <f ca="1">SUM((0.5*$CJ43),M15,-N15)</f>
        <v>-1.358974358974359</v>
      </c>
      <c r="O43" s="78">
        <f ca="1">SUM((0.5*$CJ43),N15,-O15)</f>
        <v>-1.358974358974359</v>
      </c>
      <c r="P43" s="78">
        <f ca="1">SUM((0.5*$CJ43),O15,-P15)</f>
        <v>-0.35897435897435903</v>
      </c>
      <c r="Q43" s="78">
        <f ca="1">SUM((0.5*$CJ43),P15,-Q15)</f>
        <v>-4.3589743589743595</v>
      </c>
      <c r="R43" s="78">
        <f ca="1">SUM((0.5*$CJ43),Q15,-R15)</f>
        <v>-2.3589743589743586</v>
      </c>
      <c r="S43" s="78">
        <f ca="1">SUM((0.5*$CJ43),R15,-S15)</f>
        <v>-1.3589743589743595</v>
      </c>
      <c r="T43" s="78">
        <f ca="1">SUM((0.5*$CJ43),S15,-T15)</f>
        <v>-1.3589743589743595</v>
      </c>
      <c r="U43" s="78">
        <f ca="1">SUM((0.5*$CJ43),T15,-U15)</f>
        <v>-1.3589743589743595</v>
      </c>
      <c r="V43" s="78">
        <f ca="1">SUM((0.5*$CJ43),U15,-V15)</f>
        <v>-0.35897435897435948</v>
      </c>
      <c r="W43" s="78">
        <f ca="1">SUM((0.5*$CJ43),V15,-W15)</f>
        <v>0.64102564102564052</v>
      </c>
      <c r="X43" s="78">
        <f ca="1">SUM((0.5*$CJ43),W15,-X15)</f>
        <v>-0.35897435897435948</v>
      </c>
      <c r="Y43" s="78">
        <f ca="1">SUM((0.5*$CJ43),X15,-Y15)</f>
        <v>-0.35897435897435948</v>
      </c>
      <c r="Z43" s="78">
        <f ca="1">SUM((0.5*$CJ43),Y15,-Z15)</f>
        <v>-0.35897435897435948</v>
      </c>
      <c r="AA43" s="78">
        <f ca="1">SUM((0.5*$CJ43),Z15,-AA15)</f>
        <v>0.64102564102564052</v>
      </c>
      <c r="AB43" s="78">
        <f ca="1">SUM((0.5*$CJ43),AA15,-AB15)</f>
        <v>1.6410256410256405</v>
      </c>
      <c r="AC43" s="78">
        <f ca="1">SUM((0.5*$CJ43),AB15,-AC15)</f>
        <v>1.6410256410256414</v>
      </c>
      <c r="AD43" s="78">
        <f ca="1">SUM((0.5*$CJ43),AC15,-AD15)</f>
        <v>0.64102564102564141</v>
      </c>
      <c r="AE43" s="78">
        <f ca="1">SUM((0.5*$CJ43),AD15,-AE15)</f>
        <v>1.6410256410256414</v>
      </c>
      <c r="AF43" s="78">
        <f ca="1">SUM((0.5*$CJ43),AE15,-AF15)</f>
        <v>0.641025641025641</v>
      </c>
      <c r="AG43" s="78">
        <f ca="1">SUM((0.5*$CJ43),AF15,-AG15)</f>
        <v>0.641025641025641</v>
      </c>
      <c r="AH43" s="78">
        <f ca="1">SUM((0.5*$CJ43),AG15,-AH15)</f>
        <v>2.641025641025641</v>
      </c>
      <c r="AI43" s="78">
        <f ca="1">SUM((0.5*$CJ43),AH15,-AI15)</f>
        <v>2.641025641025641</v>
      </c>
      <c r="AJ43" s="78">
        <f ca="1">SUM((0.5*$CJ43),AI15,-AJ15)</f>
        <v>1.6410256410256414</v>
      </c>
      <c r="AK43" s="78">
        <f ca="1">SUM((0.5*$CJ43),AJ15,-AK15)</f>
        <v>1.6410256410256414</v>
      </c>
      <c r="AL43" s="78">
        <f ca="1">SUM((0.5*$CJ43),AK15,-AL15)</f>
        <v>2.6410256410256405</v>
      </c>
      <c r="AM43" s="78">
        <f ca="1">SUM((0.5*$CJ43),AL15,-AM15)</f>
        <v>2.6410256410256405</v>
      </c>
      <c r="AN43" s="78">
        <f ca="1">SUM((0.5*$CJ43),AM15,-AN15)</f>
        <v>1.6410256410256405</v>
      </c>
      <c r="AO43" s="78">
        <f ca="1">SUM((0.5*$CJ43),AN15,-AO15)</f>
        <v>2.6410256410256423</v>
      </c>
      <c r="AP43" s="78">
        <f ca="1">SUM((0.5*$CJ43),AO15,-AP15)</f>
        <v>1.6410256410256423</v>
      </c>
      <c r="AQ43" s="78">
        <f ca="1">SUM((0.5*$CJ43),AP15,-AQ15)</f>
        <v>1.6410256410256423</v>
      </c>
      <c r="AR43" s="78">
        <f ca="1">SUM((0.5*$CJ43),AQ15,-AR15)</f>
        <v>1.6410256410256423</v>
      </c>
      <c r="AS43" s="78">
        <f ca="1">SUM((0.5*$CJ43),AR15,-AS15)</f>
        <v>0.6410256410256423</v>
      </c>
      <c r="AT43" s="78">
        <f ca="1">SUM((0.5*$CJ43),AS15,-AT15)</f>
        <v>2.6410256410256423</v>
      </c>
      <c r="AU43" s="78">
        <f ca="1">SUM((0.5*$CJ43),AT15,-AU15)</f>
        <v>0.6410256410256423</v>
      </c>
      <c r="AV43" s="78">
        <f ca="1">SUM((0.5*$CJ43),AU15,-AV15)</f>
        <v>-0.3589743589743577</v>
      </c>
      <c r="AW43" s="78">
        <f ca="1">SUM((0.5*$CJ43),AV15,-AW15)</f>
        <v>-0.3589743589743577</v>
      </c>
      <c r="AX43" s="78">
        <f ca="1">SUM((0.5*$CJ43),AW15,-AX15)</f>
        <v>-0.3589743589743577</v>
      </c>
      <c r="AY43" s="78">
        <f ca="1">SUM((0.5*$CJ43),AX15,-AY15)</f>
        <v>-0.3589743589743577</v>
      </c>
      <c r="AZ43" s="78">
        <f ca="1">SUM((0.5*$CJ43),AY15,-AZ15)</f>
        <v>-0.3589743589743577</v>
      </c>
      <c r="BA43" s="78">
        <f ca="1">SUM((0.5*$CJ43),AZ15,-BA15)</f>
        <v>-0.3589743589743577</v>
      </c>
      <c r="BB43" s="78">
        <f ca="1">SUM((0.5*$CJ43),BA15,-BB15)</f>
        <v>-0.3589743589743577</v>
      </c>
      <c r="BC43" s="78">
        <f ca="1">SUM((0.5*$CJ43),BB15,-BC15)</f>
        <v>-1.3589743589743577</v>
      </c>
      <c r="BD43" s="78">
        <f ca="1">SUM((0.5*$CJ43),BC15,-BD15)</f>
        <v>-1.3589743589743577</v>
      </c>
      <c r="BE43" s="78">
        <f ca="1">SUM((0.5*$CJ43),BD15,-BE15)</f>
        <v>-1.3589743589743577</v>
      </c>
      <c r="BF43" s="78">
        <f ca="1">SUM((0.5*$CJ43),BE15,-BF15)</f>
        <v>-0.3589743589743577</v>
      </c>
      <c r="BG43" s="78">
        <f ca="1">SUM((0.5*$CJ43),BF15,-BG15)</f>
        <v>-0.3589743589743577</v>
      </c>
      <c r="BH43" s="78">
        <f ca="1">SUM((0.5*$CJ43),BG15,-BH15)</f>
        <v>-0.3589743589743577</v>
      </c>
      <c r="BI43" s="78">
        <f ca="1">SUM((0.5*$CJ43),BH15,-BI15)</f>
        <v>-0.3589743589743577</v>
      </c>
      <c r="BJ43" s="78">
        <f ca="1">SUM((0.5*$CJ43),BI15,-BJ15)</f>
        <v>-1.3589743589743577</v>
      </c>
      <c r="BK43" s="78">
        <f ca="1">SUM((0.5*$CJ43),BJ15,-BK15)</f>
        <v>-0.3589743589743577</v>
      </c>
      <c r="BL43" s="78">
        <f ca="1">SUM((0.5*$CJ43),BK15,-BL15)</f>
        <v>-0.3589743589743577</v>
      </c>
      <c r="BM43" s="78">
        <f ca="1">SUM((0.5*$CJ43),BL15,-BM15)</f>
        <v>-0.3589743589743577</v>
      </c>
      <c r="BN43" s="78">
        <f ca="1">SUM((0.5*$CJ43),BM15,-BN15)</f>
        <v>-1.3589743589743577</v>
      </c>
      <c r="BO43" s="78">
        <f ca="1">SUM((0.5*$CJ43),BN15,-BO15)</f>
        <v>-1.3589743589743577</v>
      </c>
      <c r="BP43" s="78">
        <f ca="1">SUM((0.5*$CJ43),BO15,-BP15)</f>
        <v>-0.3589743589743577</v>
      </c>
      <c r="BQ43" s="78">
        <f ca="1">SUM((0.5*$CJ43),BP15,-BQ15)</f>
        <v>-0.3589743589743577</v>
      </c>
      <c r="BR43" s="78">
        <f ca="1">SUM((0.5*$CJ43),BQ15,-BR15)</f>
        <v>-1.3589743589743577</v>
      </c>
      <c r="BS43" s="78">
        <f ca="1">SUM((0.5*$CJ43),BR15,-BS15)</f>
        <v>-0.3589743589743577</v>
      </c>
      <c r="BT43" s="78">
        <f ca="1">SUM((0.5*$CJ43),BS15,-BT15)</f>
        <v>-2.3589743589743577</v>
      </c>
      <c r="BU43" s="78">
        <f ca="1">SUM((0.5*$CJ43),BT15,-BU15)</f>
        <v>-2.3589743589743577</v>
      </c>
      <c r="BV43" s="78">
        <f ca="1">SUM((0.5*$CJ43),BU15,-BV15)</f>
        <v>-1.3589743589743577</v>
      </c>
      <c r="BW43" s="78">
        <f ca="1">SUM((0.5*$CJ43),BV15,-BW15)</f>
        <v>-0.3589743589743577</v>
      </c>
      <c r="BX43" s="78">
        <f ca="1">SUM((0.5*$CJ43),BW15,-BX15)</f>
        <v>-1.3589743589743577</v>
      </c>
      <c r="BY43" s="78">
        <f ca="1">SUM((0.5*$CJ43),BX15,-BY15)</f>
        <v>-1.3589743589743577</v>
      </c>
      <c r="BZ43" s="78">
        <f ca="1">SUM((0.5*$CJ43),BY15,-BZ15)</f>
        <v>-1.3589743589743577</v>
      </c>
      <c r="CA43" s="78">
        <f ca="1">SUM((0.5*$CJ43),BZ15,-CA15)</f>
        <v>-0.3589743589743577</v>
      </c>
      <c r="CB43" s="78">
        <f ca="1">SUM((0.5*$CJ43),CA15,-CB15)</f>
        <v>-1.3589743589743577</v>
      </c>
      <c r="CC43" s="78">
        <f ca="1">SUM((0.5*$CJ43),CB15,-CC15)</f>
        <v>-0.35897435897435948</v>
      </c>
      <c r="CD43" s="78">
        <f ca="1">SUM((0.5*$CJ43),CC15,-CD15)</f>
        <v>-2.3589743589743595</v>
      </c>
      <c r="CE43" s="78">
        <f ca="1">SUM((0.5*$CJ43),CD15,-CE15)</f>
        <v>-2.3589743589743595</v>
      </c>
      <c r="CF43" s="78">
        <f ca="1">SUM((0.5*$CJ43),CE15,-CF15)</f>
        <v>-1.3589743589743595</v>
      </c>
      <c r="CG43" s="78">
        <f ca="1">SUM((0.5*$CJ43),CF15,-CG15)</f>
        <v>-1.3589743589743595</v>
      </c>
      <c r="CH43" s="78">
        <f ca="1">SUM((0.5*$CJ43),CG15,-CH15)</f>
        <v>-5.3589743589743595</v>
      </c>
      <c r="CI43" s="78">
        <f ca="1">SUM((0.5*$CJ43),CH15,-CI15)</f>
        <v>-4.3589743589743586</v>
      </c>
      <c r="CJ43" s="78">
        <f ca="1">PRODUCT(-H15,1/39)</f>
        <v>-0.717948717948718</v>
      </c>
      <c r="CL43" s="71">
        <f ca="1">CO15</f>
        <v>17.240000000000002</v>
      </c>
      <c r="CR43" s="27"/>
    </row>
    <row r="44" spans="4:96" s="1" customFormat="1" ht="69.95" customHeight="1">
      <c r="D44" s="28">
        <v>10.5</v>
      </c>
      <c r="H44" s="4"/>
      <c r="I44" s="2"/>
      <c r="J44" s="78">
        <f ca="1">PRODUCT(-H16,1/39)</f>
        <v>-0.69230769230769229</v>
      </c>
      <c r="K44" s="78">
        <f ca="1">SUM((0.5*$CJ44),0)</f>
        <v>-0.34615384615384615</v>
      </c>
      <c r="L44" s="78">
        <f ca="1">SUM((0.5*$CJ44),K16,-L16)</f>
        <v>-0.34615384615384615</v>
      </c>
      <c r="M44" s="78">
        <f ca="1">SUM((0.5*$CJ44),L16,-M16)</f>
        <v>-0.34615384615384615</v>
      </c>
      <c r="N44" s="78">
        <f ca="1">SUM((0.5*$CJ44),M16,-N16)</f>
        <v>-2.3461538461538463</v>
      </c>
      <c r="O44" s="78">
        <f ca="1">SUM((0.5*$CJ44),N16,-O16)</f>
        <v>-0.34615384615384626</v>
      </c>
      <c r="P44" s="78">
        <f ca="1">SUM((0.5*$CJ44),O16,-P16)</f>
        <v>-0.34615384615384626</v>
      </c>
      <c r="Q44" s="78">
        <f ca="1">SUM((0.5*$CJ44),P16,-Q16)</f>
        <v>-2.3461538461538463</v>
      </c>
      <c r="R44" s="78">
        <f ca="1">SUM((0.5*$CJ44),Q16,-R16)</f>
        <v>-0.34615384615384626</v>
      </c>
      <c r="S44" s="78">
        <f ca="1">SUM((0.5*$CJ44),R16,-S16)</f>
        <v>-1.3461538461538463</v>
      </c>
      <c r="T44" s="78">
        <f ca="1">SUM((0.5*$CJ44),S16,-T16)</f>
        <v>-0.34615384615384581</v>
      </c>
      <c r="U44" s="78">
        <f ca="1">SUM((0.5*$CJ44),T16,-U16)</f>
        <v>-0.34615384615384581</v>
      </c>
      <c r="V44" s="78">
        <f ca="1">SUM((0.5*$CJ44),U16,-V16)</f>
        <v>0.65384615384615419</v>
      </c>
      <c r="W44" s="78">
        <f ca="1">SUM((0.5*$CJ44),V16,-W16)</f>
        <v>0.65384615384615374</v>
      </c>
      <c r="X44" s="78">
        <f ca="1">SUM((0.5*$CJ44),W16,-X16)</f>
        <v>0.65384615384615374</v>
      </c>
      <c r="Y44" s="78">
        <f ca="1">SUM((0.5*$CJ44),X16,-Y16)</f>
        <v>0.65384615384615374</v>
      </c>
      <c r="Z44" s="78">
        <f ca="1">SUM((0.5*$CJ44),Y16,-Z16)</f>
        <v>0.65384615384615385</v>
      </c>
      <c r="AA44" s="78">
        <f ca="1">SUM((0.5*$CJ44),Z16,-AA16)</f>
        <v>1.6538461538461537</v>
      </c>
      <c r="AB44" s="78">
        <f ca="1">SUM((0.5*$CJ44),AA16,-AB16)</f>
        <v>1.6538461538461537</v>
      </c>
      <c r="AC44" s="78">
        <f ca="1">SUM((0.5*$CJ44),AB16,-AC16)</f>
        <v>2.6538461538461542</v>
      </c>
      <c r="AD44" s="78">
        <f ca="1">SUM((0.5*$CJ44),AC16,-AD16)</f>
        <v>2.6538461538461542</v>
      </c>
      <c r="AE44" s="78">
        <f ca="1">SUM((0.5*$CJ44),AD16,-AE16)</f>
        <v>3.6538461538461533</v>
      </c>
      <c r="AF44" s="78">
        <f ca="1">SUM((0.5*$CJ44),AE16,-AF16)</f>
        <v>1.6538461538461533</v>
      </c>
      <c r="AG44" s="78">
        <f ca="1">SUM((0.5*$CJ44),AF16,-AG16)</f>
        <v>2.6538461538461533</v>
      </c>
      <c r="AH44" s="78">
        <f ca="1">SUM((0.5*$CJ44),AG16,-AH16)</f>
        <v>1.6538461538461533</v>
      </c>
      <c r="AI44" s="78">
        <f ca="1">SUM((0.5*$CJ44),AH16,-AI16)</f>
        <v>1.6538461538461533</v>
      </c>
      <c r="AJ44" s="78">
        <f ca="1">SUM((0.5*$CJ44),AI16,-AJ16)</f>
        <v>1.6538461538461533</v>
      </c>
      <c r="AK44" s="78">
        <f ca="1">SUM((0.5*$CJ44),AJ16,-AK16)</f>
        <v>3.6538461538461533</v>
      </c>
      <c r="AL44" s="78">
        <f ca="1">SUM((0.5*$CJ44),AK16,-AL16)</f>
        <v>1.6538461538461533</v>
      </c>
      <c r="AM44" s="78">
        <f ca="1">SUM((0.5*$CJ44),AL16,-AM16)</f>
        <v>2.6538461538461533</v>
      </c>
      <c r="AN44" s="78">
        <f ca="1">SUM((0.5*$CJ44),AM16,-AN16)</f>
        <v>0.6538461538461533</v>
      </c>
      <c r="AO44" s="78">
        <f ca="1">SUM((0.5*$CJ44),AN16,-AO16)</f>
        <v>3.6538461538461533</v>
      </c>
      <c r="AP44" s="78">
        <f ca="1">SUM((0.5*$CJ44),AO16,-AP16)</f>
        <v>-0.3461538461538467</v>
      </c>
      <c r="AQ44" s="78">
        <f ca="1">SUM((0.5*$CJ44),AP16,-AQ16)</f>
        <v>0.6538461538461533</v>
      </c>
      <c r="AR44" s="78">
        <f ca="1">SUM((0.5*$CJ44),AQ16,-AR16)</f>
        <v>-0.3461538461538467</v>
      </c>
      <c r="AS44" s="78">
        <f ca="1">SUM((0.5*$CJ44),AR16,-AS16)</f>
        <v>0.6538461538461533</v>
      </c>
      <c r="AT44" s="78">
        <f ca="1">SUM((0.5*$CJ44),AS16,-AT16)</f>
        <v>0.6538461538461533</v>
      </c>
      <c r="AU44" s="78">
        <f ca="1">SUM((0.5*$CJ44),AT16,-AU16)</f>
        <v>0.6538461538461533</v>
      </c>
      <c r="AV44" s="78">
        <f ca="1">SUM((0.5*$CJ44),AU16,-AV16)</f>
        <v>-0.3461538461538467</v>
      </c>
      <c r="AW44" s="78">
        <f ca="1">SUM((0.5*$CJ44),AV16,-AW16)</f>
        <v>-0.3461538461538467</v>
      </c>
      <c r="AX44" s="78">
        <f ca="1">SUM((0.5*$CJ44),AW16,-AX16)</f>
        <v>-0.3461538461538467</v>
      </c>
      <c r="AY44" s="78">
        <f ca="1">SUM((0.5*$CJ44),AX16,-AY16)</f>
        <v>-0.3461538461538467</v>
      </c>
      <c r="AZ44" s="78">
        <f ca="1">SUM((0.5*$CJ44),AY16,-AZ16)</f>
        <v>-0.3461538461538467</v>
      </c>
      <c r="BA44" s="78">
        <f ca="1">SUM((0.5*$CJ44),AZ16,-BA16)</f>
        <v>-0.3461538461538467</v>
      </c>
      <c r="BB44" s="78">
        <f ca="1">SUM((0.5*$CJ44),BA16,-BB16)</f>
        <v>-0.3461538461538467</v>
      </c>
      <c r="BC44" s="78">
        <f ca="1">SUM((0.5*$CJ44),BB16,-BC16)</f>
        <v>-0.3461538461538467</v>
      </c>
      <c r="BD44" s="78">
        <f ca="1">SUM((0.5*$CJ44),BC16,-BD16)</f>
        <v>-1.3461538461538467</v>
      </c>
      <c r="BE44" s="78">
        <f ca="1">SUM((0.5*$CJ44),BD16,-BE16)</f>
        <v>-0.3461538461538467</v>
      </c>
      <c r="BF44" s="78">
        <f ca="1">SUM((0.5*$CJ44),BE16,-BF16)</f>
        <v>-0.3461538461538467</v>
      </c>
      <c r="BG44" s="78">
        <f ca="1">SUM((0.5*$CJ44),BF16,-BG16)</f>
        <v>0.6538461538461533</v>
      </c>
      <c r="BH44" s="78">
        <f ca="1">SUM((0.5*$CJ44),BG16,-BH16)</f>
        <v>0.6538461538461533</v>
      </c>
      <c r="BI44" s="78">
        <f ca="1">SUM((0.5*$CJ44),BH16,-BI16)</f>
        <v>-0.3461538461538467</v>
      </c>
      <c r="BJ44" s="78">
        <f ca="1">SUM((0.5*$CJ44),BI16,-BJ16)</f>
        <v>0.6538461538461533</v>
      </c>
      <c r="BK44" s="78">
        <f ca="1">SUM((0.5*$CJ44),BJ16,-BK16)</f>
        <v>-0.3461538461538467</v>
      </c>
      <c r="BL44" s="78">
        <f ca="1">SUM((0.5*$CJ44),BK16,-BL16)</f>
        <v>0.6538461538461533</v>
      </c>
      <c r="BM44" s="78">
        <f ca="1">SUM((0.5*$CJ44),BL16,-BM16)</f>
        <v>-0.3461538461538467</v>
      </c>
      <c r="BN44" s="78">
        <f ca="1">SUM((0.5*$CJ44),BM16,-BN16)</f>
        <v>0.6538461538461533</v>
      </c>
      <c r="BO44" s="78">
        <f ca="1">SUM((0.5*$CJ44),BN16,-BO16)</f>
        <v>0.6538461538461533</v>
      </c>
      <c r="BP44" s="78">
        <f ca="1">SUM((0.5*$CJ44),BO16,-BP16)</f>
        <v>0.6538461538461533</v>
      </c>
      <c r="BQ44" s="78">
        <f ca="1">SUM((0.5*$CJ44),BP16,-BQ16)</f>
        <v>0.6538461538461533</v>
      </c>
      <c r="BR44" s="78">
        <f ca="1">SUM((0.5*$CJ44),BQ16,-BR16)</f>
        <v>-0.3461538461538467</v>
      </c>
      <c r="BS44" s="78">
        <f ca="1">SUM((0.5*$CJ44),BR16,-BS16)</f>
        <v>-1.3461538461538467</v>
      </c>
      <c r="BT44" s="78">
        <f ca="1">SUM((0.5*$CJ44),BS16,-BT16)</f>
        <v>-1.3461538461538467</v>
      </c>
      <c r="BU44" s="78">
        <f ca="1">SUM((0.5*$CJ44),BT16,-BU16)</f>
        <v>-2.3461538461538467</v>
      </c>
      <c r="BV44" s="78">
        <f ca="1">SUM((0.5*$CJ44),BU16,-BV16)</f>
        <v>-2.3461538461538467</v>
      </c>
      <c r="BW44" s="78">
        <f ca="1">SUM((0.5*$CJ44),BV16,-BW16)</f>
        <v>-2.3461538461538467</v>
      </c>
      <c r="BX44" s="78">
        <f ca="1">SUM((0.5*$CJ44),BW16,-BX16)</f>
        <v>-2.3461538461538467</v>
      </c>
      <c r="BY44" s="78">
        <f ca="1">SUM((0.5*$CJ44),BX16,-BY16)</f>
        <v>-4.3461538461538467</v>
      </c>
      <c r="BZ44" s="78">
        <f ca="1">SUM((0.5*$CJ44),BY16,-BZ16)</f>
        <v>-3.3461538461538467</v>
      </c>
      <c r="CA44" s="78">
        <f ca="1">SUM((0.5*$CJ44),BZ16,-CA16)</f>
        <v>-3.3461538461538467</v>
      </c>
      <c r="CB44" s="78">
        <f ca="1">SUM((0.5*$CJ44),CA16,-CB16)</f>
        <v>-5.3461538461538467</v>
      </c>
      <c r="CC44" s="78">
        <f ca="1">SUM((0.5*$CJ44),CB16,-CC16)</f>
        <v>-6.3461538461538467</v>
      </c>
      <c r="CD44" s="78">
        <f ca="1">SUM((0.5*$CJ44),CC16,-CD16)</f>
        <v>-2.3461538461538467</v>
      </c>
      <c r="CE44" s="78">
        <f ca="1">SUM((0.5*$CJ44),CD16,-CE16)</f>
        <v>-3.3461538461538467</v>
      </c>
      <c r="CF44" s="78">
        <f ca="1">SUM((0.5*$CJ44),CE16,-CF16)</f>
        <v>-2.3461538461538467</v>
      </c>
      <c r="CG44" s="78">
        <f ca="1">SUM((0.5*$CJ44),CF16,-CG16)</f>
        <v>-2.3461538461538467</v>
      </c>
      <c r="CH44" s="78">
        <f ca="1">SUM((0.5*$CJ44),CG16,-CH16)</f>
        <v>-5.3461538461538467</v>
      </c>
      <c r="CI44" s="78">
        <f ca="1">SUM((0.5*$CJ44),CH16,-CI16)</f>
        <v>-5.3461538461538458</v>
      </c>
      <c r="CJ44" s="78">
        <f ca="1">PRODUCT(-H16,1/39)</f>
        <v>-0.69230769230769229</v>
      </c>
      <c r="CL44" s="71">
        <f ca="1">CO16</f>
        <v>27.866666666666667</v>
      </c>
      <c r="CR44" s="27"/>
    </row>
    <row r="45" spans="4:96" s="1" customFormat="1" ht="69.95" customHeight="1">
      <c r="D45" s="28">
        <v>7.1</v>
      </c>
      <c r="H45" s="4"/>
      <c r="I45" s="2"/>
      <c r="J45" s="78">
        <f ca="1">PRODUCT(-H17,1/39)</f>
        <v>0.23076923076923075</v>
      </c>
      <c r="K45" s="78">
        <f ca="1">SUM((0.5*$CJ45),0)</f>
        <v>0.11538461538461538</v>
      </c>
      <c r="L45" s="78">
        <f ca="1">SUM((0.5*$CJ45),K17,-L17)</f>
        <v>0.11538461538461538</v>
      </c>
      <c r="M45" s="78">
        <f ca="1">SUM((0.5*$CJ45),L17,-M17)</f>
        <v>0.11538461538461538</v>
      </c>
      <c r="N45" s="78">
        <f ca="1">SUM((0.5*$CJ45),M17,-N17)</f>
        <v>0.11538461538461538</v>
      </c>
      <c r="O45" s="78">
        <f ca="1">SUM((0.5*$CJ45),N17,-O17)</f>
        <v>1.1153846153846154</v>
      </c>
      <c r="P45" s="78">
        <f ca="1">SUM((0.5*$CJ45),O17,-P17)</f>
        <v>0.11538461538461542</v>
      </c>
      <c r="Q45" s="78">
        <f ca="1">SUM((0.5*$CJ45),P17,-Q17)</f>
        <v>1.1153846153846154</v>
      </c>
      <c r="R45" s="78">
        <f ca="1">SUM((0.5*$CJ45),Q17,-R17)</f>
        <v>1.1153846153846154</v>
      </c>
      <c r="S45" s="78">
        <f ca="1">SUM((0.5*$CJ45),R17,-S17)</f>
        <v>1.1153846153846154</v>
      </c>
      <c r="T45" s="78">
        <f ca="1">SUM((0.5*$CJ45),S17,-T17)</f>
        <v>1.1153846153846154</v>
      </c>
      <c r="U45" s="78">
        <f ca="1">SUM((0.5*$CJ45),T17,-U17)</f>
        <v>2.115384615384615</v>
      </c>
      <c r="V45" s="78">
        <f ca="1">SUM((0.5*$CJ45),U17,-V17)</f>
        <v>1.115384615384615</v>
      </c>
      <c r="W45" s="78">
        <f ca="1">SUM((0.5*$CJ45),V17,-W17)</f>
        <v>2.115384615384615</v>
      </c>
      <c r="X45" s="78">
        <f ca="1">SUM((0.5*$CJ45),W17,-X17)</f>
        <v>2.115384615384615</v>
      </c>
      <c r="Y45" s="78">
        <f ca="1">SUM((0.5*$CJ45),X17,-Y17)</f>
        <v>2.115384615384615</v>
      </c>
      <c r="Z45" s="78">
        <f ca="1">SUM((0.5*$CJ45),Y17,-Z17)</f>
        <v>2.115384615384615</v>
      </c>
      <c r="AA45" s="78">
        <f ca="1">SUM((0.5*$CJ45),Z17,-AA17)</f>
        <v>3.115384615384615</v>
      </c>
      <c r="AB45" s="78">
        <f ca="1">SUM((0.5*$CJ45),AA17,-AB17)</f>
        <v>2.1153846153846168</v>
      </c>
      <c r="AC45" s="78">
        <f ca="1">SUM((0.5*$CJ45),AB17,-AC17)</f>
        <v>4.1153846153846168</v>
      </c>
      <c r="AD45" s="78">
        <f ca="1">SUM((0.5*$CJ45),AC17,-AD17)</f>
        <v>3.1153846153846168</v>
      </c>
      <c r="AE45" s="78">
        <f ca="1">SUM((0.5*$CJ45),AD17,-AE17)</f>
        <v>3.1153846153846168</v>
      </c>
      <c r="AF45" s="78">
        <f ca="1">SUM((0.5*$CJ45),AE17,-AF17)</f>
        <v>3.1153846153846168</v>
      </c>
      <c r="AG45" s="78">
        <f ca="1">SUM((0.5*$CJ45),AF17,-AG17)</f>
        <v>4.1153846153846132</v>
      </c>
      <c r="AH45" s="78">
        <f ca="1">SUM((0.5*$CJ45),AG17,-AH17)</f>
        <v>3.1153846153846132</v>
      </c>
      <c r="AI45" s="78">
        <f ca="1">SUM((0.5*$CJ45),AH17,-AI17)</f>
        <v>3.1153846153846132</v>
      </c>
      <c r="AJ45" s="78">
        <f ca="1">SUM((0.5*$CJ45),AI17,-AJ17)</f>
        <v>2.1153846153846132</v>
      </c>
      <c r="AK45" s="78">
        <f ca="1">SUM((0.5*$CJ45),AJ17,-AK17)</f>
        <v>5.1153846153846132</v>
      </c>
      <c r="AL45" s="78">
        <f ca="1">SUM((0.5*$CJ45),AK17,-AL17)</f>
        <v>3.1153846153846132</v>
      </c>
      <c r="AM45" s="78">
        <f ca="1">SUM((0.5*$CJ45),AL17,-AM17)</f>
        <v>3.1153846153846132</v>
      </c>
      <c r="AN45" s="78">
        <f ca="1">SUM((0.5*$CJ45),AM17,-AN17)</f>
        <v>3.1153846153846132</v>
      </c>
      <c r="AO45" s="78">
        <f ca="1">SUM((0.5*$CJ45),AN17,-AO17)</f>
        <v>3.1153846153846132</v>
      </c>
      <c r="AP45" s="78">
        <f ca="1">SUM((0.5*$CJ45),AO17,-AP17)</f>
        <v>1.1153846153846132</v>
      </c>
      <c r="AQ45" s="78">
        <f ca="1">SUM((0.5*$CJ45),AP17,-AQ17)</f>
        <v>1.1153846153846132</v>
      </c>
      <c r="AR45" s="78">
        <f ca="1">SUM((0.5*$CJ45),AQ17,-AR17)</f>
        <v>1.1153846153846132</v>
      </c>
      <c r="AS45" s="78">
        <f ca="1">SUM((0.5*$CJ45),AR17,-AS17)</f>
        <v>2.1153846153846132</v>
      </c>
      <c r="AT45" s="78">
        <f ca="1">SUM((0.5*$CJ45),AS17,-AT17)</f>
        <v>2.1153846153846132</v>
      </c>
      <c r="AU45" s="78">
        <f ca="1">SUM((0.5*$CJ45),AT17,-AU17)</f>
        <v>1.1153846153846132</v>
      </c>
      <c r="AV45" s="78">
        <f ca="1">SUM((0.5*$CJ45),AU17,-AV17)</f>
        <v>0.1153846153846132</v>
      </c>
      <c r="AW45" s="78">
        <f ca="1">SUM((0.5*$CJ45),AV17,-AW17)</f>
        <v>-0.8846153846153868</v>
      </c>
      <c r="AX45" s="78">
        <f ca="1">SUM((0.5*$CJ45),AW17,-AX17)</f>
        <v>0.1153846153846132</v>
      </c>
      <c r="AY45" s="78">
        <f ca="1">SUM((0.5*$CJ45),AX17,-AY17)</f>
        <v>1.1153846153846132</v>
      </c>
      <c r="AZ45" s="78">
        <f ca="1">SUM((0.5*$CJ45),AY17,-AZ17)</f>
        <v>1.1153846153846132</v>
      </c>
      <c r="BA45" s="78">
        <f ca="1">SUM((0.5*$CJ45),AZ17,-BA17)</f>
        <v>0.1153846153846132</v>
      </c>
      <c r="BB45" s="78">
        <f ca="1">SUM((0.5*$CJ45),BA17,-BB17)</f>
        <v>-0.8846153846153868</v>
      </c>
      <c r="BC45" s="78">
        <f ca="1">SUM((0.5*$CJ45),BB17,-BC17)</f>
        <v>0.1153846153846132</v>
      </c>
      <c r="BD45" s="78">
        <f ca="1">SUM((0.5*$CJ45),BC17,-BD17)</f>
        <v>-0.8846153846153868</v>
      </c>
      <c r="BE45" s="78">
        <f ca="1">SUM((0.5*$CJ45),BD17,-BE17)</f>
        <v>-0.8846153846153868</v>
      </c>
      <c r="BF45" s="78">
        <f ca="1">SUM((0.5*$CJ45),BE17,-BF17)</f>
        <v>-0.8846153846153868</v>
      </c>
      <c r="BG45" s="78">
        <f ca="1">SUM((0.5*$CJ45),BF17,-BG17)</f>
        <v>-0.8846153846153868</v>
      </c>
      <c r="BH45" s="78">
        <f ca="1">SUM((0.5*$CJ45),BG17,-BH17)</f>
        <v>-0.8846153846153868</v>
      </c>
      <c r="BI45" s="78">
        <f ca="1">SUM((0.5*$CJ45),BH17,-BI17)</f>
        <v>-0.8846153846153868</v>
      </c>
      <c r="BJ45" s="78">
        <f ca="1">SUM((0.5*$CJ45),BI17,-BJ17)</f>
        <v>-0.8846153846153868</v>
      </c>
      <c r="BK45" s="78">
        <f ca="1">SUM((0.5*$CJ45),BJ17,-BK17)</f>
        <v>-0.8846153846153868</v>
      </c>
      <c r="BL45" s="78">
        <f ca="1">SUM((0.5*$CJ45),BK17,-BL17)</f>
        <v>-0.8846153846153868</v>
      </c>
      <c r="BM45" s="78">
        <f ca="1">SUM((0.5*$CJ45),BL17,-BM17)</f>
        <v>0.1153846153846132</v>
      </c>
      <c r="BN45" s="78">
        <f ca="1">SUM((0.5*$CJ45),BM17,-BN17)</f>
        <v>-0.8846153846153868</v>
      </c>
      <c r="BO45" s="78">
        <f ca="1">SUM((0.5*$CJ45),BN17,-BO17)</f>
        <v>0.1153846153846132</v>
      </c>
      <c r="BP45" s="78">
        <f ca="1">SUM((0.5*$CJ45),BO17,-BP17)</f>
        <v>-0.8846153846153868</v>
      </c>
      <c r="BQ45" s="78">
        <f ca="1">SUM((0.5*$CJ45),BP17,-BQ17)</f>
        <v>-0.8846153846153868</v>
      </c>
      <c r="BR45" s="78">
        <f ca="1">SUM((0.5*$CJ45),BQ17,-BR17)</f>
        <v>-1.8846153846153868</v>
      </c>
      <c r="BS45" s="78">
        <f ca="1">SUM((0.5*$CJ45),BR17,-BS17)</f>
        <v>-0.8846153846153868</v>
      </c>
      <c r="BT45" s="78">
        <f ca="1">SUM((0.5*$CJ45),BS17,-BT17)</f>
        <v>-2.8846153846153868</v>
      </c>
      <c r="BU45" s="78">
        <f ca="1">SUM((0.5*$CJ45),BT17,-BU17)</f>
        <v>-2.8846153846153868</v>
      </c>
      <c r="BV45" s="78">
        <f ca="1">SUM((0.5*$CJ45),BU17,-BV17)</f>
        <v>-3.8846153846153868</v>
      </c>
      <c r="BW45" s="78">
        <f ca="1">SUM((0.5*$CJ45),BV17,-BW17)</f>
        <v>-1.8846153846153868</v>
      </c>
      <c r="BX45" s="78">
        <f ca="1">SUM((0.5*$CJ45),BW17,-BX17)</f>
        <v>-3.8846153846153868</v>
      </c>
      <c r="BY45" s="78">
        <f ca="1">SUM((0.5*$CJ45),BX17,-BY17)</f>
        <v>-3.8846153846153868</v>
      </c>
      <c r="BZ45" s="78">
        <f ca="1">SUM((0.5*$CJ45),BY17,-BZ17)</f>
        <v>-3.8846153846153868</v>
      </c>
      <c r="CA45" s="78">
        <f ca="1">SUM((0.5*$CJ45),BZ17,-CA17)</f>
        <v>-3.8846153846153832</v>
      </c>
      <c r="CB45" s="78">
        <f ca="1">SUM((0.5*$CJ45),CA17,-CB17)</f>
        <v>-5.8846153846153832</v>
      </c>
      <c r="CC45" s="78">
        <f ca="1">SUM((0.5*$CJ45),CB17,-CC17)</f>
        <v>-2.8846153846153832</v>
      </c>
      <c r="CD45" s="78">
        <f ca="1">SUM((0.5*$CJ45),CC17,-CD17)</f>
        <v>-2.8846153846153832</v>
      </c>
      <c r="CE45" s="78">
        <f ca="1">SUM((0.5*$CJ45),CD17,-CE17)</f>
        <v>-2.884615384615385</v>
      </c>
      <c r="CF45" s="78">
        <f ca="1">SUM((0.5*$CJ45),CE17,-CF17)</f>
        <v>-2.884615384615385</v>
      </c>
      <c r="CG45" s="78">
        <f ca="1">SUM((0.5*$CJ45),CF17,-CG17)</f>
        <v>-2.884615384615385</v>
      </c>
      <c r="CH45" s="78">
        <f ca="1">SUM((0.5*$CJ45),CG17,-CH17)</f>
        <v>-3.884615384615385</v>
      </c>
      <c r="CI45" s="78">
        <f ca="1">SUM((0.5*$CJ45),CH17,-CI17)</f>
        <v>-2.8846153846153846</v>
      </c>
      <c r="CJ45" s="78">
        <f ca="1">PRODUCT(-H17,1/39)</f>
        <v>0.23076923076923075</v>
      </c>
      <c r="CL45" s="71">
        <f ca="1">CO17</f>
        <v>41.28</v>
      </c>
      <c r="CR45" s="27"/>
    </row>
    <row r="46" spans="4:96" s="1" customFormat="1" ht="69.95" customHeight="1">
      <c r="D46" s="28">
        <v>3.6</v>
      </c>
      <c r="H46" s="4"/>
      <c r="I46" s="2"/>
      <c r="J46" s="78">
        <f ca="1">PRODUCT(-H18,1/39)</f>
        <v>0.02564102564102564</v>
      </c>
      <c r="K46" s="78">
        <f ca="1">SUM((0.5*$CJ46),0)</f>
        <v>0.01282051282051282</v>
      </c>
      <c r="L46" s="78">
        <f ca="1">SUM((0.5*$CJ46),K18,-L18)</f>
        <v>1.0128205128205128</v>
      </c>
      <c r="M46" s="78">
        <f ca="1">SUM((0.5*$CJ46),L18,-M18)</f>
        <v>-0.98717948717948723</v>
      </c>
      <c r="N46" s="78">
        <f ca="1">SUM((0.5*$CJ46),M18,-N18)</f>
        <v>0.01282051282051282</v>
      </c>
      <c r="O46" s="78">
        <f ca="1">SUM((0.5*$CJ46),N18,-O18)</f>
        <v>0.01282051282051282</v>
      </c>
      <c r="P46" s="78">
        <f ca="1">SUM((0.5*$CJ46),O18,-P18)</f>
        <v>0.01282051282051282</v>
      </c>
      <c r="Q46" s="78">
        <f ca="1">SUM((0.5*$CJ46),P18,-Q18)</f>
        <v>1.0128205128205128</v>
      </c>
      <c r="R46" s="78">
        <f ca="1">SUM((0.5*$CJ46),Q18,-R18)</f>
        <v>0.012820512820512775</v>
      </c>
      <c r="S46" s="78">
        <f ca="1">SUM((0.5*$CJ46),R18,-S18)</f>
        <v>1.0128205128205128</v>
      </c>
      <c r="T46" s="78">
        <f ca="1">SUM((0.5*$CJ46),S18,-T18)</f>
        <v>0.012820512820512775</v>
      </c>
      <c r="U46" s="78">
        <f ca="1">SUM((0.5*$CJ46),T18,-U18)</f>
        <v>0.012820512820512775</v>
      </c>
      <c r="V46" s="78">
        <f ca="1">SUM((0.5*$CJ46),U18,-V18)</f>
        <v>1.0128205128205128</v>
      </c>
      <c r="W46" s="78">
        <f ca="1">SUM((0.5*$CJ46),V18,-W18)</f>
        <v>2.0128205128205128</v>
      </c>
      <c r="X46" s="78">
        <f ca="1">SUM((0.5*$CJ46),W18,-X18)</f>
        <v>1.0128205128205128</v>
      </c>
      <c r="Y46" s="78">
        <f ca="1">SUM((0.5*$CJ46),X18,-Y18)</f>
        <v>0.012820512820512775</v>
      </c>
      <c r="Z46" s="78">
        <f ca="1">SUM((0.5*$CJ46),Y18,-Z18)</f>
        <v>1.0128205128205128</v>
      </c>
      <c r="AA46" s="78">
        <f ca="1">SUM((0.5*$CJ46),Z18,-AA18)</f>
        <v>1.0128205128205128</v>
      </c>
      <c r="AB46" s="78">
        <f ca="1">SUM((0.5*$CJ46),AA18,-AB18)</f>
        <v>2.0128205128205128</v>
      </c>
      <c r="AC46" s="78">
        <f ca="1">SUM((0.5*$CJ46),AB18,-AC18)</f>
        <v>2.0128205128205128</v>
      </c>
      <c r="AD46" s="78">
        <f ca="1">SUM((0.5*$CJ46),AC18,-AD18)</f>
        <v>1.0128205128205128</v>
      </c>
      <c r="AE46" s="78">
        <f ca="1">SUM((0.5*$CJ46),AD18,-AE18)</f>
        <v>1.0128205128205128</v>
      </c>
      <c r="AF46" s="78">
        <f ca="1">SUM((0.5*$CJ46),AE18,-AF18)</f>
        <v>1.0128205128205128</v>
      </c>
      <c r="AG46" s="78">
        <f ca="1">SUM((0.5*$CJ46),AF18,-AG18)</f>
        <v>2.0128205128205128</v>
      </c>
      <c r="AH46" s="78">
        <f ca="1">SUM((0.5*$CJ46),AG18,-AH18)</f>
        <v>1.0128205128205146</v>
      </c>
      <c r="AI46" s="78">
        <f ca="1">SUM((0.5*$CJ46),AH18,-AI18)</f>
        <v>2.0128205128205146</v>
      </c>
      <c r="AJ46" s="78">
        <f ca="1">SUM((0.5*$CJ46),AI18,-AJ18)</f>
        <v>2.0128205128205146</v>
      </c>
      <c r="AK46" s="78">
        <f ca="1">SUM((0.5*$CJ46),AJ18,-AK18)</f>
        <v>2.0128205128205146</v>
      </c>
      <c r="AL46" s="78">
        <f ca="1">SUM((0.5*$CJ46),AK18,-AL18)</f>
        <v>2.0128205128205146</v>
      </c>
      <c r="AM46" s="78">
        <f ca="1">SUM((0.5*$CJ46),AL18,-AM18)</f>
        <v>2.0128205128205146</v>
      </c>
      <c r="AN46" s="78">
        <f ca="1">SUM((0.5*$CJ46),AM18,-AN18)</f>
        <v>1.0128205128205146</v>
      </c>
      <c r="AO46" s="78">
        <f ca="1">SUM((0.5*$CJ46),AN18,-AO18)</f>
        <v>2.0128205128205146</v>
      </c>
      <c r="AP46" s="78">
        <f ca="1">SUM((0.5*$CJ46),AO18,-AP18)</f>
        <v>1.0128205128205146</v>
      </c>
      <c r="AQ46" s="78">
        <f ca="1">SUM((0.5*$CJ46),AP18,-AQ18)</f>
        <v>2.0128205128205146</v>
      </c>
      <c r="AR46" s="78">
        <f ca="1">SUM((0.5*$CJ46),AQ18,-AR18)</f>
        <v>1.012820512820511</v>
      </c>
      <c r="AS46" s="78">
        <f ca="1">SUM((0.5*$CJ46),AR18,-AS18)</f>
        <v>1.012820512820511</v>
      </c>
      <c r="AT46" s="78">
        <f ca="1">SUM((0.5*$CJ46),AS18,-AT18)</f>
        <v>1.012820512820511</v>
      </c>
      <c r="AU46" s="78">
        <f ca="1">SUM((0.5*$CJ46),AT18,-AU18)</f>
        <v>1.012820512820511</v>
      </c>
      <c r="AV46" s="78">
        <f ca="1">SUM((0.5*$CJ46),AU18,-AV18)</f>
        <v>1.012820512820511</v>
      </c>
      <c r="AW46" s="78">
        <f ca="1">SUM((0.5*$CJ46),AV18,-AW18)</f>
        <v>0.012820512820510999</v>
      </c>
      <c r="AX46" s="78">
        <f ca="1">SUM((0.5*$CJ46),AW18,-AX18)</f>
        <v>1.012820512820511</v>
      </c>
      <c r="AY46" s="78">
        <f ca="1">SUM((0.5*$CJ46),AX18,-AY18)</f>
        <v>0.012820512820510999</v>
      </c>
      <c r="AZ46" s="78">
        <f ca="1">SUM((0.5*$CJ46),AY18,-AZ18)</f>
        <v>1.012820512820511</v>
      </c>
      <c r="BA46" s="78">
        <f ca="1">SUM((0.5*$CJ46),AZ18,-BA18)</f>
        <v>0.012820512820510999</v>
      </c>
      <c r="BB46" s="78">
        <f ca="1">SUM((0.5*$CJ46),BA18,-BB18)</f>
        <v>0.012820512820510999</v>
      </c>
      <c r="BC46" s="78">
        <f ca="1">SUM((0.5*$CJ46),BB18,-BC18)</f>
        <v>-0.987179487179489</v>
      </c>
      <c r="BD46" s="78">
        <f ca="1">SUM((0.5*$CJ46),BC18,-BD18)</f>
        <v>0.012820512820510999</v>
      </c>
      <c r="BE46" s="78">
        <f ca="1">SUM((0.5*$CJ46),BD18,-BE18)</f>
        <v>-0.987179487179489</v>
      </c>
      <c r="BF46" s="78">
        <f ca="1">SUM((0.5*$CJ46),BE18,-BF18)</f>
        <v>-0.987179487179489</v>
      </c>
      <c r="BG46" s="78">
        <f ca="1">SUM((0.5*$CJ46),BF18,-BG18)</f>
        <v>0.012820512820510999</v>
      </c>
      <c r="BH46" s="78">
        <f ca="1">SUM((0.5*$CJ46),BG18,-BH18)</f>
        <v>-1.987179487179489</v>
      </c>
      <c r="BI46" s="78">
        <f ca="1">SUM((0.5*$CJ46),BH18,-BI18)</f>
        <v>-0.987179487179489</v>
      </c>
      <c r="BJ46" s="78">
        <f ca="1">SUM((0.5*$CJ46),BI18,-BJ18)</f>
        <v>-0.987179487179489</v>
      </c>
      <c r="BK46" s="78">
        <f ca="1">SUM((0.5*$CJ46),BJ18,-BK18)</f>
        <v>-0.987179487179489</v>
      </c>
      <c r="BL46" s="78">
        <f ca="1">SUM((0.5*$CJ46),BK18,-BL18)</f>
        <v>-0.987179487179489</v>
      </c>
      <c r="BM46" s="78">
        <f ca="1">SUM((0.5*$CJ46),BL18,-BM18)</f>
        <v>-0.98717948717948545</v>
      </c>
      <c r="BN46" s="78">
        <f ca="1">SUM((0.5*$CJ46),BM18,-BN18)</f>
        <v>-0.98717948717948545</v>
      </c>
      <c r="BO46" s="78">
        <f ca="1">SUM((0.5*$CJ46),BN18,-BO18)</f>
        <v>-0.98717948717948545</v>
      </c>
      <c r="BP46" s="78">
        <f ca="1">SUM((0.5*$CJ46),BO18,-BP18)</f>
        <v>-0.98717948717948545</v>
      </c>
      <c r="BQ46" s="78">
        <f ca="1">SUM((0.5*$CJ46),BP18,-BQ18)</f>
        <v>-0.98717948717948545</v>
      </c>
      <c r="BR46" s="78">
        <f ca="1">SUM((0.5*$CJ46),BQ18,-BR18)</f>
        <v>-1.9871794871794854</v>
      </c>
      <c r="BS46" s="78">
        <f ca="1">SUM((0.5*$CJ46),BR18,-BS18)</f>
        <v>-0.98717948717948545</v>
      </c>
      <c r="BT46" s="78">
        <f ca="1">SUM((0.5*$CJ46),BS18,-BT18)</f>
        <v>-1.9871794871794854</v>
      </c>
      <c r="BU46" s="78">
        <f ca="1">SUM((0.5*$CJ46),BT18,-BU18)</f>
        <v>-0.98717948717948545</v>
      </c>
      <c r="BV46" s="78">
        <f ca="1">SUM((0.5*$CJ46),BU18,-BV18)</f>
        <v>-0.98717948717948545</v>
      </c>
      <c r="BW46" s="78">
        <f ca="1">SUM((0.5*$CJ46),BV18,-BW18)</f>
        <v>-0.98717948717948545</v>
      </c>
      <c r="BX46" s="78">
        <f ca="1">SUM((0.5*$CJ46),BW18,-BX18)</f>
        <v>-1.9871794871794854</v>
      </c>
      <c r="BY46" s="78">
        <f ca="1">SUM((0.5*$CJ46),BX18,-BY18)</f>
        <v>-1.9871794871794854</v>
      </c>
      <c r="BZ46" s="78">
        <f ca="1">SUM((0.5*$CJ46),BY18,-BZ18)</f>
        <v>-1.9871794871794872</v>
      </c>
      <c r="CA46" s="78">
        <f ca="1">SUM((0.5*$CJ46),BZ18,-CA18)</f>
        <v>-0.98717948717948723</v>
      </c>
      <c r="CB46" s="78">
        <f ca="1">SUM((0.5*$CJ46),CA18,-CB18)</f>
        <v>-1.9871794871794872</v>
      </c>
      <c r="CC46" s="78">
        <f ca="1">SUM((0.5*$CJ46),CB18,-CC18)</f>
        <v>-2.9871794871794872</v>
      </c>
      <c r="CD46" s="78">
        <f ca="1">SUM((0.5*$CJ46),CC18,-CD18)</f>
        <v>-0.98717948717948723</v>
      </c>
      <c r="CE46" s="78">
        <f ca="1">SUM((0.5*$CJ46),CD18,-CE18)</f>
        <v>-0.98717948717948723</v>
      </c>
      <c r="CF46" s="78">
        <f ca="1">SUM((0.5*$CJ46),CE18,-CF18)</f>
        <v>-0.98717948717948723</v>
      </c>
      <c r="CG46" s="78">
        <f ca="1">SUM((0.5*$CJ46),CF18,-CG18)</f>
        <v>-0.98717948717948723</v>
      </c>
      <c r="CH46" s="78">
        <f ca="1">SUM((0.5*$CJ46),CG18,-CH18)</f>
        <v>-1.9871794871794872</v>
      </c>
      <c r="CI46" s="78">
        <f ca="1">SUM((0.5*$CJ46),CH18,-CI18)</f>
        <v>-0.98717948717948723</v>
      </c>
      <c r="CJ46" s="78">
        <f ca="1">PRODUCT(-H18,1/39)</f>
        <v>0.02564102564102564</v>
      </c>
      <c r="CL46" s="71">
        <f ca="1">CO18</f>
        <v>20.666666666666668</v>
      </c>
      <c r="CR46" s="27"/>
    </row>
    <row r="47" spans="4:96" s="1" customFormat="1" ht="69" customHeight="1">
      <c r="D47" s="28">
        <v>1</v>
      </c>
      <c r="H47" s="4"/>
      <c r="I47" s="2"/>
      <c r="J47" s="78">
        <f ca="1">PRODUCT(-H19,1/39)</f>
        <v>0.76923076923076916</v>
      </c>
      <c r="K47" s="78">
        <f ca="1">SUM((0.5*$CJ47),0)</f>
        <v>0.38461538461538458</v>
      </c>
      <c r="L47" s="78">
        <f ca="1">SUM((0.5*$CJ47),K19,-L19)</f>
        <v>0.38461538461538458</v>
      </c>
      <c r="M47" s="78">
        <f ca="1">SUM((0.5*$CJ47),L19,-M19)</f>
        <v>-2.6153846153846154</v>
      </c>
      <c r="N47" s="78">
        <f ca="1">SUM((0.5*$CJ47),M19,-N19)</f>
        <v>0.38461538461538458</v>
      </c>
      <c r="O47" s="78">
        <f ca="1">SUM((0.5*$CJ47),N19,-O19)</f>
        <v>-0.61538461538461542</v>
      </c>
      <c r="P47" s="78">
        <f ca="1">SUM((0.5*$CJ47),O19,-P19)</f>
        <v>-0.615384615384615</v>
      </c>
      <c r="Q47" s="78">
        <f ca="1">SUM((0.5*$CJ47),P19,-Q19)</f>
        <v>-0.615384615384615</v>
      </c>
      <c r="R47" s="78">
        <f ca="1">SUM((0.5*$CJ47),Q19,-R19)</f>
        <v>-1.615384615384615</v>
      </c>
      <c r="S47" s="78">
        <f ca="1">SUM((0.5*$CJ47),R19,-S19)</f>
        <v>-0.615384615384615</v>
      </c>
      <c r="T47" s="78">
        <f ca="1">SUM((0.5*$CJ47),S19,-T19)</f>
        <v>-0.615384615384615</v>
      </c>
      <c r="U47" s="78">
        <f ca="1">SUM((0.5*$CJ47),T19,-U19)</f>
        <v>-1.615384615384615</v>
      </c>
      <c r="V47" s="78">
        <f ca="1">SUM((0.5*$CJ47),U19,-V19)</f>
        <v>0.384615384615385</v>
      </c>
      <c r="W47" s="78">
        <f ca="1">SUM((0.5*$CJ47),V19,-W19)</f>
        <v>0.384615384615385</v>
      </c>
      <c r="X47" s="78">
        <f ca="1">SUM((0.5*$CJ47),W19,-X19)</f>
        <v>-0.615384615384615</v>
      </c>
      <c r="Y47" s="78">
        <f ca="1">SUM((0.5*$CJ47),X19,-Y19)</f>
        <v>0.384615384615385</v>
      </c>
      <c r="Z47" s="78">
        <f ca="1">SUM((0.5*$CJ47),Y19,-Z19)</f>
        <v>0.384615384615385</v>
      </c>
      <c r="AA47" s="78">
        <f ca="1">SUM((0.5*$CJ47),Z19,-AA19)</f>
        <v>0.384615384615385</v>
      </c>
      <c r="AB47" s="78">
        <f ca="1">SUM((0.5*$CJ47),AA19,-AB19)</f>
        <v>1.384615384615385</v>
      </c>
      <c r="AC47" s="78">
        <f ca="1">SUM((0.5*$CJ47),AB19,-AC19)</f>
        <v>1.384615384615385</v>
      </c>
      <c r="AD47" s="78">
        <f ca="1">SUM((0.5*$CJ47),AC19,-AD19)</f>
        <v>1.384615384615385</v>
      </c>
      <c r="AE47" s="78">
        <f ca="1">SUM((0.5*$CJ47),AD19,-AE19)</f>
        <v>1.384615384615385</v>
      </c>
      <c r="AF47" s="78">
        <f ca="1">SUM((0.5*$CJ47),AE19,-AF19)</f>
        <v>2.384615384615385</v>
      </c>
      <c r="AG47" s="78">
        <f ca="1">SUM((0.5*$CJ47),AF19,-AG19)</f>
        <v>2.384615384615385</v>
      </c>
      <c r="AH47" s="78">
        <f ca="1">SUM((0.5*$CJ47),AG19,-AH19)</f>
        <v>2.384615384615385</v>
      </c>
      <c r="AI47" s="78">
        <f ca="1">SUM((0.5*$CJ47),AH19,-AI19)</f>
        <v>1.3846153846153846</v>
      </c>
      <c r="AJ47" s="78">
        <f ca="1">SUM((0.5*$CJ47),AI19,-AJ19)</f>
        <v>2.3846153846153846</v>
      </c>
      <c r="AK47" s="78">
        <f ca="1">SUM((0.5*$CJ47),AJ19,-AK19)</f>
        <v>3.3846153846153846</v>
      </c>
      <c r="AL47" s="78">
        <f ca="1">SUM((0.5*$CJ47),AK19,-AL19)</f>
        <v>4.384615384615385</v>
      </c>
      <c r="AM47" s="78">
        <f ca="1">SUM((0.5*$CJ47),AL19,-AM19)</f>
        <v>3.384615384615385</v>
      </c>
      <c r="AN47" s="78">
        <f ca="1">SUM((0.5*$CJ47),AM19,-AN19)</f>
        <v>3.384615384615385</v>
      </c>
      <c r="AO47" s="78">
        <f ca="1">SUM((0.5*$CJ47),AN19,-AO19)</f>
        <v>3.384615384615385</v>
      </c>
      <c r="AP47" s="78">
        <f ca="1">SUM((0.5*$CJ47),AO19,-AP19)</f>
        <v>2.384615384615385</v>
      </c>
      <c r="AQ47" s="78">
        <f ca="1">SUM((0.5*$CJ47),AP19,-AQ19)</f>
        <v>3.3846153846153832</v>
      </c>
      <c r="AR47" s="78">
        <f ca="1">SUM((0.5*$CJ47),AQ19,-AR19)</f>
        <v>4.3846153846153832</v>
      </c>
      <c r="AS47" s="78">
        <f ca="1">SUM((0.5*$CJ47),AR19,-AS19)</f>
        <v>3.3846153846153832</v>
      </c>
      <c r="AT47" s="78">
        <f ca="1">SUM((0.5*$CJ47),AS19,-AT19)</f>
        <v>2.3846153846153832</v>
      </c>
      <c r="AU47" s="78">
        <f ca="1">SUM((0.5*$CJ47),AT19,-AU19)</f>
        <v>3.3846153846153832</v>
      </c>
      <c r="AV47" s="78">
        <f ca="1">SUM((0.5*$CJ47),AU19,-AV19)</f>
        <v>1.3846153846153868</v>
      </c>
      <c r="AW47" s="78">
        <f ca="1">SUM((0.5*$CJ47),AV19,-AW19)</f>
        <v>1.3846153846153868</v>
      </c>
      <c r="AX47" s="78">
        <f ca="1">SUM((0.5*$CJ47),AW19,-AX19)</f>
        <v>1.3846153846153868</v>
      </c>
      <c r="AY47" s="78">
        <f ca="1">SUM((0.5*$CJ47),AX19,-AY19)</f>
        <v>1.3846153846153868</v>
      </c>
      <c r="AZ47" s="78">
        <f ca="1">SUM((0.5*$CJ47),AY19,-AZ19)</f>
        <v>1.3846153846153868</v>
      </c>
      <c r="BA47" s="78">
        <f ca="1">SUM((0.5*$CJ47),AZ19,-BA19)</f>
        <v>0.3846153846153868</v>
      </c>
      <c r="BB47" s="78">
        <f ca="1">SUM((0.5*$CJ47),BA19,-BB19)</f>
        <v>1.3846153846153868</v>
      </c>
      <c r="BC47" s="78">
        <f ca="1">SUM((0.5*$CJ47),BB19,-BC19)</f>
        <v>0.3846153846153868</v>
      </c>
      <c r="BD47" s="78">
        <f ca="1">SUM((0.5*$CJ47),BC19,-BD19)</f>
        <v>-0.6153846153846132</v>
      </c>
      <c r="BE47" s="78">
        <f ca="1">SUM((0.5*$CJ47),BD19,-BE19)</f>
        <v>0.3846153846153868</v>
      </c>
      <c r="BF47" s="78">
        <f ca="1">SUM((0.5*$CJ47),BE19,-BF19)</f>
        <v>0.3846153846153868</v>
      </c>
      <c r="BG47" s="78">
        <f ca="1">SUM((0.5*$CJ47),BF19,-BG19)</f>
        <v>-0.6153846153846132</v>
      </c>
      <c r="BH47" s="78">
        <f ca="1">SUM((0.5*$CJ47),BG19,-BH19)</f>
        <v>0.3846153846153868</v>
      </c>
      <c r="BI47" s="78">
        <f ca="1">SUM((0.5*$CJ47),BH19,-BI19)</f>
        <v>0.3846153846153868</v>
      </c>
      <c r="BJ47" s="78">
        <f ca="1">SUM((0.5*$CJ47),BI19,-BJ19)</f>
        <v>-1.6153846153846132</v>
      </c>
      <c r="BK47" s="78">
        <f ca="1">SUM((0.5*$CJ47),BJ19,-BK19)</f>
        <v>-0.6153846153846132</v>
      </c>
      <c r="BL47" s="78">
        <f ca="1">SUM((0.5*$CJ47),BK19,-BL19)</f>
        <v>-0.6153846153846132</v>
      </c>
      <c r="BM47" s="78">
        <f ca="1">SUM((0.5*$CJ47),BL19,-BM19)</f>
        <v>0.3846153846153868</v>
      </c>
      <c r="BN47" s="78">
        <f ca="1">SUM((0.5*$CJ47),BM19,-BN19)</f>
        <v>-1.6153846153846132</v>
      </c>
      <c r="BO47" s="78">
        <f ca="1">SUM((0.5*$CJ47),BN19,-BO19)</f>
        <v>-1.6153846153846168</v>
      </c>
      <c r="BP47" s="78">
        <f ca="1">SUM((0.5*$CJ47),BO19,-BP19)</f>
        <v>-0.61538461538461675</v>
      </c>
      <c r="BQ47" s="78">
        <f ca="1">SUM((0.5*$CJ47),BP19,-BQ19)</f>
        <v>-0.61538461538461675</v>
      </c>
      <c r="BR47" s="78">
        <f ca="1">SUM((0.5*$CJ47),BQ19,-BR19)</f>
        <v>-0.61538461538461675</v>
      </c>
      <c r="BS47" s="78">
        <f ca="1">SUM((0.5*$CJ47),BR19,-BS19)</f>
        <v>-0.61538461538461675</v>
      </c>
      <c r="BT47" s="78">
        <f ca="1">SUM((0.5*$CJ47),BS19,-BT19)</f>
        <v>-1.6153846153846168</v>
      </c>
      <c r="BU47" s="78">
        <f ca="1">SUM((0.5*$CJ47),BT19,-BU19)</f>
        <v>-1.6153846153846168</v>
      </c>
      <c r="BV47" s="78">
        <f ca="1">SUM((0.5*$CJ47),BU19,-BV19)</f>
        <v>-0.61538461538461675</v>
      </c>
      <c r="BW47" s="78">
        <f ca="1">SUM((0.5*$CJ47),BV19,-BW19)</f>
        <v>-0.61538461538461675</v>
      </c>
      <c r="BX47" s="78">
        <f ca="1">SUM((0.5*$CJ47),BW19,-BX19)</f>
        <v>-0.61538461538461675</v>
      </c>
      <c r="BY47" s="78">
        <f ca="1">SUM((0.5*$CJ47),BX19,-BY19)</f>
        <v>-0.61538461538461675</v>
      </c>
      <c r="BZ47" s="78">
        <f ca="1">SUM((0.5*$CJ47),BY19,-BZ19)</f>
        <v>-1.6153846153846168</v>
      </c>
      <c r="CA47" s="78">
        <f ca="1">SUM((0.5*$CJ47),BZ19,-CA19)</f>
        <v>-0.615384615384615</v>
      </c>
      <c r="CB47" s="78">
        <f ca="1">SUM((0.5*$CJ47),CA19,-CB19)</f>
        <v>-1.615384615384615</v>
      </c>
      <c r="CC47" s="78">
        <f ca="1">SUM((0.5*$CJ47),CB19,-CC19)</f>
        <v>-1.615384615384615</v>
      </c>
      <c r="CD47" s="78">
        <f ca="1">SUM((0.5*$CJ47),CC19,-CD19)</f>
        <v>-0.615384615384615</v>
      </c>
      <c r="CE47" s="78">
        <f ca="1">SUM((0.5*$CJ47),CD19,-CE19)</f>
        <v>-0.615384615384615</v>
      </c>
      <c r="CF47" s="78">
        <f ca="1">SUM((0.5*$CJ47),CE19,-CF19)</f>
        <v>-0.615384615384615</v>
      </c>
      <c r="CG47" s="78">
        <f ca="1">SUM((0.5*$CJ47),CF19,-CG19)</f>
        <v>0.384615384615385</v>
      </c>
      <c r="CH47" s="78">
        <f ca="1">SUM((0.5*$CJ47),CG19,-CH19)</f>
        <v>-3.615384615384615</v>
      </c>
      <c r="CI47" s="78">
        <f ca="1">SUM((0.5*$CJ47),CH19,-CI19)</f>
        <v>-2.6153846153846154</v>
      </c>
      <c r="CJ47" s="78">
        <f ca="1">PRODUCT(-H19,1/39)</f>
        <v>0.76923076923076916</v>
      </c>
      <c r="CL47" s="71">
        <f ca="1">CO19</f>
        <v>18.986666666666668</v>
      </c>
      <c r="CN47" s="37" t="s">
        <v>52</v>
      </c>
      <c r="CR47" s="27"/>
    </row>
    <row r="48" spans="4:96" s="1" customFormat="1" ht="34.5" customHeight="1">
      <c r="D48" s="32"/>
      <c r="H48" s="4" t="s">
        <v>48</v>
      </c>
      <c r="I48" s="2"/>
      <c r="J48" s="78">
        <f ca="1">SUM(J30:J47)</f>
        <v>2.9999999999999996</v>
      </c>
      <c r="K48" s="78">
        <f ca="1">SUM(K30:K47)</f>
        <v>1.4999999999999998</v>
      </c>
      <c r="L48" s="78">
        <f ca="1">SUM(L30:L47)</f>
        <v>11.5</v>
      </c>
      <c r="M48" s="78">
        <f ca="1">SUM(M30:M47)</f>
        <v>-28.499999999999996</v>
      </c>
      <c r="N48" s="78">
        <f ca="1">SUM(N30:N47)</f>
        <v>-1.5000000000000004</v>
      </c>
      <c r="O48" s="78">
        <f ca="1">SUM(O30:O47)</f>
        <v>10.5</v>
      </c>
      <c r="P48" s="78">
        <f ca="1">SUM(P30:P47)</f>
        <v>3.5000000000000009</v>
      </c>
      <c r="Q48" s="78">
        <f ca="1">SUM(Q30:Q47)</f>
        <v>10.500000000000002</v>
      </c>
      <c r="R48" s="78">
        <f ca="1">SUM(R30:R47)</f>
        <v>2.5000000000000018</v>
      </c>
      <c r="S48" s="78">
        <f ca="1">SUM(S30:S47)</f>
        <v>12.5</v>
      </c>
      <c r="T48" s="78">
        <f ca="1">SUM(T30:T47)</f>
        <v>1.5000000000000013</v>
      </c>
      <c r="U48" s="78">
        <f ca="1">SUM(U30:U47)</f>
        <v>7.5</v>
      </c>
      <c r="V48" s="78">
        <f ca="1">SUM(V30:V47)</f>
        <v>13.500000000000002</v>
      </c>
      <c r="W48" s="78">
        <f ca="1">SUM(W30:W47)</f>
        <v>20.5</v>
      </c>
      <c r="X48" s="78">
        <f ca="1">SUM(X30:X47)</f>
        <v>8.5</v>
      </c>
      <c r="Y48" s="78">
        <f ca="1">SUM(Y30:Y47)</f>
        <v>7.5</v>
      </c>
      <c r="Z48" s="78">
        <f ca="1">SUM(Z30:Z47)</f>
        <v>7.4999999999999964</v>
      </c>
      <c r="AA48" s="78">
        <f ca="1">SUM(AA30:AA47)</f>
        <v>14.499999999999989</v>
      </c>
      <c r="AB48" s="78">
        <f ca="1">SUM(AB30:AB47)</f>
        <v>25.499999999999993</v>
      </c>
      <c r="AC48" s="78">
        <f ca="1">SUM(AC30:AC47)</f>
        <v>33.499999999999993</v>
      </c>
      <c r="AD48" s="78">
        <f ca="1">SUM(AD30:AD47)</f>
        <v>17.499999999999993</v>
      </c>
      <c r="AE48" s="78">
        <f ca="1">SUM(AE30:AE47)</f>
        <v>19.499999999999986</v>
      </c>
      <c r="AF48" s="78">
        <f ca="1">SUM(AF30:AF47)</f>
        <v>18.499999999999986</v>
      </c>
      <c r="AG48" s="78">
        <f ca="1">SUM(AG30:AG47)</f>
        <v>24.499999999999986</v>
      </c>
      <c r="AH48" s="78">
        <f ca="1">SUM(AH30:AH47)</f>
        <v>21.499999999999986</v>
      </c>
      <c r="AI48" s="78">
        <f ca="1">SUM(AI30:AI47)</f>
        <v>24.499999999999986</v>
      </c>
      <c r="AJ48" s="78">
        <f ca="1">SUM(AJ30:AJ47)</f>
        <v>18.499999999999986</v>
      </c>
      <c r="AK48" s="78">
        <f ca="1">SUM(AK30:AK47)</f>
        <v>26.499999999999986</v>
      </c>
      <c r="AL48" s="78">
        <f ca="1">SUM(AL30:AL47)</f>
        <v>22.499999999999986</v>
      </c>
      <c r="AM48" s="78">
        <f ca="1">SUM(AM30:AM47)</f>
        <v>25.499999999999986</v>
      </c>
      <c r="AN48" s="78">
        <f ca="1">SUM(AN30:AN47)</f>
        <v>15.499999999999984</v>
      </c>
      <c r="AO48" s="78">
        <f ca="1">SUM(AO30:AO47)</f>
        <v>27.499999999999986</v>
      </c>
      <c r="AP48" s="78">
        <f ca="1">SUM(AP30:AP47)</f>
        <v>8.4999999999999929</v>
      </c>
      <c r="AQ48" s="78">
        <f ca="1">SUM(AQ30:AQ47)</f>
        <v>13.499999999999991</v>
      </c>
      <c r="AR48" s="78">
        <f ca="1">SUM(AR30:AR47)</f>
        <v>12.499999999999988</v>
      </c>
      <c r="AS48" s="78">
        <f ca="1">SUM(AS30:AS47)</f>
        <v>11.499999999999991</v>
      </c>
      <c r="AT48" s="78">
        <f ca="1">SUM(AT30:AT47)</f>
        <v>13.499999999999991</v>
      </c>
      <c r="AU48" s="78">
        <f ca="1">SUM(AU30:AU47)</f>
        <v>12.499999999999991</v>
      </c>
      <c r="AV48" s="78">
        <f ca="1">SUM(AV30:AV47)</f>
        <v>1.4999999999999947</v>
      </c>
      <c r="AW48" s="78">
        <f ca="1">SUM(AW30:AW47)</f>
        <v>0.49999999999999467</v>
      </c>
      <c r="AX48" s="78">
        <f ca="1">SUM(AX30:AX47)</f>
        <v>7.4999999999999947</v>
      </c>
      <c r="AY48" s="78">
        <f ca="1">SUM(AY30:AY47)</f>
        <v>4.4999999999999947</v>
      </c>
      <c r="AZ48" s="78">
        <f ca="1">SUM(AZ30:AZ47)</f>
        <v>11.499999999999995</v>
      </c>
      <c r="BA48" s="78">
        <f ca="1">SUM(BA30:BA47)</f>
        <v>5.4999999999999947</v>
      </c>
      <c r="BB48" s="78">
        <f ca="1">SUM(BB30:BB47)</f>
        <v>-0.50000000000000488</v>
      </c>
      <c r="BC48" s="78">
        <f ca="1">SUM(BC30:BC47)</f>
        <v>0.49999999999999512</v>
      </c>
      <c r="BD48" s="78">
        <f ca="1">SUM(BD30:BD47)</f>
        <v>-4.5000000000000053</v>
      </c>
      <c r="BE48" s="78">
        <f ca="1">SUM(BE30:BE47)</f>
        <v>-4.5000000000000089</v>
      </c>
      <c r="BF48" s="78">
        <f ca="1">SUM(BF30:BF47)</f>
        <v>-3.5000000000000089</v>
      </c>
      <c r="BG48" s="78">
        <f ca="1">SUM(BG30:BG47)</f>
        <v>-1.5000000000000084</v>
      </c>
      <c r="BH48" s="78">
        <f ca="1">SUM(BH30:BH47)</f>
        <v>-7.5000000000000089</v>
      </c>
      <c r="BI48" s="78">
        <f ca="1">SUM(BI30:BI47)</f>
        <v>-4.500000000000008</v>
      </c>
      <c r="BJ48" s="78">
        <f ca="1">SUM(BJ30:BJ47)</f>
        <v>-9.5000000000000071</v>
      </c>
      <c r="BK48" s="78">
        <f ca="1">SUM(BK30:BK47)</f>
        <v>-6.500000000000008</v>
      </c>
      <c r="BL48" s="78">
        <f ca="1">SUM(BL30:BL47)</f>
        <v>-11.500000000000007</v>
      </c>
      <c r="BM48" s="78">
        <f ca="1">SUM(BM30:BM47)</f>
        <v>-5.5000000000000044</v>
      </c>
      <c r="BN48" s="78">
        <f ca="1">SUM(BN30:BN47)</f>
        <v>-16.500000000000004</v>
      </c>
      <c r="BO48" s="78">
        <f ca="1">SUM(BO30:BO47)</f>
        <v>-11.500000000000007</v>
      </c>
      <c r="BP48" s="78">
        <f ca="1">SUM(BP30:BP47)</f>
        <v>-12.500000000000007</v>
      </c>
      <c r="BQ48" s="78">
        <f ca="1">SUM(BQ30:BQ47)</f>
        <v>-6.5000000000000142</v>
      </c>
      <c r="BR48" s="78">
        <f ca="1">SUM(BR30:BR47)</f>
        <v>-26.500000000000007</v>
      </c>
      <c r="BS48" s="78">
        <f ca="1">SUM(BS30:BS47)</f>
        <v>-25.500000000000004</v>
      </c>
      <c r="BT48" s="78">
        <f ca="1">SUM(BT30:BT47)</f>
        <v>-29.500000000000004</v>
      </c>
      <c r="BU48" s="78">
        <f ca="1">SUM(BU30:BU47)</f>
        <v>-30.500000000000004</v>
      </c>
      <c r="BV48" s="78">
        <f ca="1">SUM(BV30:BV47)</f>
        <v>-15.500000000000004</v>
      </c>
      <c r="BW48" s="78">
        <f ca="1">SUM(BW30:BW47)</f>
        <v>-8.5000000000000036</v>
      </c>
      <c r="BX48" s="78">
        <f ca="1">SUM(BX30:BX47)</f>
        <v>-20.5</v>
      </c>
      <c r="BY48" s="78">
        <f ca="1">SUM(BY30:BY47)</f>
        <v>-25.5</v>
      </c>
      <c r="BZ48" s="78">
        <f ca="1">SUM(BZ30:BZ47)</f>
        <v>-12.5</v>
      </c>
      <c r="CA48" s="78">
        <f ca="1">SUM(CA30:CA47)</f>
        <v>-10.499999999999995</v>
      </c>
      <c r="CB48" s="78">
        <f ca="1">SUM(CB30:CB47)</f>
        <v>-19.499999999999993</v>
      </c>
      <c r="CC48" s="78">
        <f ca="1">SUM(CC30:CC47)</f>
        <v>-15.499999999999996</v>
      </c>
      <c r="CD48" s="78">
        <f ca="1">SUM(CD30:CD47)</f>
        <v>-8.5</v>
      </c>
      <c r="CE48" s="78">
        <f ca="1">SUM(CE30:CE47)</f>
        <v>-12.5</v>
      </c>
      <c r="CF48" s="78">
        <f ca="1">SUM(CF30:CF47)</f>
        <v>-8.5</v>
      </c>
      <c r="CG48" s="78">
        <f ca="1">SUM(CG30:CG47)</f>
        <v>-3.5000000000000009</v>
      </c>
      <c r="CH48" s="78">
        <f ca="1">SUM(CH30:CH47)</f>
        <v>-17.5</v>
      </c>
      <c r="CI48" s="78">
        <f ca="1">SUM(CI30:CI47)</f>
        <v>-15.499999999999998</v>
      </c>
      <c r="CJ48" s="78">
        <f ca="1">SUM(CJ30:CJ47)</f>
        <v>2.9999999999999996</v>
      </c>
      <c r="CL48" s="1">
        <f ca="1">PRODUCT(SUM(CL30:CL47),1/18)</f>
        <v>18.392592592592596</v>
      </c>
      <c r="CM48" s="6" t="s">
        <v>49</v>
      </c>
      <c r="CN48" s="8" t="s">
        <v>51</v>
      </c>
      <c r="CO48" s="38" t="s">
        <v>63</v>
      </c>
      <c r="CR48" s="27"/>
    </row>
    <row r="49" spans="4:96" s="1" customFormat="1" ht="20.25">
      <c r="D49" s="49"/>
      <c r="H49" s="50" t="s">
        <v>49</v>
      </c>
      <c r="I49" s="51"/>
      <c r="J49" s="79">
        <f ca="1">PRODUCT(J48,1/18)</f>
        <v>0.16666666666666663</v>
      </c>
      <c r="K49" s="79">
        <f ca="1">PRODUCT(K48,1/18)</f>
        <v>0.083333333333333315</v>
      </c>
      <c r="L49" s="79">
        <f ca="1">PRODUCT(L48,1/18)</f>
        <v>0.63888888888888884</v>
      </c>
      <c r="M49" s="79">
        <f ca="1">PRODUCT(M48,1/18)</f>
        <v>-1.583333333333333</v>
      </c>
      <c r="N49" s="79">
        <f ca="1">PRODUCT(N48,1/18)</f>
        <v>-0.083333333333333356</v>
      </c>
      <c r="O49" s="79">
        <f ca="1">PRODUCT(O48,1/18)</f>
        <v>0.58333333333333326</v>
      </c>
      <c r="P49" s="79">
        <f ca="1">PRODUCT(P48,1/18)</f>
        <v>0.19444444444444448</v>
      </c>
      <c r="Q49" s="79">
        <f ca="1">PRODUCT(Q48,1/18)</f>
        <v>0.58333333333333337</v>
      </c>
      <c r="R49" s="79">
        <f ca="1">PRODUCT(R48,1/18)</f>
        <v>0.13888888888888898</v>
      </c>
      <c r="S49" s="79">
        <f ca="1">PRODUCT(S48,1/18)</f>
        <v>0.69444444444444442</v>
      </c>
      <c r="T49" s="79">
        <f ca="1">PRODUCT(T48,1/18)</f>
        <v>0.0833333333333334</v>
      </c>
      <c r="U49" s="79">
        <f ca="1">PRODUCT(U48,1/18)</f>
        <v>0.41666666666666663</v>
      </c>
      <c r="V49" s="79">
        <f ca="1">PRODUCT(V48,1/18)</f>
        <v>0.75000000000000011</v>
      </c>
      <c r="W49" s="79">
        <f ca="1">PRODUCT(W48,1/18)</f>
        <v>1.1388888888888888</v>
      </c>
      <c r="X49" s="79">
        <f ca="1">PRODUCT(X48,1/18)</f>
        <v>0.47222222222222221</v>
      </c>
      <c r="Y49" s="79">
        <f ca="1">PRODUCT(Y48,1/18)</f>
        <v>0.41666666666666663</v>
      </c>
      <c r="Z49" s="79">
        <f ca="1">PRODUCT(Z48,1/18)</f>
        <v>0.41666666666666646</v>
      </c>
      <c r="AA49" s="79">
        <f ca="1">PRODUCT(AA48,1/18)</f>
        <v>0.80555555555555491</v>
      </c>
      <c r="AB49" s="79">
        <f ca="1">PRODUCT(AB48,1/18)</f>
        <v>1.4166666666666663</v>
      </c>
      <c r="AC49" s="79">
        <f ca="1">PRODUCT(AC48,1/18)</f>
        <v>1.8611111111111107</v>
      </c>
      <c r="AD49" s="79">
        <f ca="1">PRODUCT(AD48,1/18)</f>
        <v>0.97222222222222177</v>
      </c>
      <c r="AE49" s="79">
        <f ca="1">PRODUCT(AE48,1/18)</f>
        <v>1.0833333333333326</v>
      </c>
      <c r="AF49" s="79">
        <f ca="1">PRODUCT(AF48,1/18)</f>
        <v>1.027777777777777</v>
      </c>
      <c r="AG49" s="79">
        <f ca="1">PRODUCT(AG48,1/18)</f>
        <v>1.3611111111111103</v>
      </c>
      <c r="AH49" s="79">
        <f ca="1">PRODUCT(AH48,1/18)</f>
        <v>1.1944444444444435</v>
      </c>
      <c r="AI49" s="79">
        <f ca="1">PRODUCT(AI48,1/18)</f>
        <v>1.3611111111111103</v>
      </c>
      <c r="AJ49" s="79">
        <f ca="1">PRODUCT(AJ48,1/18)</f>
        <v>1.027777777777777</v>
      </c>
      <c r="AK49" s="79">
        <f ca="1">PRODUCT(AK48,1/18)</f>
        <v>1.4722222222222214</v>
      </c>
      <c r="AL49" s="79">
        <f ca="1">PRODUCT(AL48,1/18)</f>
        <v>1.2499999999999991</v>
      </c>
      <c r="AM49" s="79">
        <f ca="1">PRODUCT(AM48,1/18)</f>
        <v>1.4166666666666659</v>
      </c>
      <c r="AN49" s="79">
        <f ca="1">PRODUCT(AN48,1/18)</f>
        <v>0.86111111111111016</v>
      </c>
      <c r="AO49" s="79">
        <f ca="1">PRODUCT(AO48,1/18)</f>
        <v>1.527777777777777</v>
      </c>
      <c r="AP49" s="79">
        <f ca="1">PRODUCT(AP48,1/18)</f>
        <v>0.47222222222222182</v>
      </c>
      <c r="AQ49" s="79">
        <f ca="1">PRODUCT(AQ48,1/18)</f>
        <v>0.74999999999999944</v>
      </c>
      <c r="AR49" s="79">
        <f ca="1">PRODUCT(AR48,1/18)</f>
        <v>0.69444444444444375</v>
      </c>
      <c r="AS49" s="79">
        <f ca="1">PRODUCT(AS48,1/18)</f>
        <v>0.6388888888888884</v>
      </c>
      <c r="AT49" s="79">
        <f ca="1">PRODUCT(AT48,1/18)</f>
        <v>0.74999999999999944</v>
      </c>
      <c r="AU49" s="79">
        <f ca="1">PRODUCT(AU48,1/18)</f>
        <v>0.69444444444444386</v>
      </c>
      <c r="AV49" s="79">
        <f ca="1">PRODUCT(AV48,1/18)</f>
        <v>0.083333333333333037</v>
      </c>
      <c r="AW49" s="79">
        <f ca="1">PRODUCT(AW48,1/18)</f>
        <v>0.027777777777777481</v>
      </c>
      <c r="AX49" s="79">
        <f ca="1">PRODUCT(AX48,1/18)</f>
        <v>0.41666666666666635</v>
      </c>
      <c r="AY49" s="79">
        <f ca="1">PRODUCT(AY48,1/18)</f>
        <v>0.24999999999999969</v>
      </c>
      <c r="AZ49" s="79">
        <f ca="1">PRODUCT(AZ48,1/18)</f>
        <v>0.63888888888888851</v>
      </c>
      <c r="BA49" s="79">
        <f ca="1">PRODUCT(BA48,1/18)</f>
        <v>0.30555555555555525</v>
      </c>
      <c r="BB49" s="79">
        <f ca="1">PRODUCT(BB48,1/18)</f>
        <v>-0.027777777777778047</v>
      </c>
      <c r="BC49" s="79">
        <f ca="1">PRODUCT(BC48,1/18)</f>
        <v>0.027777777777777506</v>
      </c>
      <c r="BD49" s="79">
        <f ca="1">PRODUCT(BD48,1/18)</f>
        <v>-0.25000000000000028</v>
      </c>
      <c r="BE49" s="79">
        <f ca="1">PRODUCT(BE48,1/18)</f>
        <v>-0.2500000000000005</v>
      </c>
      <c r="BF49" s="79">
        <f ca="1">PRODUCT(BF48,1/18)</f>
        <v>-0.19444444444444492</v>
      </c>
      <c r="BG49" s="79">
        <f ca="1">PRODUCT(BG48,1/18)</f>
        <v>-0.0833333333333338</v>
      </c>
      <c r="BH49" s="79">
        <f ca="1">PRODUCT(BH48,1/18)</f>
        <v>-0.41666666666666713</v>
      </c>
      <c r="BI49" s="79">
        <f ca="1">PRODUCT(BI48,1/18)</f>
        <v>-0.25000000000000044</v>
      </c>
      <c r="BJ49" s="79">
        <f ca="1">PRODUCT(BJ48,1/18)</f>
        <v>-0.52777777777777812</v>
      </c>
      <c r="BK49" s="79">
        <f ca="1">PRODUCT(BK48,1/18)</f>
        <v>-0.36111111111111155</v>
      </c>
      <c r="BL49" s="79">
        <f ca="1">PRODUCT(BL48,1/18)</f>
        <v>-0.63888888888888928</v>
      </c>
      <c r="BM49" s="79">
        <f ca="1">PRODUCT(BM48,1/18)</f>
        <v>-0.3055555555555558</v>
      </c>
      <c r="BN49" s="79">
        <f ca="1">PRODUCT(BN48,1/18)</f>
        <v>-0.91666666666666685</v>
      </c>
      <c r="BO49" s="79">
        <f ca="1">PRODUCT(BO48,1/18)</f>
        <v>-0.63888888888888928</v>
      </c>
      <c r="BP49" s="79">
        <f ca="1">PRODUCT(BP48,1/18)</f>
        <v>-0.69444444444444475</v>
      </c>
      <c r="BQ49" s="79">
        <f ca="1">PRODUCT(BQ48,1/18)</f>
        <v>-0.36111111111111188</v>
      </c>
      <c r="BR49" s="79">
        <f ca="1">PRODUCT(BR48,1/18)</f>
        <v>-1.4722222222222225</v>
      </c>
      <c r="BS49" s="79">
        <f ca="1">PRODUCT(BS48,1/18)</f>
        <v>-1.4166666666666667</v>
      </c>
      <c r="BT49" s="79">
        <f ca="1">PRODUCT(BT48,1/18)</f>
        <v>-1.6388888888888891</v>
      </c>
      <c r="BU49" s="79">
        <f ca="1">PRODUCT(BU48,1/18)</f>
        <v>-1.6944444444444446</v>
      </c>
      <c r="BV49" s="79">
        <f ca="1">PRODUCT(BV48,1/18)</f>
        <v>-0.86111111111111127</v>
      </c>
      <c r="BW49" s="79">
        <f ca="1">PRODUCT(BW48,1/18)</f>
        <v>-0.47222222222222238</v>
      </c>
      <c r="BX49" s="79">
        <f ca="1">PRODUCT(BX48,1/18)</f>
        <v>-1.1388888888888888</v>
      </c>
      <c r="BY49" s="79">
        <f ca="1">PRODUCT(BY48,1/18)</f>
        <v>-1.4166666666666665</v>
      </c>
      <c r="BZ49" s="79">
        <f ca="1">PRODUCT(BZ48,1/18)</f>
        <v>-0.69444444444444442</v>
      </c>
      <c r="CA49" s="79">
        <f ca="1">PRODUCT(CA48,1/18)</f>
        <v>-0.583333333333333</v>
      </c>
      <c r="CB49" s="79">
        <f ca="1">PRODUCT(CB48,1/18)</f>
        <v>-1.0833333333333328</v>
      </c>
      <c r="CC49" s="79">
        <f ca="1">PRODUCT(CC48,1/18)</f>
        <v>-0.86111111111111083</v>
      </c>
      <c r="CD49" s="79">
        <f ca="1">PRODUCT(CD48,1/18)</f>
        <v>-0.47222222222222221</v>
      </c>
      <c r="CE49" s="79">
        <f ca="1">PRODUCT(CE48,1/18)</f>
        <v>-0.69444444444444442</v>
      </c>
      <c r="CF49" s="79">
        <f ca="1">PRODUCT(CF48,1/18)</f>
        <v>-0.47222222222222221</v>
      </c>
      <c r="CG49" s="79">
        <f ca="1">PRODUCT(CG48,1/18)</f>
        <v>-0.19444444444444448</v>
      </c>
      <c r="CH49" s="79">
        <f ca="1">PRODUCT(CH48,1/18)</f>
        <v>-0.97222222222222221</v>
      </c>
      <c r="CI49" s="79">
        <f ca="1">PRODUCT(CI48,1/18)</f>
        <v>-0.86111111111111094</v>
      </c>
      <c r="CJ49" s="79">
        <f ca="1">PRODUCT(CJ48,1/18)</f>
        <v>0.16666666666666663</v>
      </c>
      <c r="CN49" s="8"/>
      <c r="CO49" s="20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CP49" s="1" t="str">
        <f ca="1">IF(CN49&lt;2.33,"A+",IF(CN49&lt;2.667,"A",IF(CN49&lt;3,"A-",IF(CN49&lt;3.334,"B+",IF(CN49&lt;3.667,"B",IF(CN49&lt;4,"B-",IF(CN49&lt;4.334,"C+",IF(CN49&gt;=4.334,""))))))))</f>
        <v>A+</v>
      </c>
      <c r="CQ49" s="1" t="str">
        <f ca="1">IF(CN49&lt;=4.333,"",IF(CN49&lt;5,"C-",IF(CN49&lt;5.334,"D+",IF(CN49&lt;5.67,"D",IF(CN49&lt;6,"D-",IF(CN49&gt;=6,"F"))))))</f>
        <v/>
      </c>
      <c r="CR49" s="27"/>
    </row>
    <row r="50" spans="4:95" s="1" customFormat="1" ht="20.25">
      <c r="D50" s="55"/>
      <c r="E50" s="47"/>
      <c r="F50" s="47"/>
      <c r="G50" s="47"/>
      <c r="H50" s="56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N50" s="20"/>
      <c r="CQ50" s="27"/>
    </row>
    <row r="51" spans="4:108" s="1" customFormat="1" ht="21.95" customHeight="1">
      <c r="D51" s="5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56"/>
      <c r="S51" s="57"/>
      <c r="T51" s="57"/>
      <c r="U51" s="57"/>
      <c r="V51" s="62">
        <v>13</v>
      </c>
      <c r="W51" s="62">
        <v>13</v>
      </c>
      <c r="X51" s="62">
        <v>12</v>
      </c>
      <c r="Y51" s="63"/>
      <c r="Z51" s="62">
        <v>17</v>
      </c>
      <c r="AA51" s="62">
        <v>17</v>
      </c>
      <c r="AB51" s="95">
        <v>17</v>
      </c>
      <c r="AC51" s="63"/>
      <c r="AD51" s="62">
        <v>24</v>
      </c>
      <c r="AE51" s="62">
        <v>23</v>
      </c>
      <c r="AF51" s="62">
        <v>23</v>
      </c>
      <c r="AG51" s="63"/>
      <c r="AH51" s="62">
        <v>27</v>
      </c>
      <c r="AI51" s="62">
        <v>28</v>
      </c>
      <c r="AJ51" s="62">
        <v>28</v>
      </c>
      <c r="AK51" s="63"/>
      <c r="AL51" s="62">
        <v>34</v>
      </c>
      <c r="AM51" s="62">
        <v>34</v>
      </c>
      <c r="AN51" s="62">
        <v>34</v>
      </c>
      <c r="AQ51" s="63"/>
      <c r="AR51" s="89" t="s">
        <v>64</v>
      </c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62">
        <v>34</v>
      </c>
      <c r="BG51" s="62">
        <v>34</v>
      </c>
      <c r="BH51" s="62">
        <v>34</v>
      </c>
      <c r="BI51" s="63"/>
      <c r="BJ51" s="62">
        <v>28</v>
      </c>
      <c r="BK51" s="62">
        <v>28</v>
      </c>
      <c r="BL51" s="62">
        <v>27</v>
      </c>
      <c r="BM51" s="63"/>
      <c r="BN51" s="62">
        <v>23</v>
      </c>
      <c r="BO51" s="62">
        <v>23</v>
      </c>
      <c r="BP51" s="62">
        <v>24</v>
      </c>
      <c r="BQ51" s="63"/>
      <c r="BR51" s="62">
        <v>17</v>
      </c>
      <c r="BS51" s="62">
        <v>17</v>
      </c>
      <c r="BT51" s="62">
        <v>17</v>
      </c>
      <c r="BU51" s="63"/>
      <c r="BV51" s="62">
        <v>12</v>
      </c>
      <c r="BW51" s="62">
        <v>13</v>
      </c>
      <c r="BX51" s="62">
        <v>13</v>
      </c>
      <c r="BY51" s="63"/>
      <c r="BZ51" s="57"/>
      <c r="CA51" s="57"/>
      <c r="CB51" s="57"/>
      <c r="CC51" s="57"/>
      <c r="CD51" s="57"/>
      <c r="CE51" s="57"/>
      <c r="CF51" s="57"/>
      <c r="CG51" s="72" t="s">
        <v>111</v>
      </c>
      <c r="CI51" s="72"/>
      <c r="CJ51" s="71">
        <f ca="1">PRODUCT(CL48,0.1)</f>
        <v>1.8392592592592596</v>
      </c>
      <c r="CK51" s="20" t="str">
        <f ca="1">IF(CO51="",CP51,CO51)</f>
        <v>D</v>
      </c>
      <c r="CL51" s="20"/>
      <c r="CM51" s="20"/>
      <c r="CN51" s="20"/>
      <c r="CO51" s="1" t="str">
        <f ca="1">IF(CJ51&lt;0.777,"A+",IF(CJ51&lt;0.888,"A",IF(CJ51&lt;1,"A-",IF(CJ51&lt;1.111,"B+",IF(CJ51&lt;1.222,"B",IF(CJ51&lt;1.333,"B-",IF(CJ51&lt;1.444,"C+",IF(CJ51&gt;=1.444,""))))))))</f>
        <v/>
      </c>
      <c r="CP51" s="1" t="str">
        <f ca="1">IF(CJ51&lt;1.444,"",IF(CJ51&lt;1.555,"C",IF(CJ51&lt;1.666,"C-",IF(CJ51&lt;1.777,"D+",IF(CJ51&lt;1.888,"D",IF(CJ51&lt;1.999,"D-",IF(CJ51&gt;=2,"F")))))))</f>
        <v>D</v>
      </c>
      <c r="CQ51" s="27" t="str">
        <f ca="1">IF(CK51="A+",1,"")</f>
        <v/>
      </c>
      <c r="CR51" s="1" t="str">
        <f ca="1">IF(CK51="A",2,"")</f>
        <v/>
      </c>
      <c r="CS51" s="1" t="str">
        <f ca="1">IF(CK51="A-",3,"")</f>
        <v/>
      </c>
      <c r="CT51" s="1" t="str">
        <f ca="1">IF(CK51="B+",4,"")</f>
        <v/>
      </c>
      <c r="CU51" s="1" t="str">
        <f ca="1">IF(CK51="B",5,"")</f>
        <v/>
      </c>
      <c r="CV51" s="1" t="str">
        <f ca="1">IF(CK51="B-",6,"")</f>
        <v/>
      </c>
      <c r="CW51" s="1" t="str">
        <f ca="1">IF(CK51="C+",7,"")</f>
        <v/>
      </c>
      <c r="CX51" s="1" t="str">
        <f ca="1">IF(CK51="C",8,"")</f>
        <v/>
      </c>
      <c r="CY51" s="1" t="str">
        <f ca="1">IF(CK51="C-",9,"")</f>
        <v/>
      </c>
      <c r="CZ51" s="1" t="str">
        <f ca="1">IF(CK51="D+",10,"")</f>
        <v/>
      </c>
      <c r="DA51" s="1">
        <f ca="1">IF(CK51="D",11,"")</f>
        <v>11</v>
      </c>
      <c r="DB51" s="1" t="str">
        <f ca="1">IF(CK51="D-",12,"")</f>
        <v/>
      </c>
      <c r="DC51" s="1" t="str">
        <f ca="1">IF(CK51="F",13,"")</f>
        <v/>
      </c>
      <c r="DD51" s="1">
        <f ca="1">SUM(CQ51:DC51)</f>
        <v>11</v>
      </c>
    </row>
    <row r="52" spans="4:108" s="1" customFormat="1" ht="21.95" customHeight="1">
      <c r="D52" s="5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56"/>
      <c r="S52" s="57"/>
      <c r="T52" s="57"/>
      <c r="U52" s="57"/>
      <c r="V52" s="64">
        <v>4</v>
      </c>
      <c r="W52" s="64">
        <v>11</v>
      </c>
      <c r="X52" s="64">
        <v>15</v>
      </c>
      <c r="Y52" s="65"/>
      <c r="Z52" s="64">
        <v>10</v>
      </c>
      <c r="AA52" s="64">
        <v>15</v>
      </c>
      <c r="AB52" s="96">
        <v>20</v>
      </c>
      <c r="AC52" s="65"/>
      <c r="AD52" s="64">
        <v>11</v>
      </c>
      <c r="AE52" s="64">
        <v>15</v>
      </c>
      <c r="AF52" s="64">
        <v>19</v>
      </c>
      <c r="AG52" s="65"/>
      <c r="AH52" s="64">
        <v>10</v>
      </c>
      <c r="AI52" s="64">
        <v>15</v>
      </c>
      <c r="AJ52" s="64">
        <v>20</v>
      </c>
      <c r="AK52" s="65"/>
      <c r="AL52" s="64">
        <v>15</v>
      </c>
      <c r="AM52" s="64">
        <v>18</v>
      </c>
      <c r="AN52" s="64">
        <v>24</v>
      </c>
      <c r="AQ52" s="65"/>
      <c r="AR52" s="89" t="s">
        <v>65</v>
      </c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64">
        <v>24</v>
      </c>
      <c r="BG52" s="64">
        <v>18</v>
      </c>
      <c r="BH52" s="64">
        <v>15</v>
      </c>
      <c r="BI52" s="65"/>
      <c r="BJ52" s="64">
        <v>20</v>
      </c>
      <c r="BK52" s="64">
        <v>15</v>
      </c>
      <c r="BL52" s="64">
        <v>10</v>
      </c>
      <c r="BM52" s="65"/>
      <c r="BN52" s="64">
        <v>19</v>
      </c>
      <c r="BO52" s="64">
        <v>15</v>
      </c>
      <c r="BP52" s="64">
        <v>11</v>
      </c>
      <c r="BQ52" s="65"/>
      <c r="BR52" s="64">
        <v>20</v>
      </c>
      <c r="BS52" s="64">
        <v>15</v>
      </c>
      <c r="BT52" s="64">
        <v>10</v>
      </c>
      <c r="BU52" s="65"/>
      <c r="BV52" s="64">
        <v>15</v>
      </c>
      <c r="BW52" s="64">
        <v>11</v>
      </c>
      <c r="BX52" s="64">
        <v>4</v>
      </c>
      <c r="BY52" s="65"/>
      <c r="BZ52" s="57"/>
      <c r="CA52" s="57"/>
      <c r="CB52" s="57"/>
      <c r="CC52" s="57"/>
      <c r="CD52" s="57"/>
      <c r="CE52" s="57"/>
      <c r="CF52" s="57"/>
      <c r="CG52" s="6" t="s">
        <v>109</v>
      </c>
      <c r="CI52" s="72"/>
      <c r="CJ52" s="71">
        <f ca="1">PRODUCT(SQRT(I25^2),0.00294)</f>
        <v>0.75845826</v>
      </c>
      <c r="CK52" s="20" t="str">
        <f ca="1">IF(CO52="",CP52,CO52)</f>
        <v>A+</v>
      </c>
      <c r="CL52" s="20"/>
      <c r="CM52" s="20"/>
      <c r="CN52" s="20"/>
      <c r="CO52" s="1" t="str">
        <f ca="1">IF(CJ52&lt;0.777,"A+",IF(CJ52&lt;0.888,"A",IF(CJ52&lt;1,"A-",IF(CJ52&lt;1.111,"B+",IF(CJ52&lt;1.222,"B",IF(CJ52&lt;1.333,"B-",IF(CJ52&lt;1.444,"C+",IF(CJ52&gt;=1.444,""))))))))</f>
        <v>A+</v>
      </c>
      <c r="CP52" s="1" t="str">
        <f ca="1">IF(CJ52&lt;1.444,"",IF(CJ52&lt;1.555,"C",IF(CJ52&lt;1.666,"C-",IF(CJ52&lt;1.777,"D+",IF(CJ52&lt;1.888,"D",IF(CJ52&lt;1.999,"D-",IF(CJ52&gt;=2,"F")))))))</f>
        <v/>
      </c>
      <c r="CQ52" s="27">
        <f ca="1">IF(CK52="A+",1,"")</f>
        <v>1</v>
      </c>
      <c r="CR52" s="1" t="str">
        <f ca="1">IF(CK52="A",2,"")</f>
        <v/>
      </c>
      <c r="CS52" s="1" t="str">
        <f ca="1">IF(CK52="A-",3,"")</f>
        <v/>
      </c>
      <c r="CT52" s="1" t="str">
        <f ca="1">IF(CK52="B+",4,"")</f>
        <v/>
      </c>
      <c r="CU52" s="1" t="str">
        <f ca="1">IF(CK52="B",5,"")</f>
        <v/>
      </c>
      <c r="CV52" s="1" t="str">
        <f ca="1">IF(CK52="B-",6,"")</f>
        <v/>
      </c>
      <c r="CW52" s="1" t="str">
        <f ca="1">IF(CK52="C+",7,"")</f>
        <v/>
      </c>
      <c r="CX52" s="1" t="str">
        <f ca="1">IF(CK52="C",8,"")</f>
        <v/>
      </c>
      <c r="CY52" s="1" t="str">
        <f ca="1">IF(CK52="C-",9,"")</f>
        <v/>
      </c>
      <c r="CZ52" s="1" t="str">
        <f ca="1">IF(CK52="D+",10,"")</f>
        <v/>
      </c>
      <c r="DA52" s="1" t="str">
        <f ca="1">IF(CK52="D",11,"")</f>
        <v/>
      </c>
      <c r="DB52" s="1" t="str">
        <f ca="1">IF(CK52="D-",12,"")</f>
        <v/>
      </c>
      <c r="DC52" s="1" t="str">
        <f ca="1">IF(CK52="F",13,"")</f>
        <v/>
      </c>
      <c r="DD52" s="1">
        <f ca="1">SUM(CQ52:DC52)</f>
        <v>1</v>
      </c>
    </row>
    <row r="53" spans="4:108" s="27" customFormat="1" ht="21.95" customHeight="1">
      <c r="D53" s="5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58"/>
      <c r="S53" s="58"/>
      <c r="T53" s="58"/>
      <c r="U53" s="58"/>
      <c r="V53" s="67" t="s">
        <v>70</v>
      </c>
      <c r="W53" s="67" t="s">
        <v>112</v>
      </c>
      <c r="X53" s="67" t="s">
        <v>115</v>
      </c>
      <c r="Y53" s="25"/>
      <c r="Z53" s="67" t="s">
        <v>124</v>
      </c>
      <c r="AA53" s="66" t="s">
        <v>116</v>
      </c>
      <c r="AB53" s="66" t="s">
        <v>117</v>
      </c>
      <c r="AC53" s="25"/>
      <c r="AD53" s="66" t="s">
        <v>118</v>
      </c>
      <c r="AE53" s="66" t="s">
        <v>119</v>
      </c>
      <c r="AF53" s="66" t="s">
        <v>113</v>
      </c>
      <c r="AG53" s="25"/>
      <c r="AH53" s="66" t="s">
        <v>114</v>
      </c>
      <c r="AI53" s="66" t="s">
        <v>123</v>
      </c>
      <c r="AJ53" s="66" t="s">
        <v>120</v>
      </c>
      <c r="AK53" s="25"/>
      <c r="AL53" s="66" t="s">
        <v>69</v>
      </c>
      <c r="AM53" s="66" t="s">
        <v>121</v>
      </c>
      <c r="AN53" s="66" t="s">
        <v>122</v>
      </c>
      <c r="AQ53" s="103"/>
      <c r="AR53" s="91" t="s">
        <v>66</v>
      </c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66" t="s">
        <v>122</v>
      </c>
      <c r="BG53" s="66" t="s">
        <v>121</v>
      </c>
      <c r="BH53" s="66" t="s">
        <v>69</v>
      </c>
      <c r="BI53" s="25"/>
      <c r="BJ53" s="66" t="s">
        <v>120</v>
      </c>
      <c r="BK53" s="66" t="s">
        <v>123</v>
      </c>
      <c r="BL53" s="66" t="s">
        <v>114</v>
      </c>
      <c r="BM53" s="25"/>
      <c r="BN53" s="66" t="s">
        <v>113</v>
      </c>
      <c r="BO53" s="66" t="s">
        <v>119</v>
      </c>
      <c r="BP53" s="66" t="s">
        <v>118</v>
      </c>
      <c r="BQ53" s="25"/>
      <c r="BR53" s="66" t="s">
        <v>117</v>
      </c>
      <c r="BS53" s="66" t="s">
        <v>116</v>
      </c>
      <c r="BT53" s="67" t="s">
        <v>124</v>
      </c>
      <c r="BU53" s="25"/>
      <c r="BV53" s="66" t="s">
        <v>115</v>
      </c>
      <c r="BW53" s="67" t="s">
        <v>112</v>
      </c>
      <c r="BX53" s="66" t="s">
        <v>70</v>
      </c>
      <c r="BY53" s="25"/>
      <c r="BZ53" s="58"/>
      <c r="CA53" s="58"/>
      <c r="CB53" s="58"/>
      <c r="CC53" s="58"/>
      <c r="CD53" s="58"/>
      <c r="CE53" s="58"/>
      <c r="CF53" s="58"/>
      <c r="CG53" s="39" t="s">
        <v>110</v>
      </c>
      <c r="CI53" s="73"/>
      <c r="CJ53" s="71">
        <f ca="1">PRODUCT(SQRT(H26^2),0.05)</f>
        <v>0.325</v>
      </c>
      <c r="CK53" s="40" t="str">
        <f ca="1">IF(CO53="",CP53,CO53)</f>
        <v>A+</v>
      </c>
      <c r="CL53" s="40"/>
      <c r="CM53" s="40"/>
      <c r="CN53" s="40"/>
      <c r="CO53" s="27" t="str">
        <f ca="1">IF(CJ53&lt;0.777,"A+",IF(CJ53&lt;0.888,"A",IF(CJ53&lt;1,"A-",IF(CJ53&lt;1.111,"B+",IF(CJ53&lt;1.222,"B",IF(CJ53&lt;1.333,"B-",IF(CJ53&lt;1.444,"C+",IF(CJ53&gt;=1.444,""))))))))</f>
        <v>A+</v>
      </c>
      <c r="CP53" s="27" t="str">
        <f ca="1">IF(CJ53&lt;1.444,"",IF(CJ53&lt;1.555,"C",IF(CJ53&lt;1.666,"C-",IF(CJ53&lt;1.777,"D+",IF(CJ53&lt;1.888,"D",IF(CJ53&lt;1.999,"D-",IF(CJ53&gt;=2,"F")))))))</f>
        <v/>
      </c>
      <c r="CQ53" s="27">
        <f ca="1">IF(CK53="A+",1,"")</f>
        <v>1</v>
      </c>
      <c r="CR53" s="27" t="str">
        <f ca="1">IF(CK53="A",2,"")</f>
        <v/>
      </c>
      <c r="CS53" s="27" t="str">
        <f ca="1">IF(CK53="A-",3,"")</f>
        <v/>
      </c>
      <c r="CT53" s="27" t="str">
        <f ca="1">IF(CK53="B+",4,"")</f>
        <v/>
      </c>
      <c r="CU53" s="27" t="str">
        <f ca="1">IF(CK53="B",5,"")</f>
        <v/>
      </c>
      <c r="CV53" s="27" t="str">
        <f ca="1">IF(CK53="B-",6,"")</f>
        <v/>
      </c>
      <c r="CW53" s="27" t="str">
        <f ca="1">IF(CK53="C+",7,"")</f>
        <v/>
      </c>
      <c r="CX53" s="27" t="str">
        <f ca="1">IF(CK53="C",8,"")</f>
        <v/>
      </c>
      <c r="CY53" s="27" t="str">
        <f ca="1">IF(CK53="C-",9,"")</f>
        <v/>
      </c>
      <c r="CZ53" s="27" t="str">
        <f ca="1">IF(CK53="D+",10,"")</f>
        <v/>
      </c>
      <c r="DA53" s="27" t="str">
        <f ca="1">IF(CK53="D",11,"")</f>
        <v/>
      </c>
      <c r="DB53" s="27" t="str">
        <f ca="1">IF(CK53="D-",12,"")</f>
        <v/>
      </c>
      <c r="DC53" s="27" t="str">
        <f ca="1">IF(CK53="F",13,"")</f>
        <v/>
      </c>
      <c r="DD53" s="27">
        <f ca="1">SUM(CQ53:DC53)</f>
        <v>1</v>
      </c>
    </row>
    <row r="54" spans="4:92" s="1" customFormat="1" ht="21.95" customHeight="1">
      <c r="D54" s="5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56"/>
      <c r="S54" s="57"/>
      <c r="T54" s="57"/>
      <c r="U54" s="57"/>
      <c r="V54" s="68"/>
      <c r="W54" s="68"/>
      <c r="X54" s="68"/>
      <c r="Y54" s="63"/>
      <c r="Z54" s="68"/>
      <c r="AA54" s="68"/>
      <c r="AB54" s="97"/>
      <c r="AC54" s="63"/>
      <c r="AD54" s="68"/>
      <c r="AE54" s="68"/>
      <c r="AF54" s="68"/>
      <c r="AG54" s="63"/>
      <c r="AH54" s="68"/>
      <c r="AI54" s="68"/>
      <c r="AJ54" s="68"/>
      <c r="AK54" s="63"/>
      <c r="AL54" s="68"/>
      <c r="AM54" s="68"/>
      <c r="AN54" s="68"/>
      <c r="AQ54" s="63"/>
      <c r="AR54" s="89" t="s">
        <v>67</v>
      </c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69"/>
      <c r="BG54" s="69"/>
      <c r="BH54" s="69"/>
      <c r="BI54" s="10"/>
      <c r="BJ54" s="69"/>
      <c r="BK54" s="69"/>
      <c r="BL54" s="69"/>
      <c r="BM54" s="10"/>
      <c r="BN54" s="69"/>
      <c r="BO54" s="69"/>
      <c r="BP54" s="69"/>
      <c r="BQ54" s="10"/>
      <c r="BR54" s="69"/>
      <c r="BS54" s="69"/>
      <c r="BT54" s="69"/>
      <c r="BU54" s="10"/>
      <c r="BV54" s="69"/>
      <c r="BW54" s="69"/>
      <c r="BX54" s="69"/>
      <c r="BY54" s="10"/>
      <c r="BZ54" s="57"/>
      <c r="CA54" s="57"/>
      <c r="CB54" s="57"/>
      <c r="CC54" s="57"/>
      <c r="CD54" s="57"/>
      <c r="CE54" s="57"/>
      <c r="CF54" s="57"/>
      <c r="CN54" s="27"/>
    </row>
    <row r="55" spans="4:105" s="1" customFormat="1" ht="21.95" customHeight="1">
      <c r="D55" s="59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58"/>
      <c r="S55" s="57"/>
      <c r="T55" s="57"/>
      <c r="U55" s="57"/>
      <c r="V55" s="61">
        <f ca="1">SUM(Q46*0.132,Q45*0.132,Q44*0.132,Q43*0.132,Q42*0.132,Q41*0.132,Q40*0.132,Q39*0.132,Q38*0.132,Q37*0.132,Q36*0.132,R35*0.132,S34*0.0264,T34*0.0264,U34*0.0264,V34*0.0264,W34*0.0264,X33*0.0264,Y33*0.0264,Z33*0.0264,AA33*0.0264,AB33*0.0264,AC32*0.0264,AD32*0.0264,AE32*0.0264,AF32*0.0264,AG32*0.0264,AH31*0.0264,AI31*0.0264,AJ31*0.0264,AK31*0.0264,AL31*0.0264,AM30*0.033,AN30*0.033,AO30*0.033,AP30*0.033,17)</f>
        <v>18.876430769230772</v>
      </c>
      <c r="W55" s="61">
        <f ca="1">SUM(AG46*0.132,AF45*0.132,AE44*0.132,AD43*0.132,AC42*0.132,AB41*0.132,AA40*0.132,AA39*0.132,Z38*0.132,Z37*0.132,Y36*0.132,Y35*0.132,Z34*0.033,AA34*0.033,AB34*0.033,AC34*0.033,AD33*0.033,AE33*0.033,AF33*0.033,AG33*0.033,AH32*0.033,AI32*0.033,AJ32*0.033,AK32*0.033,AL31*0.044,AM31*0.044,AN31*0.044,AO30*0.066,AP30*0.066,17)</f>
        <v>19.64423076923077</v>
      </c>
      <c r="X55" s="61">
        <f ca="1">SUM(AP46*0.132,AO45*0.132,AN44*0.132,AM43*0.132,AL42*0.132,AK41*0.132,AJ40*0.132,AI39*0.132,AH38*0.132,AG37*0.132,AF36*0.132,AE35*0.132,AF34*0.044,AG34*0.044,AH34*0.044,AI33*0.066,AJ33*0.066,AK32*0.066,AL32*0.066,AM31*0.066,AN31*0.066,AO30*0.066,AP30*0.066,17)</f>
        <v>19.303230769230765</v>
      </c>
      <c r="Y55" s="60"/>
      <c r="Z55" s="61">
        <f ca="1">SUM(AG46*0.066,AF46*0.066,AE45*0.132,AD44*0.132,AC43*0.132,AB42*0.132,AA41*0.132,Z40*0.132,Y39*0.132,X38*0.132,W37*0.132,V36*0.132,U35*0.132,V34*0.022,W34*0.022,X34*0.022,Y34*0.022,Z34*0.022,AA33*0.022,AB33*0.022,AC33*0.022,AD33*0.022,AE33*0.022,AF32*0.033,AG32*0.033,AH32*0.033,AI32*0.033,AJ31*0.033,AK31*0.033,AL31*0.033,AM31*0.033,AN30*0.044,AO30*0.044,AP30*0.044,17)</f>
        <v>19.291102564102562</v>
      </c>
      <c r="AA55" s="61">
        <f ca="1">SUM(AS46*0.066,AR46*0.066,AQ45*0.066,AP45*0.066,AO44*0.066,AN44*0.066,AM43*0.066,AL43*0.066,AK42*0.066,AJ42*0.066,AI41*0.066,AH41*0.066,AG40*0.066,AF40*0.066,AE39*0.132,AD38*0.132,AC37*0.132,AB36*0.132,AA35*0.132,AB34*0.033,AC34*0.033,AD34*0.033,AE34*0.033,AF33*0.044,AG33*0.044,AH33*0.044,AI32*0.044,AJ32*0.044,AK32*0.044,AL31*0.044,AM31*0.044,AN31*0.044,AO30*0.066,AP30*0.066,17)</f>
        <v>19.644230769230766</v>
      </c>
      <c r="AB55" s="98">
        <f ca="1">SUM(BE46*0.044,BD46*0.044,BC46*0.044,BB45*0.066,BA45*0.066,AZ44*0.066,AY44*0.066,AX43*0.066,AW43*0.066,AV42*0.066,AU42*0.066,AT41*0.066,AS41*0.066,AR40*0.066,AQ40*0.066,AP39*0.066,AO39*0.066,AN38*0.066,AM38*0.066,AL37*0.066,AK37*0.066,AJ36*0.066,AI36*0.066,AH35*0.066,AG35*0.066,AH34*0.066,AI34*0.066,AJ33*0.066,AK33*0.066,AL32*0.066,AM32*0.066,AN31*0.066,AO31*0.066,AP30*0.132,17)</f>
        <v>17.587230769230768</v>
      </c>
      <c r="AC55" s="60"/>
      <c r="AD55" s="61">
        <f ca="1">SUM(AM46*0.066,AL46*0.066,AK45*0.066,AJ45*0.066,AI44*0.066,AH44*0.066,AG43*0.066,AF43*0.066,AE42*0.066,AD42*0.066,AC41*0.066,AB41*0.066,AA40*0.066,Z40*0.066,Y39*0.066,X39*0.066,W38*0.066,V38*0.066,U37*0.066,T37*0.066,S36*0.066,R36*0.066,Q35*0.132,R34*0.0264,S34*0.0264,T34*0.0264,U34*0.0264,V34*0.0264,W33*0.0264,X33*0.0264,Y33*0.0264,Z33*0.0264,AA33*0.0264,AB32*0.0264,AC32*0.0264,AD32*0.0264,AE32*0.0264,AF32*0.0264,AG31*0.0264,AH31*0.0264,AI31*0.0264,AJ31*0.0264,AK31*0.0264,AL30*0.0189,AM30*0.0189,AN30*0.0189,AO30*0.0189,AP30*0.0189,17)</f>
        <v>19.103288461538458</v>
      </c>
      <c r="AE55" s="61">
        <f ca="1">SUM(AW46*0.044,AV46*0.044,AU46*0.044,AT45*0.044,AS45*0.044,AR45*0.044,AQ44*0.044,AP44*0.044,AO44*0.044,AN43*0.066,AM43*0.066,AL42*0.066,AK42*0.066,AJ41*0.066,AI41*0.066,AH40*0.066,AG40*0.066,AF39*0.066,AE39*0.066,AD38*0.066,AC38*0.066,AB37*0.066,AA37*0.066,Z36*0.066,Y36*0.066,X35*0.066,W35*0.066,X34*0.033,Y34*0.033,Z34*0.033,AA34*0.033,AB33*0.033,AC33*0.033,AD33*0.033,AE33*0.033,AF32*0.033,AG32*0.033,AH32*0.033,AI32*0.033,AJ31*0.033,AK31*0.033,AL31*0.033,AM31*0.033,AN30*0.044,AO30*0.044,AP30*0.044,17)</f>
        <v>18.874230769230767</v>
      </c>
      <c r="AF55" s="61">
        <f ca="1">SUM(BE46*0.044,BD46*0.044,BC46*0.044,BB45*0.044,BA45*0.044,AZ45*0.044,AY44*0.044,AX44*0.044,AW44*0.044,AV43*0.044,AU43*0.044,AT43*0.044,AS42*0.044,AR42*0.044,AQ42*0.044,AP41*0.044,AO41*0.044,AN41*0.044,AM40*0.044,AL40*0.044,AK40*0.044,AJ39*0.066,AI39*0.066,AH38*0.066,AG38*0.066,AF37*0.066,AE37*0.066,AD36*0.066,AC36*0.066,AB35*0.066,AA35*0.066,AB34*0.033,AC34*0.033,AD34*0.033,AE34*0.033,AF33*0.044,AG33*0.044,AH33*0.044,AI32*0.044,AJ32*0.044,AK32*0.044,AL31*0.044,AM31*0.044,AN31*0.044,AO30*0.066,AP30*0.066,17)</f>
        <v>18.456230769230768</v>
      </c>
      <c r="AG55" s="60"/>
      <c r="AH55" s="61">
        <f ca="1">SUM(AK46*0.044,AJ46*0.044,AI46*0.044,AH45*0.066,AG45*0.066,AF44*0.066,AE44*0.066,AD43*0.066,AC43*0.066,AB42*0.066,AA42*0.066,Z41*0.066,Y41*0.066,X40*0.066,W40*0.066,V39*0.066,U39*0.066,T38*0.066,S38*0.066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19.118430769230766</v>
      </c>
      <c r="AI55" s="61">
        <f ca="1">SUM(AY46*0.044,AX46*0.044,AW46*0.044,AV45*0.044,AU45*0.044,AT45*0.044,AS44*0.044,AR44*0.044,AQ44*0.044,AP43*0.044,AO43*0.044,AN43*0.044,AM42*0.044,AL42*0.044,AK42*0.044,AJ41*0.044,AI41*0.044,AH41*0.044,AG40*0.044,AF40*0.044,AE40*0.044,AD39*0.044,AC39*0.044,AB39*0.044,AA38*0.044,Z38*0.044,Y38*0.044,X37*0.066,W37*0.066,V36*0.066,U36*0.066,T35*0.066,S35*0.066,T34*0.0264,U34*0.0264,V34*0.0264,W34*0.0264,X34*0.0264,Y33*0.0264,Z33*0.0264,AA33*0.0264,AB33*0.0264,AC33*0.0264,AD32*0.0264,AE32*0.0264,AF32*0.0264,AG32*0.0264,AH32*0.0264,AI31*0.0264,AJ31*0.0264,AK31*0.0264,AL31*0.0264,AM31*0.0264,AN30*0.044,AO30*0.044,AP30*0.044,17)</f>
        <v>18.467230769230767</v>
      </c>
      <c r="AJ55" s="61">
        <f ca="1">SUM(BK46*0.033,BJ46*0.033,BI46*0.033,BH46*0.033,BG45*0.033,BF45*0.033,BE45*0.033,BD45*0.033,BC44*0.033,BB44*0.033,BA44*0.033,AZ44*0.033,AY43*0.033,AX43*0.033,AW43*0.033,AV43*0.033,AU42*0.044,AT42*0.044,AS42*0.044,AR41*0.044,AQ41*0.044,AP41*0.044,AO40*0.044,AN40*0.044,AM40*0.044,AL39*0.044,AK39*0.044,AJ39*0.044,AI38*0.044,AH38*0.044,AG38*0.044,AF37*0.044,AE37*0.044,AD37*0.044,AC36*0.044,AB36*0.044,AA36*0.044,Z35*0.066,Y35*0.066,Z34*0.033,AA34*0.033,AB34*0.033,AC34*0.033,AD33*0.033,AE33*0.033,AF33*0.033,AG33*0.033,AH32*0.033,AI32*0.033,AJ32*0.033,AK32*0.033,AL31*0.044,AM31*0.044,AN31*0.044,AO30*0.066,AP30*0.066,17)</f>
        <v>17.851230769230767</v>
      </c>
      <c r="AK55" s="60"/>
      <c r="AL55" s="61">
        <f ca="1">SUM(AY46*0.033,AX46*0.033,AW46*0.033,AV46*0.033,AU45*0.033,AT45*0.033,AS45*0.033,AR45*0.033,AQ44*0.033,AP44*0.033,AO44*0.033,AN44*0.033,AM43*0.033,AL43*0.033,AK43*0.033,AJ43*0.033,AI42*0.033,AH42*0.033,AG42*0.033,AF42*0.033,AE41*0.033,AD41*0.033,AC41*0.033,AB41*0.033,AA40*0.044,Z40*0.044,Y40*0.044,X39*0.044,W39*0.044,V39*0.044,U38*0.044,T38*0.044,S38*0.044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18.557430769230766</v>
      </c>
      <c r="AM55" s="61">
        <f ca="1">SUM(BG46*0.033,BF46*0.033,BE46*0.033,BD46*0.033,BC45*0.033,BB45*0.033,BA45*0.033,AZ45*0.033,AY44*0.033,AX44*0.033,AW44*0.033,AV44*0.033,AU43*0.033,AT43*0.033,AS43*0.033,AR43*0.033,AQ42*0.033,AP42*0.033,AO42*0.033,AN42*0.033,AM41*0.033,AL41*0.033,AK41*0.033,AJ41*0.033,AI40*0.033,AH40*0.033,AG40*0.033,AF40*0.033,AE39*0.044,AD39*0.044,AC39*0.044,AB38*0.044,AA38*0.044,Z38*0.044,Y37*0.044,X37*0.044,W37*0.044,V36*0.044,U36*0.044,T36*0.044,S35*0.044,R35*0.044,Q35*0.044,R34*0.022,S34*0.022,T34*0.022,U34*0.022,V34*0.022,W34*0.022,X33*0.0264,Y33*0.0264,Z33*0.0264,AA33*0.0264,AB33*0.0264,AC32*0.0264,AD32*0.0264,AE32*0.0264,AF32*0.0264,AG32*0.0264,AH31*0.0264,AI31*0.0264,AJ31*0.0264,AK31*0.0264,AL31*0.0264,AM30*0.033,AN30*0.033,AO30*0.033,AP30*0.033,17)</f>
        <v>17.987630769230766</v>
      </c>
      <c r="AN55" s="61">
        <f ca="1">SUM(BS46*0.033,BR46*0.033,BQ46*0.033,BP46*0.033,BO45*0.033,BN45*0.033,BM45*0.033,BL45*0.033,BK44*0.033,BJ44*0.033,BI44*0.033,BH44*0.033,BG43*0.033,BF43*0.033,BE43*0.033,BD43*0.033,BC42*0.033,BB42*0.033,BA42*0.033,AZ42*0.033,AY41*0.033,AX41*0.033,AW41*0.033,AV41*0.033,AU40*0.033,AT40*0.033,AS40*0.033,AR40*0.033,AQ39*0.033,AP39*0.033,AO39*0.033,AN39*0.033,AM38*0.033,AL38*0.033,AK38*0.033,AJ38*0.033,AI37*0.033,AH37*0.033,AG37*0.033,AF37*0.033,AE36*0.033,AD36*0.033,AC36*0.033,AB36*0.033,AA35*0.033,Z35*0.033,Y35*0.033,X35*0.033,Y34*0.033,Z34*0.033,AA34*0.033,AB34*0.033,AC33*0.033,AD33*0.033,AE33*0.033,AF33*0.033,AG32*0.033,AH32*0.033,AI32*0.033,AJ32*0.033,AK31*0.033,AL31*0.033,AM31*0.033,AN31*0.033,AO30*0.066,AP30*0.066,17)</f>
        <v>17.312230769230769</v>
      </c>
      <c r="AO55" s="104"/>
      <c r="AP55" s="104"/>
      <c r="AQ55" s="60"/>
      <c r="AR55" s="93" t="s">
        <v>68</v>
      </c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61">
        <f ca="1">SUM(-AA46*0.033,-AB46*0.033,-AC46*0.033,-AD46*0.033,-AE45*0.033,-AF45*0.033,-AG45*0.033,-AH45*0.033,-AI44*0.033,-AJ44*0.033,-AK44*0.033,-AL44*0.033,-AM43*0.033,-AN43*0.033,-AO43*0.033,-AP43*0.033,-AQ42*0.033,-AR42*0.033,-AS42*0.033,-AT42*0.033,-AU41*0.033,-AV41*0.033,-AW41*0.033,-AX41*0.033,-AY40*0.033,-AZ40*0.033,-BA40*0.033,-BB40*0.033,-BC39*0.033,-BD39*0.033,-BE39*0.033,-BF39*0.033,-BG38*0.033,-BH38*0.033,-BI38*0.033,-BJ38*0.033,-BK37*0.033,-BL37*0.033,-BM37*0.033,-BN37*0.033,-BO36*0.033,-BP36*0.033,-BQ36*0.033,-BR36*0.033,-BS35*0.033,-BT35*0.033,-BU35*0.033,-BV35*0.033,-BU34*0.033,-BT34*0.033,-BS34*0.033,-BR34*0.033,-BQ33*0.033,-BP33*0.033,-BO33*0.033,-BN33*0.033,-BM32*0.033,-BL32*0.033,-BK32*0.033,-BJ32*0.033,-BI31*0.033,-BH31*0.033,-BG31*0.033,-BF31*0.033,-BE30*0.066,-BD30*0.066,17)</f>
        <v>15.301769230769231</v>
      </c>
      <c r="BG55" s="61">
        <f ca="1">SUM(-AM46*0.033,-AN46*0.033,-AO46*0.033,-AP46*0.033,-AQ45*0.033,-AR45*0.033,-AS45*0.033,-AT45*0.033,-AU44*0.033,-AV44*0.033,-AW44*0.033,-AX44*0.033,-AY43*0.033,-AZ43*0.033,-BA43*0.033,-BB43*0.033,-BC42*0.033,-BD42*0.033,-BE42*0.033,-BF42*0.033,-BG41*0.033,-BH41*0.033,-BI41*0.033,-BJ41*0.033,-BK40*0.033,-BL40*0.033,-BM40*0.033,-BN40*0.033,-BO39*0.044,-BP39*0.044,-BQ39*0.044,-BR38*0.044,-BS38*0.044,-BT38*0.044,-BU37*0.044,-BV37*0.044,-BW37*0.044,-BX36*0.044,-BY36*0.044,-BZ36*0.044,-CA35*0.044,-CB35*0.044,-CC35*0.044,-CB34*0.022,-CA34*0.022,-BZ34*0.022,-BY34*0.022,-BX34*0.022,-BW34*0.022,-BV33*0.0264,-BU33*0.0264,-BT33*0.0264,-BS33*0.0264,-BR33*0.0264,-BQ32*0.0264,-BP32*0.0264,-BO32*0.0264,-BN32*0.0264,-BM32*0.0264,-BL31*0.0264,-BK31*0.0264,-BJ31*0.0264,-BI31*0.022,-BH31*0.0264,-BG30*0.033,-BF30*0.033,-BE30*0.033,-BD30*0.033,17)</f>
        <v>16.990071794871795</v>
      </c>
      <c r="BH55" s="61">
        <f ca="1">SUM(-AU46*0.033,-AV46*0.033,-AW46*0.033,-AX46*0.033,-AY45*0.033,-AZ45*0.033,-BA45*0.033,-BB45*0.033,-BC44*0.033,-BD44*0.033,-BE44*0.033,-BF44*0.033,-BG43*0.033,-BH43*0.033,-BI43*0.033,-BJ43*0.033,-BK42*0.033,-BL42*0.033,-BM42*0.033,-BN42*0.033,-BO41*0.033,-BP41*0.033,-BQ41*0.033,-BR41*0.033,-BS40*0.044,-BT40*0.044,-BU40*0.044,-BV39*0.044,-BW39*0.044,-BX39*0.044,-BY38*0.044,-BZ38*0.044,-CA38*0.044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18.34216923076923</v>
      </c>
      <c r="BI55" s="60"/>
      <c r="BJ55" s="61">
        <f ca="1">SUM(-AI46*0.033,-AJ46*0.033,-AK46*0.033,-AL46*0.033,-AM45*0.033,-AN45*0.033,-AO45*0.033,-AP45*0.033,-AQ44*0.033,-AR44*0.033,-AS44*0.033,-AT44*0.033,-AU43*0.033,-AV43*0.033,-AW43*0.033,-AX43*0.033,-AY42*0.044,-AZ42*0.044,-BA42*0.044,-BB41*0.044,-BC41*0.044,-BD41*0.044,-BE40*0.044,-BF40*0.044,-BG40*0.044,-BH39*0.044,-BI39*0.044,-BJ39*0.044,-BK38*0.044,-BL38*0.044,-BM38*0.044,-BN37*0.044,-BO37*0.044,-BP37*0.044,-BQ36*0.044,-BR36*0.044,-BS36*0.044,-BT35*0.066,-BU35*0.066,-BT34*0.033,-BS34*0.033,-BR34*0.033,-BQ34*0.033,-BP33*0.033,-BO33*0.033,-BN33*0.033,-BM33*0.033,-BL32*0.033,-BK32*0.033,-BJ32*0.033,-BI32*0.033,-BH31*0.044,-BG31*0.044,-BF31*0.044,-BE30*0.066,-BD30*0.066,17)</f>
        <v>16.225769230769231</v>
      </c>
      <c r="BK55" s="61">
        <f ca="1">SUM(-AU46*0.044,-AV46*0.044,-AW46*0.044,-AX45*0.044,-AY45*0.044,-AZ45*0.044,-BA44*0.044,-BB44*0.044,-BC44*0.044,-BD43*0.044,-BE43*0.044,-BF43*0.044,-BG42*0.044,-BH42*0.044,-BI42*0.044,-BJ41*0.044,-BK41*0.044,-BL41*0.044,-BM40*0.044,-BN40*0.044,-BO40*0.044,-BP39*0.044,-BQ39*0.044,-BR39*0.044,-BS38*0.044,-BT38*0.044,-BU38*0.044,-BV37*0.066,-BW37*0.066,-BX36*0.066,-BY36*0.066,-BZ35*0.066,-CA35*0.066,-BZ34*0.0264,-BY34*0.0264,-BX34*0.0264,-BW34*0.0264,-BV34*0.0264,-BU33*0.0264,-BT33*0.0264,-BS33*0.0264,-BR33*0.0264,-BQ33*0.0264,-BP32*0.0264,-BO32*0.0264,-BN32*0.0264,-BM32*0.0264,-BL32*0.0264,-BK31*0.0264,-BJ31*0.0264,-BI31*0.0264,-BH31*0.0264,-BG31*0.0264,-BF30*0.044,-BE30*0.044,-BD30*0.044,17)</f>
        <v>17.635969230769231</v>
      </c>
      <c r="BL55" s="61">
        <f ca="1">SUM(-BI46*0.044,-BJ46*0.044,-BK46*0.044,-BL45*0.066,-BM45*0.066,-BN44*0.066,-BO44*0.066,-BP43*0.066,-BQ43*0.066,-BR42*0.066,-BS42*0.066,-BT41*0.066,-BU41*0.066,-BV40*0.066,-BW40*0.066,-BX39*0.066,-BY39*0.066,-BZ38*0.066,-CA38*0.066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18.44116923076923</v>
      </c>
      <c r="BM55" s="60"/>
      <c r="BN55" s="61">
        <f ca="1">SUM(-AO46*0.044,-AP46*0.044,-AQ46*0.044,-AR45*0.044,-AS45*0.044,-AT45*0.044,-AU44*0.044,-AV44*0.044,-AW44*0.044,-AX43*0.044,-AY43*0.044,-AZ43*0.044,-BA42*0.044,-BB42*0.044,-BC42*0.044,-BD41*0.044,-BE41*0.044,-BF41*0.044,-BG40*0.044,-BH40*0.044,-BI40*0.044,-BJ39*0.066,-BK39*0.066,-BL38*0.066,-BM38*0.066,-BN37*0.066,-BO37*0.066,-BP36*0.066,-BQ36*0.066,-BR35*0.066,-BS35*0.066,-BR34*0.033,-BQ34*0.033,-BP34*0.033,-BO34*0.033,-BN33*0.044,-BM33*0.044,-BL33*0.044,-BK32*0.044,-BJ32*0.044,-BI32*0.044,-BH31*0.044,-BG31*0.044,-BF31*0.044,-BE30*0.066,-BD30*0.066,17)</f>
        <v>16.621769230769232</v>
      </c>
      <c r="BO55" s="61">
        <f ca="1">SUM(-AW46*0.044,-AX46*0.044,-AY46*0.044,-AZ45*0.044,-BA45*0.044,-BB45*0.044,-BC44*0.044,-BD44*0.044,-BE44*0.044,-BF43*0.066,-BG43*0.066,-BH42*0.066,-BI42*0.066,-BJ41*0.066,-BK41*0.066,-BL40*0.066,-BM40*0.066,-BN39*0.066,-BO39*0.066,-BP38*0.066,-BQ38*0.066,-BR37*0.066,-BS37*0.066,-BT36*0.066,-BU36*0.066,-BV35*0.066,-BW35*0.066,-BV34*0.033,-BU34*0.033,-BT34*0.033,-BS34*0.033,-BR33*0.033,-BQ33*0.033,-BP33*0.033,-BO33*0.033,-BN32*0.033,-BM32*0.033,-BL32*0.033,-BK32*0.033,-BJ31*0.033,-BI31*0.033,-BH31*0.033,-BG31*0.033,-BF30*0.03133,-BE30*0.03133,-BD30*0.03133,17)</f>
        <v>17.613231153846154</v>
      </c>
      <c r="BP55" s="61">
        <f ca="1">SUM(-BG46*0.066,-BH46*0.066,-BI45*0.066,-BJ45*0.066,-BK44*0.066,-BL44*0.066,-BM43*0.066,-BN43*0.066,-BO42*0.066,-BP42*0.066,-BQ41*0.066,-BR41*0.066,-BS40*0.066,-BT40*0.066,-BU39*0.066,-BV39*0.066,-BW38*0.066,-BX38*0.066,-BY37*0.066,-BZ37*0.066,-CA36*0.066,-CB36*0.066,-CC35*0.132,-CB34*0.0264,-CA34*0.0264,-BZ34*0.0264,-BY34*0.0264,-BX34*0.0264,-BW33*0.0264,-BV33*0.0264,-BU33*0.0264,-BT33*0.0264,-BS33*0.0264,-BR32*0.0264,-BQ32*0.0264,-BP32*0.0264,-BO32*0.0264,-BN32*0.0264,-BM31*0.0264,-BL31*0.0264,-BK31*0.0264,-BJ31*0.0264,-BI31*0.0264,-BH30*0.0264,-BG30*0.0264,-BF30*0.0264,-BE30*0.0264,-BD30*0.0264,17)</f>
        <v>18.59516923076923</v>
      </c>
      <c r="BQ55" s="60"/>
      <c r="BR55" s="61">
        <f ca="1">SUM(-AO46*0.044,-AP46*0.044,-AQ46*0.044,-AR45*0.066,-AS45*0.066,-AT44*0.066,-AU44*0.066,-AV43*0.066,-AW43*0.066,-AX42*0.066,-AY42*0.066,-AZ41*0.066,-BA41*0.066,-BB40*0.066,-BC40*0.066,-BD39*0.066,-BE39*0.066,-BF38*0.066,-BG38*0.066,-BH37*0.066,-BI37*0.066,-BJ36*0.066,-BK36*0.066,-BL35*0.066,-BM35*0.066,-BL34*0.066,-BK34*0.066,-BJ33*0.066,-BI33*0.066,-BH32*0.066,-BG32*0.066,-BF31*0.066,-BE31*0.066,-BD30*0.132,17)</f>
        <v>16.302769230769233</v>
      </c>
      <c r="BS55" s="61">
        <f ca="1">SUM(-BA46*0.066,-BB46*0.066,-BC45*0.066,-BD45*0.066,-BE44*0.066,-BF44*0.066,-BG43*0.066,-BH43*0.066,-BI42*0.066,-BJ42*0.066,-BK41*0.066,-BL41*0.066,-BM40*0.066,-BN40*0.066,-BO39*0.132,-BP38*0.132,-BQ37*0.132,-BR36*0.132,-BS35*0.132,-BR34*0.033,-BQ34*0.033,-BP34*0.033,-BO34*0.033,-BN33*0.044,-BM33*0.044,-BL33*0.044,-BK32*0.044,-BJ32*0.044,-BI32*0.044,-BH31*0.044,-BG31*0.044,-BF31*0.044,-BE30*0.066,-BD30*0.066,17)</f>
        <v>17.831769230769233</v>
      </c>
      <c r="BT55" s="61">
        <f ca="1">SUM(-BM46*0.066,-BN46*0.066,-BO45*0.132,-BP44*0.132,-BQ43*0.132,-BR42*0.132,-BS41*0.132,-BT40*0.132,-BU39*0.132,-BV38*0.132,-BW37*0.132,-BX36*0.132,-BY35*0.132,-BX34*0.022,-BW34*0.022,-BV34*0.022,-BU34*0.022,-BT34*0.022,-BS33*0.022,-BR33*0.022,-BQ33*0.022,-BP33*0.022,-BO33*0.022,-BN32*0.033,-BM32*0.033,-BL32*0.033,-BK32*0.033,-BJ31*0.033,-BI31*0.033,-BH31*0.033,-BG31*0.033,-BF30*0.044,-BE30*0.044,-BD30*0.044,17)</f>
        <v>18.723897435897438</v>
      </c>
      <c r="BU55" s="60"/>
      <c r="BV55" s="61">
        <f ca="1">SUM(-BD46*0.132,-BE45*0.132,-BF44*0.132,-BG43*0.132,-BH42*0.132,-BI41*0.132,-BJ40*0.132,-BK39*0.132,-BL38*0.132,-BM37*0.132,-BN36*0.132,-BO35*0.066,-BN35*0.066,-BM34*0.066,-BL34*0.066,-BK33*0.066,-BJ33*0.066,-BI32*0.066,-BH32*0.066,-BG31*0.066,-BF31*0.066,-BE30*0.066,-BD30*0.066,17)</f>
        <v>17.71076923076923</v>
      </c>
      <c r="BW55" s="61">
        <f ca="1">SUM(-BM46*0.132,-BN45*0.132,-BO44*0.132,-BP43*0.132,-BQ42*0.132,-BR41*0.132,-BS40*0.132,-BS39*0.132,-BT38*0.132,-BT37*0.132,-BU36*0.132,-BU35*0.132,-BT34*0.033,-BS34*0.033,-BR34*0.033,-BQ34*0.033,-BP33*0.033,-BO33*0.033,-BN33*0.033,-BM33*0.033,-BL32*0.033,-BK32*0.033,-BJ32*0.033,-BI32*0.033,-BH31*0.044,-BG31*0.044,-BF31*0.044,-BE30*0.066,-BD30*0.066,17)</f>
        <v>18.975769230769231</v>
      </c>
      <c r="BX55" s="61">
        <f ca="1">SUM(-CC46*0.132,-CC45*0.132,-CC44*0.132,-CC43*0.132,-CC42*0.132,-CC41*0.132,-CC40*0.132,-CC39*0.132,-CC38*0.132,-CC37*0.132,-CC36*0.132,-CB35*0.044,-CA35*0.044,-BZ35*0.044,-BY34*0.044,-BX34*0.044,-BW34*0.044,-BV33*0.0264,-BU33*0.0264,-BT33*0.0264,-BS33*0.0264,-BR33*0.0264,-BQ32*0.0264,-BP32*0.0264-BO32*0.0264,-BN32*0.0264,-BM32*0.0264,-BL31*0.022,-BK31*0.022,-BJ31*0.022,-BI31*0.022,-BH31*0.022,-BG31*0.022,-BF30*0.044,-BE30*0.044,-BD30*0.044,17)</f>
        <v>19.241969230769232</v>
      </c>
      <c r="BY55" s="63"/>
      <c r="BZ55" s="57"/>
      <c r="CA55" s="57"/>
      <c r="CB55" s="57"/>
      <c r="CC55" s="57"/>
      <c r="CD55" s="57"/>
      <c r="CE55" s="57"/>
      <c r="CF55" s="57"/>
      <c r="CN55" s="27"/>
      <c r="DA55" s="1">
        <f ca="1">PRODUCT((3*DD51)+DD52+DD53,1/5)</f>
        <v>7</v>
      </c>
    </row>
    <row r="56" spans="4:95" s="1" customFormat="1" ht="12.75">
      <c r="D56" s="55"/>
      <c r="E56" s="47"/>
      <c r="F56" s="47"/>
      <c r="G56" s="47"/>
      <c r="H56" s="56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  <c r="CI56" s="58"/>
      <c r="CQ56" s="27"/>
    </row>
    <row r="57" spans="4:95" s="1" customFormat="1" ht="12.75">
      <c r="D57" s="55"/>
      <c r="E57" s="47"/>
      <c r="F57" s="47"/>
      <c r="G57" s="47"/>
      <c r="H57" s="56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Q57" s="27"/>
    </row>
    <row r="58" spans="4:95" s="1" customFormat="1" ht="12.75">
      <c r="D58" s="52"/>
      <c r="H58" s="53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Q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ht="12.75">
      <c r="F80" s="27"/>
    </row>
    <row r="81" spans="6:6" s="1" customFormat="1" ht="12.75">
      <c r="F81" s="27"/>
    </row>
    <row r="82" spans="6:6" s="1" customFormat="1" customHeight="1">
      <c r="F82" s="27"/>
    </row>
    <row r="83" spans="6:95" customHeight="1">
      <c r="F83" s="27"/>
      <c r="H83"/>
      <c r="CQ83"/>
    </row>
    <row r="84" spans="6:95" customHeight="1">
      <c r="F84" s="27"/>
      <c r="H84"/>
      <c r="CQ84"/>
    </row>
    <row r="85" spans="6:95" customHeight="1">
      <c r="F85" s="27"/>
      <c r="H85"/>
      <c r="CQ85"/>
    </row>
    <row r="86" spans="6:95" customHeight="1">
      <c r="F86" s="27"/>
      <c r="H86"/>
      <c r="CQ86"/>
    </row>
    <row r="87" spans="6:95" customHeight="1">
      <c r="F87" s="27"/>
      <c r="H87"/>
      <c r="CQ87"/>
    </row>
    <row r="88" spans="6:95" customHeight="1">
      <c r="F88" s="27"/>
      <c r="H88"/>
      <c r="CQ88"/>
    </row>
    <row r="89" spans="6:95" customHeight="1">
      <c r="F89" s="27"/>
      <c r="H89"/>
      <c r="CQ89"/>
    </row>
    <row r="90" spans="6:95" customHeight="1">
      <c r="F90" s="27"/>
      <c r="H90"/>
      <c r="CQ90"/>
    </row>
    <row r="91" spans="6:95" customHeight="1">
      <c r="F91" s="27"/>
      <c r="H91"/>
      <c r="CQ91"/>
    </row>
    <row r="92" spans="6:95" customHeight="1">
      <c r="F92" s="27"/>
      <c r="H92"/>
      <c r="CQ92"/>
    </row>
    <row r="93" spans="6:95" customHeight="1">
      <c r="F93" s="27"/>
      <c r="H93"/>
      <c r="CQ93"/>
    </row>
  </sheetData>
  <mergeCells count="5">
    <mergeCell ref="AR51:BB51"/>
    <mergeCell ref="AR52:BB52"/>
    <mergeCell ref="AR53:BB53"/>
    <mergeCell ref="AR54:BB54"/>
    <mergeCell ref="AR55:BB55"/>
  </mergeCells>
  <conditionalFormatting sqref="J56:CI58 AY26:BL28 AW27:AX28 BO26:BT28 BM27:BN28 BW26:BX28 BU27:BV28 CI27:CI28 CA26:CH28 BY27:BZ28 J26:AV28 J22:CJ25 J94:CI1048576">
    <cfRule type="colorScale" priority="55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J29:AV29 AX29:CJ29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17" priority="9" operator="lessThan">
      <formula>-40</formula>
    </cfRule>
    <cfRule type="cellIs" dxfId="16" priority="10" operator="greaterThan">
      <formula>40</formula>
    </cfRule>
  </conditionalFormatting>
  <conditionalFormatting sqref="J2:CJ19">
    <cfRule type="cellIs" dxfId="15" priority="2" operator="greaterThan">
      <formula>40</formula>
    </cfRule>
    <cfRule type="cellIs" dxfId="14" priority="3" operator="between">
      <formula>30</formula>
      <formula>40</formula>
    </cfRule>
    <cfRule type="cellIs" dxfId="13" priority="4" operator="between">
      <formula>16</formula>
      <formula>29</formula>
    </cfRule>
    <cfRule type="cellIs" dxfId="12" priority="5" operator="lessThan">
      <formula>-40</formula>
    </cfRule>
    <cfRule type="cellIs" dxfId="11" priority="6" operator="between">
      <formula>-30</formula>
      <formula>-40</formula>
    </cfRule>
    <cfRule type="cellIs" dxfId="10" priority="7" operator="between">
      <formula>-16</formula>
      <formula>-29</formula>
    </cfRule>
    <cfRule type="cellIs" dxfId="9" priority="8" operator="between">
      <formula>15</formula>
      <formula>-15</formula>
    </cfRule>
  </conditionalFormatting>
  <conditionalFormatting sqref="AX29:CJ29 K29:AV29">
    <cfRule type="colorScale" priority="71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72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73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74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75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76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77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78">
      <colorScale>
        <cfvo type="min" val="0"/>
        <cfvo type="max" val="0"/>
        <color rgb="FFFF7128"/>
        <color rgb="FFFFEF9C"/>
      </colorScale>
    </cfRule>
    <cfRule type="colorScale" priority="79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AX29:CJ29 J29:AV29">
    <cfRule type="colorScale" priority="101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30:CJ47">
    <cfRule type="colorScale" priority="104">
      <colorScale>
        <cfvo type="min" val="0"/>
        <cfvo type="num" val="0"/>
        <cfvo type="max" val="0"/>
        <color rgb="FFFF0000"/>
        <color rgb="FFFFFFFF"/>
        <color rgb="FF002060"/>
      </colorScale>
    </cfRule>
  </conditionalFormatting>
  <pageMargins left="0.75" right="0.75" top="1" bottom="1" header="1.02" footer="0.5"/>
  <pageSetup scale="17" orientation="portrait"/>
  <headerFooter scaleWithDoc="1" alignWithMargins="0" differentFirst="0" differentOddEven="0"/>
  <ignoredErrors>
    <ignoredError sqref="BW53:BX53 V53:W53 BT53 Z53" twoDigitTextYear="1"/>
  </ignoredError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BR91"/>
  <sheetViews>
    <sheetView topLeftCell="A1" zoomScale="78" view="pageBreakPreview" tabSelected="1" workbookViewId="0">
      <pane ySplit="1" topLeftCell="A2" activePane="bottomLeft" state="frozen"/>
      <selection pane="bottomLeft" activeCell="L21" sqref="L21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48" width="5.7109375" customWidth="1"/>
    <col min="49" max="49" width="5.5703125" customWidth="1"/>
    <col min="50" max="50" width="5.7109375" customWidth="1"/>
    <col min="51" max="51" width="9.140625" bestFit="1" customWidth="1"/>
    <col min="54" max="54" width="11.5703125" customWidth="1"/>
    <col min="55" max="56" width="8" hidden="1" customWidth="1"/>
    <col min="57" max="57" width="9.140625" style="27" hidden="1" customWidth="1"/>
    <col min="58" max="70" width="8" hidden="1" customWidth="1"/>
  </cols>
  <sheetData>
    <row r="1" spans="1:5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41">
        <v>20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BD1" s="27"/>
      <c r="BE1"/>
    </row>
    <row r="2" spans="1:57" ht="15" customHeight="1">
      <c r="A2">
        <v>1</v>
      </c>
      <c r="B2" t="s">
        <v>59</v>
      </c>
      <c r="C2" t="s">
        <v>60</v>
      </c>
      <c r="D2" s="28">
        <v>59.5</v>
      </c>
      <c r="E2">
        <v>18</v>
      </c>
      <c r="F2" t="s">
        <v>61</v>
      </c>
      <c r="G2" t="s">
        <v>62</v>
      </c>
      <c r="H2" s="82">
        <f ca="1">PRODUCT('Lane 5'!H2,1)</f>
        <v>-3</v>
      </c>
      <c r="I2" s="82">
        <f ca="1">PRODUCT('Lane 5'!I2,1)</f>
        <v>70</v>
      </c>
      <c r="J2" s="83">
        <f ca="1">PRODUCT('Lane 5'!K2,1)</f>
        <v>0</v>
      </c>
      <c r="K2" s="83">
        <f ca="1">PRODUCT('Lane 5'!M2,1)</f>
        <v>3</v>
      </c>
      <c r="L2" s="83">
        <f ca="1">PRODUCT('Lane 5'!O2,1)</f>
        <v>2</v>
      </c>
      <c r="M2" s="83">
        <f ca="1">PRODUCT('Lane 5'!Q2,1)</f>
        <v>2</v>
      </c>
      <c r="N2" s="83">
        <f ca="1">PRODUCT('Lane 5'!S2,1)</f>
        <v>3</v>
      </c>
      <c r="O2" s="83">
        <f ca="1">PRODUCT('Lane 5'!U2,1)</f>
        <v>4</v>
      </c>
      <c r="P2" s="83">
        <f ca="1">PRODUCT('Lane 5'!W2,1)</f>
        <v>4</v>
      </c>
      <c r="Q2" s="84">
        <f ca="1">PRODUCT('Lane 5'!Y2,1)</f>
        <v>5</v>
      </c>
      <c r="R2" s="84">
        <f ca="1">PRODUCT('Lane 5'!AA2,1)</f>
        <v>6</v>
      </c>
      <c r="S2" s="83">
        <f ca="1">PRODUCT('Lane 5'!AC2,1)</f>
        <v>4</v>
      </c>
      <c r="T2" s="83">
        <f ca="1">PRODUCT('Lane 5'!AE2,1)</f>
        <v>4</v>
      </c>
      <c r="U2" s="83">
        <f ca="1">PRODUCT('Lane 5'!AG2,1)</f>
        <v>3</v>
      </c>
      <c r="V2" s="83">
        <f ca="1">PRODUCT('Lane 5'!AI2,1)</f>
        <v>1</v>
      </c>
      <c r="W2" s="83">
        <f ca="1">PRODUCT('Lane 5'!AK2,1)</f>
        <v>0</v>
      </c>
      <c r="X2" s="83">
        <f ca="1">PRODUCT('Lane 5'!AM2,1)</f>
        <v>-2</v>
      </c>
      <c r="Y2" s="83">
        <f ca="1">PRODUCT('Lane 5'!AO2,1)</f>
        <v>-3</v>
      </c>
      <c r="Z2" s="83">
        <f ca="1">PRODUCT('Lane 5'!AQ2,1)</f>
        <v>-4</v>
      </c>
      <c r="AA2" s="83">
        <f ca="1">PRODUCT('Lane 5'!AS2,1)</f>
        <v>-4</v>
      </c>
      <c r="AB2" s="84">
        <f ca="1">PRODUCT('Lane 5'!AU2,1)</f>
        <v>-6</v>
      </c>
      <c r="AC2" s="84">
        <f ca="1">PRODUCT('Lane 5'!AW2,1)</f>
        <v>-6</v>
      </c>
      <c r="AD2" s="84">
        <f ca="1">PRODUCT('Lane 5'!AY2,1)</f>
        <v>-6</v>
      </c>
      <c r="AE2" s="84">
        <f ca="1">PRODUCT('Lane 5'!BA2,1)</f>
        <v>-8</v>
      </c>
      <c r="AF2" s="84">
        <f ca="1">PRODUCT('Lane 5'!BC2,1)</f>
        <v>-8</v>
      </c>
      <c r="AG2" s="84">
        <f ca="1">PRODUCT('Lane 5'!BE2,1)</f>
        <v>-8</v>
      </c>
      <c r="AH2" s="84">
        <f ca="1">PRODUCT('Lane 5'!BG2,1)</f>
        <v>-8</v>
      </c>
      <c r="AI2" s="84">
        <f ca="1">PRODUCT('Lane 5'!BI2,1)</f>
        <v>-7</v>
      </c>
      <c r="AJ2" s="84">
        <f ca="1">PRODUCT('Lane 5'!BK2,1)</f>
        <v>-7</v>
      </c>
      <c r="AK2" s="84">
        <f ca="1">PRODUCT('Lane 5'!BM2,1)</f>
        <v>-6</v>
      </c>
      <c r="AL2" s="84">
        <f ca="1">PRODUCT('Lane 5'!BO2,1)</f>
        <v>-6</v>
      </c>
      <c r="AM2" s="84">
        <f ca="1">PRODUCT('Lane 5'!BQ2,1)</f>
        <v>-5</v>
      </c>
      <c r="AN2" s="83">
        <f ca="1">PRODUCT('Lane 5'!BS2,1)</f>
        <v>-3</v>
      </c>
      <c r="AO2" s="83">
        <f ca="1">PRODUCT('Lane 5'!BU2,1)</f>
        <v>-2</v>
      </c>
      <c r="AP2" s="83">
        <f ca="1">PRODUCT('Lane 5'!BW2,1)</f>
        <v>-2</v>
      </c>
      <c r="AQ2" s="83">
        <f ca="1">PRODUCT('Lane 5'!BY2,1)</f>
        <v>-1</v>
      </c>
      <c r="AR2" s="83">
        <f ca="1">PRODUCT('Lane 5'!CA2,1)</f>
        <v>-1</v>
      </c>
      <c r="AS2" s="83">
        <f ca="1">PRODUCT('Lane 5'!CC2,1)</f>
        <v>-1</v>
      </c>
      <c r="AT2" s="83">
        <f ca="1">PRODUCT('Lane 5'!CE2,1)</f>
        <v>-1</v>
      </c>
      <c r="AU2" s="83">
        <f ca="1">PRODUCT('Lane 5'!CG2,1)</f>
        <v>-1</v>
      </c>
      <c r="AV2" s="83">
        <f ca="1">PRODUCT('Lane 5'!CI2,1)</f>
        <v>0</v>
      </c>
      <c r="BD2" s="27"/>
      <c r="BE2"/>
    </row>
    <row r="3" spans="1:57" ht="15" customHeight="1">
      <c r="A3">
        <v>2</v>
      </c>
      <c r="B3" t="s">
        <v>59</v>
      </c>
      <c r="C3" t="s">
        <v>60</v>
      </c>
      <c r="D3" s="28">
        <v>56</v>
      </c>
      <c r="E3">
        <v>17</v>
      </c>
      <c r="F3" t="s">
        <v>61</v>
      </c>
      <c r="G3" t="s">
        <v>62</v>
      </c>
      <c r="H3" s="82">
        <f ca="1">PRODUCT('Lane 5'!H3,1)</f>
        <v>23</v>
      </c>
      <c r="I3" s="82">
        <f ca="1">PRODUCT('Lane 5'!I3,1)</f>
        <v>30</v>
      </c>
      <c r="J3" s="83">
        <f ca="1">PRODUCT('Lane 5'!K3,1)</f>
        <v>0</v>
      </c>
      <c r="K3" s="83">
        <f ca="1">PRODUCT('Lane 5'!M3,1)</f>
        <v>1</v>
      </c>
      <c r="L3" s="83">
        <f ca="1">PRODUCT('Lane 5'!O3,1)</f>
        <v>2</v>
      </c>
      <c r="M3" s="83">
        <f ca="1">PRODUCT('Lane 5'!Q3,1)</f>
        <v>3</v>
      </c>
      <c r="N3" s="84">
        <f ca="1">PRODUCT('Lane 5'!S3,1)</f>
        <v>5</v>
      </c>
      <c r="O3" s="84">
        <f ca="1">PRODUCT('Lane 5'!U3,1)</f>
        <v>7</v>
      </c>
      <c r="P3" s="84">
        <f ca="1">PRODUCT('Lane 5'!W3,1)</f>
        <v>7</v>
      </c>
      <c r="Q3" s="84">
        <f ca="1">PRODUCT('Lane 5'!Y3,1)</f>
        <v>9</v>
      </c>
      <c r="R3" s="84">
        <f ca="1">PRODUCT('Lane 5'!AA3,1)</f>
        <v>10</v>
      </c>
      <c r="S3" s="84">
        <f ca="1">PRODUCT('Lane 5'!AC3,1)</f>
        <v>9</v>
      </c>
      <c r="T3" s="84">
        <f ca="1">PRODUCT('Lane 5'!AE3,1)</f>
        <v>9</v>
      </c>
      <c r="U3" s="84">
        <f ca="1">PRODUCT('Lane 5'!AG3,1)</f>
        <v>8</v>
      </c>
      <c r="V3" s="84">
        <f ca="1">PRODUCT('Lane 5'!AI3,1)</f>
        <v>7</v>
      </c>
      <c r="W3" s="84">
        <f ca="1">PRODUCT('Lane 5'!AK3,1)</f>
        <v>6</v>
      </c>
      <c r="X3" s="83">
        <f ca="1">PRODUCT('Lane 5'!AM3,1)</f>
        <v>4</v>
      </c>
      <c r="Y3" s="83">
        <f ca="1">PRODUCT('Lane 5'!AO3,1)</f>
        <v>3</v>
      </c>
      <c r="Z3" s="83">
        <f ca="1">PRODUCT('Lane 5'!AQ3,1)</f>
        <v>3</v>
      </c>
      <c r="AA3" s="83">
        <f ca="1">PRODUCT('Lane 5'!AS3,1)</f>
        <v>3</v>
      </c>
      <c r="AB3" s="83">
        <f ca="1">PRODUCT('Lane 5'!AU3,1)</f>
        <v>2</v>
      </c>
      <c r="AC3" s="83">
        <f ca="1">PRODUCT('Lane 5'!AW3,1)</f>
        <v>2</v>
      </c>
      <c r="AD3" s="83">
        <f ca="1">PRODUCT('Lane 5'!AY3,1)</f>
        <v>2</v>
      </c>
      <c r="AE3" s="83">
        <f ca="1">PRODUCT('Lane 5'!BA3,1)</f>
        <v>1</v>
      </c>
      <c r="AF3" s="83">
        <f ca="1">PRODUCT('Lane 5'!BC3,1)</f>
        <v>1</v>
      </c>
      <c r="AG3" s="83">
        <f ca="1">PRODUCT('Lane 5'!BE3,1)</f>
        <v>1</v>
      </c>
      <c r="AH3" s="83">
        <f ca="1">PRODUCT('Lane 5'!BG3,1)</f>
        <v>2</v>
      </c>
      <c r="AI3" s="83">
        <f ca="1">PRODUCT('Lane 5'!BI3,1)</f>
        <v>2</v>
      </c>
      <c r="AJ3" s="83">
        <f ca="1">PRODUCT('Lane 5'!BK3,1)</f>
        <v>2</v>
      </c>
      <c r="AK3" s="83">
        <f ca="1">PRODUCT('Lane 5'!BM3,1)</f>
        <v>3</v>
      </c>
      <c r="AL3" s="83">
        <f ca="1">PRODUCT('Lane 5'!BO3,1)</f>
        <v>3</v>
      </c>
      <c r="AM3" s="83">
        <f ca="1">PRODUCT('Lane 5'!BQ3,1)</f>
        <v>2</v>
      </c>
      <c r="AN3" s="83">
        <f ca="1">PRODUCT('Lane 5'!BS3,1)</f>
        <v>3</v>
      </c>
      <c r="AO3" s="83">
        <f ca="1">PRODUCT('Lane 5'!BU3,1)</f>
        <v>4</v>
      </c>
      <c r="AP3" s="83">
        <f ca="1">PRODUCT('Lane 5'!BW3,1)</f>
        <v>3</v>
      </c>
      <c r="AQ3" s="83">
        <f ca="1">PRODUCT('Lane 5'!BY3,1)</f>
        <v>2</v>
      </c>
      <c r="AR3" s="83">
        <f ca="1">PRODUCT('Lane 5'!CA3,1)</f>
        <v>2</v>
      </c>
      <c r="AS3" s="83">
        <f ca="1">PRODUCT('Lane 5'!CC3,1)</f>
        <v>0</v>
      </c>
      <c r="AT3" s="83">
        <f ca="1">PRODUCT('Lane 5'!CE3,1)</f>
        <v>0</v>
      </c>
      <c r="AU3" s="83">
        <f ca="1">PRODUCT('Lane 5'!CG3,1)</f>
        <v>-1</v>
      </c>
      <c r="AV3" s="83">
        <f ca="1">PRODUCT('Lane 5'!CI3,1)</f>
        <v>0</v>
      </c>
      <c r="BD3" s="27"/>
      <c r="BE3"/>
    </row>
    <row r="4" spans="1:57" ht="15" customHeight="1">
      <c r="A4">
        <v>3</v>
      </c>
      <c r="B4" t="s">
        <v>59</v>
      </c>
      <c r="C4" t="s">
        <v>60</v>
      </c>
      <c r="D4" s="28">
        <v>52.5</v>
      </c>
      <c r="E4">
        <v>16</v>
      </c>
      <c r="F4" t="s">
        <v>61</v>
      </c>
      <c r="G4" t="s">
        <v>62</v>
      </c>
      <c r="H4" s="82">
        <f ca="1">PRODUCT('Lane 5'!H4,1)</f>
        <v>-30</v>
      </c>
      <c r="I4" s="82">
        <f ca="1">PRODUCT('Lane 5'!I4,1)</f>
        <v>-5</v>
      </c>
      <c r="J4" s="83">
        <f ca="1">PRODUCT('Lane 5'!K4,1)</f>
        <v>0</v>
      </c>
      <c r="K4" s="83">
        <f ca="1">PRODUCT('Lane 5'!M4,1)</f>
        <v>2</v>
      </c>
      <c r="L4" s="83">
        <f ca="1">PRODUCT('Lane 5'!O4,1)</f>
        <v>3</v>
      </c>
      <c r="M4" s="84">
        <f ca="1">PRODUCT('Lane 5'!Q4,1)</f>
        <v>5</v>
      </c>
      <c r="N4" s="84">
        <f ca="1">PRODUCT('Lane 5'!S4,1)</f>
        <v>7</v>
      </c>
      <c r="O4" s="84">
        <f ca="1">PRODUCT('Lane 5'!U4,1)</f>
        <v>10</v>
      </c>
      <c r="P4" s="84">
        <f ca="1">PRODUCT('Lane 5'!W4,1)</f>
        <v>11</v>
      </c>
      <c r="Q4" s="84">
        <f ca="1">PRODUCT('Lane 5'!Y4,1)</f>
        <v>13</v>
      </c>
      <c r="R4" s="84">
        <f ca="1">PRODUCT('Lane 5'!AA4,1)</f>
        <v>15</v>
      </c>
      <c r="S4" s="84">
        <f ca="1">PRODUCT('Lane 5'!AC4,1)</f>
        <v>15</v>
      </c>
      <c r="T4" s="84">
        <f ca="1">PRODUCT('Lane 5'!AE4,1)</f>
        <v>18</v>
      </c>
      <c r="U4" s="84">
        <f ca="1">PRODUCT('Lane 5'!AG4,1)</f>
        <v>20</v>
      </c>
      <c r="V4" s="84">
        <f ca="1">PRODUCT('Lane 5'!AI4,1)</f>
        <v>22</v>
      </c>
      <c r="W4" s="84">
        <f ca="1">PRODUCT('Lane 5'!AK4,1)</f>
        <v>24</v>
      </c>
      <c r="X4" s="84">
        <f ca="1">PRODUCT('Lane 5'!AM4,1)</f>
        <v>26</v>
      </c>
      <c r="Y4" s="84">
        <f ca="1">PRODUCT('Lane 5'!AO4,1)</f>
        <v>28</v>
      </c>
      <c r="Z4" s="84">
        <f ca="1">PRODUCT('Lane 5'!AQ4,1)</f>
        <v>30</v>
      </c>
      <c r="AA4" s="84">
        <f ca="1">PRODUCT('Lane 5'!AS4,1)</f>
        <v>34</v>
      </c>
      <c r="AB4" s="84">
        <f ca="1">PRODUCT('Lane 5'!AU4,1)</f>
        <v>38</v>
      </c>
      <c r="AC4" s="84">
        <f ca="1">PRODUCT('Lane 5'!AW4,1)</f>
        <v>42</v>
      </c>
      <c r="AD4" s="84">
        <f ca="1">PRODUCT('Lane 5'!AY4,1)</f>
        <v>38</v>
      </c>
      <c r="AE4" s="84">
        <f ca="1">PRODUCT('Lane 5'!BA4,1)</f>
        <v>35</v>
      </c>
      <c r="AF4" s="84">
        <f ca="1">PRODUCT('Lane 5'!BC4,1)</f>
        <v>32</v>
      </c>
      <c r="AG4" s="84">
        <f ca="1">PRODUCT('Lane 5'!BE4,1)</f>
        <v>29</v>
      </c>
      <c r="AH4" s="84">
        <f ca="1">PRODUCT('Lane 5'!BG4,1)</f>
        <v>25</v>
      </c>
      <c r="AI4" s="84">
        <f ca="1">PRODUCT('Lane 5'!BI4,1)</f>
        <v>21</v>
      </c>
      <c r="AJ4" s="84">
        <f ca="1">PRODUCT('Lane 5'!BK4,1)</f>
        <v>19</v>
      </c>
      <c r="AK4" s="84">
        <f ca="1">PRODUCT('Lane 5'!BM4,1)</f>
        <v>15</v>
      </c>
      <c r="AL4" s="84">
        <f ca="1">PRODUCT('Lane 5'!BO4,1)</f>
        <v>12</v>
      </c>
      <c r="AM4" s="84">
        <f ca="1">PRODUCT('Lane 5'!BQ4,1)</f>
        <v>11</v>
      </c>
      <c r="AN4" s="84">
        <f ca="1">PRODUCT('Lane 5'!BS4,1)</f>
        <v>11</v>
      </c>
      <c r="AO4" s="84">
        <f ca="1">PRODUCT('Lane 5'!BU4,1)</f>
        <v>11</v>
      </c>
      <c r="AP4" s="84">
        <f ca="1">PRODUCT('Lane 5'!BW4,1)</f>
        <v>9</v>
      </c>
      <c r="AQ4" s="84">
        <f ca="1">PRODUCT('Lane 5'!BY4,1)</f>
        <v>9</v>
      </c>
      <c r="AR4" s="84">
        <f ca="1">PRODUCT('Lane 5'!CA4,1)</f>
        <v>6</v>
      </c>
      <c r="AS4" s="83">
        <f ca="1">PRODUCT('Lane 5'!CC4,1)</f>
        <v>4</v>
      </c>
      <c r="AT4" s="83">
        <f ca="1">PRODUCT('Lane 5'!CE4,1)</f>
        <v>1</v>
      </c>
      <c r="AU4" s="83">
        <f ca="1">PRODUCT('Lane 5'!CG4,1)</f>
        <v>0</v>
      </c>
      <c r="AV4" s="83">
        <f ca="1">PRODUCT('Lane 5'!CI4,1)</f>
        <v>0</v>
      </c>
      <c r="BD4" s="27"/>
      <c r="BE4"/>
    </row>
    <row r="5" spans="1:57" ht="15" customHeight="1">
      <c r="A5">
        <v>4</v>
      </c>
      <c r="B5" t="s">
        <v>59</v>
      </c>
      <c r="C5" t="s">
        <v>60</v>
      </c>
      <c r="D5" s="28">
        <v>49</v>
      </c>
      <c r="E5">
        <v>15</v>
      </c>
      <c r="F5" t="s">
        <v>61</v>
      </c>
      <c r="G5" t="s">
        <v>62</v>
      </c>
      <c r="H5" s="82">
        <f ca="1">PRODUCT('Lane 5'!H5,1)</f>
        <v>2</v>
      </c>
      <c r="I5" s="82">
        <f ca="1">PRODUCT('Lane 5'!I5,1)</f>
        <v>5</v>
      </c>
      <c r="J5" s="83">
        <f ca="1">PRODUCT('Lane 5'!K5,1)</f>
        <v>0</v>
      </c>
      <c r="K5" s="83">
        <f ca="1">PRODUCT('Lane 5'!M5,1)</f>
        <v>2</v>
      </c>
      <c r="L5" s="83">
        <f ca="1">PRODUCT('Lane 5'!O5,1)</f>
        <v>2</v>
      </c>
      <c r="M5" s="83">
        <f ca="1">PRODUCT('Lane 5'!Q5,1)</f>
        <v>4</v>
      </c>
      <c r="N5" s="83">
        <f ca="1">PRODUCT('Lane 5'!S5,1)</f>
        <v>4</v>
      </c>
      <c r="O5" s="84">
        <f ca="1">PRODUCT('Lane 5'!U5,1)</f>
        <v>6</v>
      </c>
      <c r="P5" s="84">
        <f ca="1">PRODUCT('Lane 5'!W5,1)</f>
        <v>6</v>
      </c>
      <c r="Q5" s="84">
        <f ca="1">PRODUCT('Lane 5'!Y5,1)</f>
        <v>7</v>
      </c>
      <c r="R5" s="84">
        <f ca="1">PRODUCT('Lane 5'!AA5,1)</f>
        <v>8</v>
      </c>
      <c r="S5" s="84">
        <f ca="1">PRODUCT('Lane 5'!AC5,1)</f>
        <v>7</v>
      </c>
      <c r="T5" s="84">
        <f ca="1">PRODUCT('Lane 5'!AE5,1)</f>
        <v>8</v>
      </c>
      <c r="U5" s="84">
        <f ca="1">PRODUCT('Lane 5'!AG5,1)</f>
        <v>8</v>
      </c>
      <c r="V5" s="84">
        <f ca="1">PRODUCT('Lane 5'!AI5,1)</f>
        <v>8</v>
      </c>
      <c r="W5" s="84">
        <f ca="1">PRODUCT('Lane 5'!AK5,1)</f>
        <v>8</v>
      </c>
      <c r="X5" s="84">
        <f ca="1">PRODUCT('Lane 5'!AM5,1)</f>
        <v>7</v>
      </c>
      <c r="Y5" s="84">
        <f ca="1">PRODUCT('Lane 5'!AO5,1)</f>
        <v>6</v>
      </c>
      <c r="Z5" s="84">
        <f ca="1">PRODUCT('Lane 5'!AQ5,1)</f>
        <v>7</v>
      </c>
      <c r="AA5" s="84">
        <f ca="1">PRODUCT('Lane 5'!AS5,1)</f>
        <v>6</v>
      </c>
      <c r="AB5" s="84">
        <f ca="1">PRODUCT('Lane 5'!AU5,1)</f>
        <v>5</v>
      </c>
      <c r="AC5" s="84">
        <f ca="1">PRODUCT('Lane 5'!AW5,1)</f>
        <v>6</v>
      </c>
      <c r="AD5" s="84">
        <f ca="1">PRODUCT('Lane 5'!AY5,1)</f>
        <v>6</v>
      </c>
      <c r="AE5" s="84">
        <f ca="1">PRODUCT('Lane 5'!BA5,1)</f>
        <v>5</v>
      </c>
      <c r="AF5" s="84">
        <f ca="1">PRODUCT('Lane 5'!BC5,1)</f>
        <v>6</v>
      </c>
      <c r="AG5" s="84">
        <f ca="1">PRODUCT('Lane 5'!BE5,1)</f>
        <v>6</v>
      </c>
      <c r="AH5" s="84">
        <f ca="1">PRODUCT('Lane 5'!BG5,1)</f>
        <v>6</v>
      </c>
      <c r="AI5" s="84">
        <f ca="1">PRODUCT('Lane 5'!BI5,1)</f>
        <v>7</v>
      </c>
      <c r="AJ5" s="84">
        <f ca="1">PRODUCT('Lane 5'!BK5,1)</f>
        <v>7</v>
      </c>
      <c r="AK5" s="84">
        <f ca="1">PRODUCT('Lane 5'!BM5,1)</f>
        <v>8</v>
      </c>
      <c r="AL5" s="84">
        <f ca="1">PRODUCT('Lane 5'!BO5,1)</f>
        <v>8</v>
      </c>
      <c r="AM5" s="84">
        <f ca="1">PRODUCT('Lane 5'!BQ5,1)</f>
        <v>7</v>
      </c>
      <c r="AN5" s="84">
        <f ca="1">PRODUCT('Lane 5'!BS5,1)</f>
        <v>8</v>
      </c>
      <c r="AO5" s="84">
        <f ca="1">PRODUCT('Lane 5'!BU5,1)</f>
        <v>7</v>
      </c>
      <c r="AP5" s="84">
        <f ca="1">PRODUCT('Lane 5'!BW5,1)</f>
        <v>6</v>
      </c>
      <c r="AQ5" s="84">
        <f ca="1">PRODUCT('Lane 5'!BY5,1)</f>
        <v>6</v>
      </c>
      <c r="AR5" s="83">
        <f ca="1">PRODUCT('Lane 5'!CA5,1)</f>
        <v>4</v>
      </c>
      <c r="AS5" s="83">
        <f ca="1">PRODUCT('Lane 5'!CC5,1)</f>
        <v>2</v>
      </c>
      <c r="AT5" s="83">
        <f ca="1">PRODUCT('Lane 5'!CE5,1)</f>
        <v>1</v>
      </c>
      <c r="AU5" s="83">
        <f ca="1">PRODUCT('Lane 5'!CG5,1)</f>
        <v>0</v>
      </c>
      <c r="AV5" s="83">
        <f ca="1">PRODUCT('Lane 5'!CI5,1)</f>
        <v>0</v>
      </c>
      <c r="BD5" s="27"/>
      <c r="BE5"/>
    </row>
    <row r="6" spans="1:57" ht="15" customHeight="1">
      <c r="A6">
        <v>5</v>
      </c>
      <c r="B6" t="s">
        <v>59</v>
      </c>
      <c r="C6" t="s">
        <v>60</v>
      </c>
      <c r="D6" s="28">
        <v>45.5</v>
      </c>
      <c r="E6">
        <v>14</v>
      </c>
      <c r="F6" t="s">
        <v>61</v>
      </c>
      <c r="G6" t="s">
        <v>62</v>
      </c>
      <c r="H6" s="82">
        <f ca="1">PRODUCT('Lane 5'!H6,1)</f>
        <v>-6</v>
      </c>
      <c r="I6" s="82">
        <f ca="1">PRODUCT('Lane 5'!I6,1)</f>
        <v>35</v>
      </c>
      <c r="J6" s="83">
        <f ca="1">PRODUCT('Lane 5'!K6,1)</f>
        <v>0</v>
      </c>
      <c r="K6" s="83">
        <f ca="1">PRODUCT('Lane 5'!M6,1)</f>
        <v>1</v>
      </c>
      <c r="L6" s="83">
        <f ca="1">PRODUCT('Lane 5'!O6,1)</f>
        <v>2</v>
      </c>
      <c r="M6" s="83">
        <f ca="1">PRODUCT('Lane 5'!Q6,1)</f>
        <v>4</v>
      </c>
      <c r="N6" s="84">
        <f ca="1">PRODUCT('Lane 5'!S6,1)</f>
        <v>6</v>
      </c>
      <c r="O6" s="84">
        <f ca="1">PRODUCT('Lane 5'!U6,1)</f>
        <v>8</v>
      </c>
      <c r="P6" s="84">
        <f ca="1">PRODUCT('Lane 5'!W6,1)</f>
        <v>8</v>
      </c>
      <c r="Q6" s="84">
        <f ca="1">PRODUCT('Lane 5'!Y6,1)</f>
        <v>9</v>
      </c>
      <c r="R6" s="84">
        <f ca="1">PRODUCT('Lane 5'!AA6,1)</f>
        <v>10</v>
      </c>
      <c r="S6" s="84">
        <f ca="1">PRODUCT('Lane 5'!AC6,1)</f>
        <v>9</v>
      </c>
      <c r="T6" s="84">
        <f ca="1">PRODUCT('Lane 5'!AE6,1)</f>
        <v>9</v>
      </c>
      <c r="U6" s="84">
        <f ca="1">PRODUCT('Lane 5'!AG6,1)</f>
        <v>8</v>
      </c>
      <c r="V6" s="84">
        <f ca="1">PRODUCT('Lane 5'!AI6,1)</f>
        <v>8</v>
      </c>
      <c r="W6" s="84">
        <f ca="1">PRODUCT('Lane 5'!AK6,1)</f>
        <v>7</v>
      </c>
      <c r="X6" s="84">
        <f ca="1">PRODUCT('Lane 5'!AM6,1)</f>
        <v>7</v>
      </c>
      <c r="Y6" s="84">
        <f ca="1">PRODUCT('Lane 5'!AO6,1)</f>
        <v>6</v>
      </c>
      <c r="Z6" s="84">
        <f ca="1">PRODUCT('Lane 5'!AQ6,1)</f>
        <v>6</v>
      </c>
      <c r="AA6" s="84">
        <f ca="1">PRODUCT('Lane 5'!AS6,1)</f>
        <v>6</v>
      </c>
      <c r="AB6" s="84">
        <f ca="1">PRODUCT('Lane 5'!AU6,1)</f>
        <v>5</v>
      </c>
      <c r="AC6" s="84">
        <f ca="1">PRODUCT('Lane 5'!AW6,1)</f>
        <v>6</v>
      </c>
      <c r="AD6" s="84">
        <f ca="1">PRODUCT('Lane 5'!AY6,1)</f>
        <v>5</v>
      </c>
      <c r="AE6" s="84">
        <f ca="1">PRODUCT('Lane 5'!BA6,1)</f>
        <v>5</v>
      </c>
      <c r="AF6" s="84">
        <f ca="1">PRODUCT('Lane 5'!BC6,1)</f>
        <v>5</v>
      </c>
      <c r="AG6" s="84">
        <f ca="1">PRODUCT('Lane 5'!BE6,1)</f>
        <v>5</v>
      </c>
      <c r="AH6" s="84">
        <f ca="1">PRODUCT('Lane 5'!BG6,1)</f>
        <v>5</v>
      </c>
      <c r="AI6" s="84">
        <f ca="1">PRODUCT('Lane 5'!BI6,1)</f>
        <v>5</v>
      </c>
      <c r="AJ6" s="84">
        <f ca="1">PRODUCT('Lane 5'!BK6,1)</f>
        <v>5</v>
      </c>
      <c r="AK6" s="84">
        <f ca="1">PRODUCT('Lane 5'!BM6,1)</f>
        <v>5</v>
      </c>
      <c r="AL6" s="84">
        <f ca="1">PRODUCT('Lane 5'!BO6,1)</f>
        <v>5</v>
      </c>
      <c r="AM6" s="83">
        <f ca="1">PRODUCT('Lane 5'!BQ6,1)</f>
        <v>4</v>
      </c>
      <c r="AN6" s="84">
        <f ca="1">PRODUCT('Lane 5'!BS6,1)</f>
        <v>5</v>
      </c>
      <c r="AO6" s="84">
        <f ca="1">PRODUCT('Lane 5'!BU6,1)</f>
        <v>5</v>
      </c>
      <c r="AP6" s="83">
        <f ca="1">PRODUCT('Lane 5'!BW6,1)</f>
        <v>3</v>
      </c>
      <c r="AQ6" s="83">
        <f ca="1">PRODUCT('Lane 5'!BY6,1)</f>
        <v>3</v>
      </c>
      <c r="AR6" s="83">
        <f ca="1">PRODUCT('Lane 5'!CA6,1)</f>
        <v>2</v>
      </c>
      <c r="AS6" s="83">
        <f ca="1">PRODUCT('Lane 5'!CC6,1)</f>
        <v>1</v>
      </c>
      <c r="AT6" s="83">
        <f ca="1">PRODUCT('Lane 5'!CE6,1)</f>
        <v>0</v>
      </c>
      <c r="AU6" s="83">
        <f ca="1">PRODUCT('Lane 5'!CG6,1)</f>
        <v>-1</v>
      </c>
      <c r="AV6" s="83">
        <f ca="1">PRODUCT('Lane 5'!CI6,1)</f>
        <v>0</v>
      </c>
      <c r="BD6" s="27"/>
      <c r="BE6"/>
    </row>
    <row r="7" spans="1:57" ht="15" customHeight="1">
      <c r="A7">
        <v>6</v>
      </c>
      <c r="B7" t="s">
        <v>59</v>
      </c>
      <c r="C7" t="s">
        <v>60</v>
      </c>
      <c r="D7" s="28">
        <v>42</v>
      </c>
      <c r="E7">
        <v>13</v>
      </c>
      <c r="F7" t="s">
        <v>61</v>
      </c>
      <c r="G7" t="s">
        <v>62</v>
      </c>
      <c r="H7" s="82">
        <f ca="1">PRODUCT('Lane 5'!H7,1)</f>
        <v>-2</v>
      </c>
      <c r="I7" s="82">
        <f ca="1">PRODUCT('Lane 5'!I7,1)</f>
        <v>75</v>
      </c>
      <c r="J7" s="83">
        <f ca="1">PRODUCT('Lane 5'!K7,1)</f>
        <v>0</v>
      </c>
      <c r="K7" s="83">
        <f ca="1">PRODUCT('Lane 5'!M7,1)</f>
        <v>2</v>
      </c>
      <c r="L7" s="83">
        <f ca="1">PRODUCT('Lane 5'!O7,1)</f>
        <v>2</v>
      </c>
      <c r="M7" s="83">
        <f ca="1">PRODUCT('Lane 5'!Q7,1)</f>
        <v>4</v>
      </c>
      <c r="N7" s="84">
        <f ca="1">PRODUCT('Lane 5'!S7,1)</f>
        <v>6</v>
      </c>
      <c r="O7" s="84">
        <f ca="1">PRODUCT('Lane 5'!U7,1)</f>
        <v>8</v>
      </c>
      <c r="P7" s="84">
        <f ca="1">PRODUCT('Lane 5'!W7,1)</f>
        <v>7</v>
      </c>
      <c r="Q7" s="84">
        <f ca="1">PRODUCT('Lane 5'!Y7,1)</f>
        <v>8</v>
      </c>
      <c r="R7" s="84">
        <f ca="1">PRODUCT('Lane 5'!AA7,1)</f>
        <v>8</v>
      </c>
      <c r="S7" s="84">
        <f ca="1">PRODUCT('Lane 5'!AC7,1)</f>
        <v>6</v>
      </c>
      <c r="T7" s="84">
        <f ca="1">PRODUCT('Lane 5'!AE7,1)</f>
        <v>5</v>
      </c>
      <c r="U7" s="83">
        <f ca="1">PRODUCT('Lane 5'!AG7,1)</f>
        <v>4</v>
      </c>
      <c r="V7" s="83">
        <f ca="1">PRODUCT('Lane 5'!AI7,1)</f>
        <v>3</v>
      </c>
      <c r="W7" s="83">
        <f ca="1">PRODUCT('Lane 5'!AK7,1)</f>
        <v>3</v>
      </c>
      <c r="X7" s="83">
        <f ca="1">PRODUCT('Lane 5'!AM7,1)</f>
        <v>3</v>
      </c>
      <c r="Y7" s="83">
        <f ca="1">PRODUCT('Lane 5'!AO7,1)</f>
        <v>3</v>
      </c>
      <c r="Z7" s="83">
        <f ca="1">PRODUCT('Lane 5'!AQ7,1)</f>
        <v>3</v>
      </c>
      <c r="AA7" s="83">
        <f ca="1">PRODUCT('Lane 5'!AS7,1)</f>
        <v>3</v>
      </c>
      <c r="AB7" s="83">
        <f ca="1">PRODUCT('Lane 5'!AU7,1)</f>
        <v>3</v>
      </c>
      <c r="AC7" s="83">
        <f ca="1">PRODUCT('Lane 5'!AW7,1)</f>
        <v>3</v>
      </c>
      <c r="AD7" s="83">
        <f ca="1">PRODUCT('Lane 5'!AY7,1)</f>
        <v>3</v>
      </c>
      <c r="AE7" s="83">
        <f ca="1">PRODUCT('Lane 5'!BA7,1)</f>
        <v>2</v>
      </c>
      <c r="AF7" s="83">
        <f ca="1">PRODUCT('Lane 5'!BC7,1)</f>
        <v>1</v>
      </c>
      <c r="AG7" s="83">
        <f ca="1">PRODUCT('Lane 5'!BE7,1)</f>
        <v>1</v>
      </c>
      <c r="AH7" s="83">
        <f ca="1">PRODUCT('Lane 5'!BG7,1)</f>
        <v>1</v>
      </c>
      <c r="AI7" s="83">
        <f ca="1">PRODUCT('Lane 5'!BI7,1)</f>
        <v>0</v>
      </c>
      <c r="AJ7" s="83">
        <f ca="1">PRODUCT('Lane 5'!BK7,1)</f>
        <v>0</v>
      </c>
      <c r="AK7" s="83">
        <f ca="1">PRODUCT('Lane 5'!BM7,1)</f>
        <v>1</v>
      </c>
      <c r="AL7" s="83">
        <f ca="1">PRODUCT('Lane 5'!BO7,1)</f>
        <v>1</v>
      </c>
      <c r="AM7" s="83">
        <f ca="1">PRODUCT('Lane 5'!BQ7,1)</f>
        <v>0</v>
      </c>
      <c r="AN7" s="83">
        <f ca="1">PRODUCT('Lane 5'!BS7,1)</f>
        <v>1</v>
      </c>
      <c r="AO7" s="83">
        <f ca="1">PRODUCT('Lane 5'!BU7,1)</f>
        <v>1</v>
      </c>
      <c r="AP7" s="83">
        <f ca="1">PRODUCT('Lane 5'!BW7,1)</f>
        <v>0</v>
      </c>
      <c r="AQ7" s="83">
        <f ca="1">PRODUCT('Lane 5'!BY7,1)</f>
        <v>0</v>
      </c>
      <c r="AR7" s="83">
        <f ca="1">PRODUCT('Lane 5'!CA7,1)</f>
        <v>-1</v>
      </c>
      <c r="AS7" s="83">
        <f ca="1">PRODUCT('Lane 5'!CC7,1)</f>
        <v>-2</v>
      </c>
      <c r="AT7" s="83">
        <f ca="1">PRODUCT('Lane 5'!CE7,1)</f>
        <v>-2</v>
      </c>
      <c r="AU7" s="83">
        <f ca="1">PRODUCT('Lane 5'!CG7,1)</f>
        <v>-2</v>
      </c>
      <c r="AV7" s="83">
        <f ca="1">PRODUCT('Lane 5'!CI7,1)</f>
        <v>0</v>
      </c>
      <c r="BD7" s="27"/>
      <c r="BE7"/>
    </row>
    <row r="8" spans="1:57" ht="15" customHeight="1">
      <c r="A8">
        <v>7</v>
      </c>
      <c r="B8" t="s">
        <v>59</v>
      </c>
      <c r="C8" t="s">
        <v>60</v>
      </c>
      <c r="D8" s="28">
        <v>38.5</v>
      </c>
      <c r="E8">
        <v>12</v>
      </c>
      <c r="F8" t="s">
        <v>61</v>
      </c>
      <c r="G8" t="s">
        <v>62</v>
      </c>
      <c r="H8" s="82">
        <f ca="1">PRODUCT('Lane 5'!H8,1)</f>
        <v>1</v>
      </c>
      <c r="I8" s="82">
        <f ca="1">PRODUCT('Lane 5'!I8,1)</f>
        <v>0</v>
      </c>
      <c r="J8" s="83">
        <f ca="1">PRODUCT('Lane 5'!K8,1)</f>
        <v>0</v>
      </c>
      <c r="K8" s="83">
        <f ca="1">PRODUCT('Lane 5'!M8,1)</f>
        <v>2</v>
      </c>
      <c r="L8" s="83">
        <f ca="1">PRODUCT('Lane 5'!O8,1)</f>
        <v>3</v>
      </c>
      <c r="M8" s="83">
        <f ca="1">PRODUCT('Lane 5'!Q8,1)</f>
        <v>3</v>
      </c>
      <c r="N8" s="83">
        <f ca="1">PRODUCT('Lane 5'!S8,1)</f>
        <v>3</v>
      </c>
      <c r="O8" s="84">
        <f ca="1">PRODUCT('Lane 5'!U8,1)</f>
        <v>5</v>
      </c>
      <c r="P8" s="84">
        <f ca="1">PRODUCT('Lane 5'!W8,1)</f>
        <v>5</v>
      </c>
      <c r="Q8" s="84">
        <f ca="1">PRODUCT('Lane 5'!Y8,1)</f>
        <v>5</v>
      </c>
      <c r="R8" s="84">
        <f ca="1">PRODUCT('Lane 5'!AA8,1)</f>
        <v>6</v>
      </c>
      <c r="S8" s="83">
        <f ca="1">PRODUCT('Lane 5'!AC8,1)</f>
        <v>3</v>
      </c>
      <c r="T8" s="83">
        <f ca="1">PRODUCT('Lane 5'!AE8,1)</f>
        <v>1</v>
      </c>
      <c r="U8" s="83">
        <f ca="1">PRODUCT('Lane 5'!AG8,1)</f>
        <v>1</v>
      </c>
      <c r="V8" s="83">
        <f ca="1">PRODUCT('Lane 5'!AI8,1)</f>
        <v>1</v>
      </c>
      <c r="W8" s="83">
        <f ca="1">PRODUCT('Lane 5'!AK8,1)</f>
        <v>0</v>
      </c>
      <c r="X8" s="83">
        <f ca="1">PRODUCT('Lane 5'!AM8,1)</f>
        <v>1</v>
      </c>
      <c r="Y8" s="83">
        <f ca="1">PRODUCT('Lane 5'!AO8,1)</f>
        <v>3</v>
      </c>
      <c r="Z8" s="84">
        <f ca="1">PRODUCT('Lane 5'!AQ8,1)</f>
        <v>5</v>
      </c>
      <c r="AA8" s="84">
        <f ca="1">PRODUCT('Lane 5'!AS8,1)</f>
        <v>6</v>
      </c>
      <c r="AB8" s="84">
        <f ca="1">PRODUCT('Lane 5'!AU8,1)</f>
        <v>6</v>
      </c>
      <c r="AC8" s="84">
        <f ca="1">PRODUCT('Lane 5'!AW8,1)</f>
        <v>7</v>
      </c>
      <c r="AD8" s="84">
        <f ca="1">PRODUCT('Lane 5'!AY8,1)</f>
        <v>6</v>
      </c>
      <c r="AE8" s="84">
        <f ca="1">PRODUCT('Lane 5'!BA8,1)</f>
        <v>5</v>
      </c>
      <c r="AF8" s="83">
        <f ca="1">PRODUCT('Lane 5'!BC8,1)</f>
        <v>4</v>
      </c>
      <c r="AG8" s="83">
        <f ca="1">PRODUCT('Lane 5'!BE8,1)</f>
        <v>3</v>
      </c>
      <c r="AH8" s="83">
        <f ca="1">PRODUCT('Lane 5'!BG8,1)</f>
        <v>3</v>
      </c>
      <c r="AI8" s="83">
        <f ca="1">PRODUCT('Lane 5'!BI8,1)</f>
        <v>3</v>
      </c>
      <c r="AJ8" s="83">
        <f ca="1">PRODUCT('Lane 5'!BK8,1)</f>
        <v>4</v>
      </c>
      <c r="AK8" s="83">
        <f ca="1">PRODUCT('Lane 5'!BM8,1)</f>
        <v>3</v>
      </c>
      <c r="AL8" s="84">
        <f ca="1">PRODUCT('Lane 5'!BO8,1)</f>
        <v>5</v>
      </c>
      <c r="AM8" s="83">
        <f ca="1">PRODUCT('Lane 5'!BQ8,1)</f>
        <v>4</v>
      </c>
      <c r="AN8" s="84">
        <f ca="1">PRODUCT('Lane 5'!BS8,1)</f>
        <v>5</v>
      </c>
      <c r="AO8" s="84">
        <f ca="1">PRODUCT('Lane 5'!BU8,1)</f>
        <v>6</v>
      </c>
      <c r="AP8" s="84">
        <f ca="1">PRODUCT('Lane 5'!BW8,1)</f>
        <v>5</v>
      </c>
      <c r="AQ8" s="84">
        <f ca="1">PRODUCT('Lane 5'!BY8,1)</f>
        <v>5</v>
      </c>
      <c r="AR8" s="83">
        <f ca="1">PRODUCT('Lane 5'!CA8,1)</f>
        <v>3</v>
      </c>
      <c r="AS8" s="83">
        <f ca="1">PRODUCT('Lane 5'!CC8,1)</f>
        <v>2</v>
      </c>
      <c r="AT8" s="83">
        <f ca="1">PRODUCT('Lane 5'!CE8,1)</f>
        <v>1</v>
      </c>
      <c r="AU8" s="83">
        <f ca="1">PRODUCT('Lane 5'!CG8,1)</f>
        <v>0</v>
      </c>
      <c r="AV8" s="83">
        <f ca="1">PRODUCT('Lane 5'!CI8,1)</f>
        <v>0</v>
      </c>
      <c r="BD8" s="27"/>
      <c r="BE8"/>
    </row>
    <row r="9" spans="1:57" ht="15" customHeight="1">
      <c r="A9">
        <v>8</v>
      </c>
      <c r="B9" t="s">
        <v>59</v>
      </c>
      <c r="C9" t="s">
        <v>60</v>
      </c>
      <c r="D9" s="28">
        <v>35</v>
      </c>
      <c r="E9">
        <v>11</v>
      </c>
      <c r="F9" t="s">
        <v>61</v>
      </c>
      <c r="G9" t="s">
        <v>62</v>
      </c>
      <c r="H9" s="82">
        <f ca="1">PRODUCT('Lane 5'!H9,1)</f>
        <v>-29</v>
      </c>
      <c r="I9" s="82">
        <f ca="1">PRODUCT('Lane 5'!I9,1)</f>
        <v>-32</v>
      </c>
      <c r="J9" s="83">
        <f ca="1">PRODUCT('Lane 5'!K9,1)</f>
        <v>0</v>
      </c>
      <c r="K9" s="83">
        <f ca="1">PRODUCT('Lane 5'!M9,1)</f>
        <v>1</v>
      </c>
      <c r="L9" s="83">
        <f ca="1">PRODUCT('Lane 5'!O9,1)</f>
        <v>1</v>
      </c>
      <c r="M9" s="83">
        <f ca="1">PRODUCT('Lane 5'!Q9,1)</f>
        <v>1</v>
      </c>
      <c r="N9" s="83">
        <f ca="1">PRODUCT('Lane 5'!S9,1)</f>
        <v>1</v>
      </c>
      <c r="O9" s="83">
        <f ca="1">PRODUCT('Lane 5'!U9,1)</f>
        <v>3</v>
      </c>
      <c r="P9" s="83">
        <f ca="1">PRODUCT('Lane 5'!W9,1)</f>
        <v>2</v>
      </c>
      <c r="Q9" s="83">
        <f ca="1">PRODUCT('Lane 5'!Y9,1)</f>
        <v>4</v>
      </c>
      <c r="R9" s="84">
        <f ca="1">PRODUCT('Lane 5'!AA9,1)</f>
        <v>5</v>
      </c>
      <c r="S9" s="83">
        <f ca="1">PRODUCT('Lane 5'!AC9,1)</f>
        <v>4</v>
      </c>
      <c r="T9" s="84">
        <f ca="1">PRODUCT('Lane 5'!AE9,1)</f>
        <v>5</v>
      </c>
      <c r="U9" s="83">
        <f ca="1">PRODUCT('Lane 5'!AG9,1)</f>
        <v>4</v>
      </c>
      <c r="V9" s="83">
        <f ca="1">PRODUCT('Lane 5'!AI9,1)</f>
        <v>4</v>
      </c>
      <c r="W9" s="83">
        <f ca="1">PRODUCT('Lane 5'!AK9,1)</f>
        <v>3</v>
      </c>
      <c r="X9" s="83">
        <f ca="1">PRODUCT('Lane 5'!AM9,1)</f>
        <v>3</v>
      </c>
      <c r="Y9" s="83">
        <f ca="1">PRODUCT('Lane 5'!AO9,1)</f>
        <v>2</v>
      </c>
      <c r="Z9" s="83">
        <f ca="1">PRODUCT('Lane 5'!AQ9,1)</f>
        <v>2</v>
      </c>
      <c r="AA9" s="83">
        <f ca="1">PRODUCT('Lane 5'!AS9,1)</f>
        <v>1</v>
      </c>
      <c r="AB9" s="83">
        <f ca="1">PRODUCT('Lane 5'!AU9,1)</f>
        <v>1</v>
      </c>
      <c r="AC9" s="83">
        <f ca="1">PRODUCT('Lane 5'!AW9,1)</f>
        <v>1</v>
      </c>
      <c r="AD9" s="83">
        <f ca="1">PRODUCT('Lane 5'!AY9,1)</f>
        <v>1</v>
      </c>
      <c r="AE9" s="83">
        <f ca="1">PRODUCT('Lane 5'!BA9,1)</f>
        <v>0</v>
      </c>
      <c r="AF9" s="83">
        <f ca="1">PRODUCT('Lane 5'!BC9,1)</f>
        <v>0</v>
      </c>
      <c r="AG9" s="83">
        <f ca="1">PRODUCT('Lane 5'!BE9,1)</f>
        <v>-1</v>
      </c>
      <c r="AH9" s="83">
        <f ca="1">PRODUCT('Lane 5'!BG9,1)</f>
        <v>-1</v>
      </c>
      <c r="AI9" s="83">
        <f ca="1">PRODUCT('Lane 5'!BI9,1)</f>
        <v>0</v>
      </c>
      <c r="AJ9" s="83">
        <f ca="1">PRODUCT('Lane 5'!BK9,1)</f>
        <v>0</v>
      </c>
      <c r="AK9" s="83">
        <f ca="1">PRODUCT('Lane 5'!BM9,1)</f>
        <v>0</v>
      </c>
      <c r="AL9" s="83">
        <f ca="1">PRODUCT('Lane 5'!BO9,1)</f>
        <v>0</v>
      </c>
      <c r="AM9" s="83">
        <f ca="1">PRODUCT('Lane 5'!BQ9,1)</f>
        <v>0</v>
      </c>
      <c r="AN9" s="83">
        <f ca="1">PRODUCT('Lane 5'!BS9,1)</f>
        <v>1</v>
      </c>
      <c r="AO9" s="83">
        <f ca="1">PRODUCT('Lane 5'!BU9,1)</f>
        <v>1</v>
      </c>
      <c r="AP9" s="83">
        <f ca="1">PRODUCT('Lane 5'!BW9,1)</f>
        <v>0</v>
      </c>
      <c r="AQ9" s="83">
        <f ca="1">PRODUCT('Lane 5'!BY9,1)</f>
        <v>1</v>
      </c>
      <c r="AR9" s="83">
        <f ca="1">PRODUCT('Lane 5'!CA9,1)</f>
        <v>0</v>
      </c>
      <c r="AS9" s="83">
        <f ca="1">PRODUCT('Lane 5'!CC9,1)</f>
        <v>0</v>
      </c>
      <c r="AT9" s="83">
        <f ca="1">PRODUCT('Lane 5'!CE9,1)</f>
        <v>0</v>
      </c>
      <c r="AU9" s="83">
        <f ca="1">PRODUCT('Lane 5'!CG9,1)</f>
        <v>-1</v>
      </c>
      <c r="AV9" s="83">
        <f ca="1">PRODUCT('Lane 5'!CI9,1)</f>
        <v>0</v>
      </c>
      <c r="BD9" s="27"/>
      <c r="BE9"/>
    </row>
    <row r="10" spans="1:57" ht="15" customHeight="1">
      <c r="A10">
        <v>9</v>
      </c>
      <c r="B10" t="s">
        <v>59</v>
      </c>
      <c r="C10" t="s">
        <v>60</v>
      </c>
      <c r="D10" s="28">
        <v>31.5</v>
      </c>
      <c r="E10">
        <v>10</v>
      </c>
      <c r="F10" t="s">
        <v>61</v>
      </c>
      <c r="G10" t="s">
        <v>62</v>
      </c>
      <c r="H10" s="82">
        <f ca="1">PRODUCT('Lane 5'!H10,1)</f>
        <v>-7</v>
      </c>
      <c r="I10" s="82">
        <f ca="1">PRODUCT('Lane 5'!I10,1)</f>
        <v>8</v>
      </c>
      <c r="J10" s="83">
        <f ca="1">PRODUCT('Lane 5'!K10,1)</f>
        <v>0</v>
      </c>
      <c r="K10" s="83">
        <f ca="1">PRODUCT('Lane 5'!M10,1)</f>
        <v>1</v>
      </c>
      <c r="L10" s="83">
        <f ca="1">PRODUCT('Lane 5'!O10,1)</f>
        <v>3</v>
      </c>
      <c r="M10" s="83">
        <f ca="1">PRODUCT('Lane 5'!Q10,1)</f>
        <v>3</v>
      </c>
      <c r="N10" s="83">
        <f ca="1">PRODUCT('Lane 5'!S10,1)</f>
        <v>4</v>
      </c>
      <c r="O10" s="84">
        <f ca="1">PRODUCT('Lane 5'!U10,1)</f>
        <v>6</v>
      </c>
      <c r="P10" s="84">
        <f ca="1">PRODUCT('Lane 5'!W10,1)</f>
        <v>5</v>
      </c>
      <c r="Q10" s="84">
        <f ca="1">PRODUCT('Lane 5'!Y10,1)</f>
        <v>5</v>
      </c>
      <c r="R10" s="84">
        <f ca="1">PRODUCT('Lane 5'!AA10,1)</f>
        <v>5</v>
      </c>
      <c r="S10" s="83">
        <f ca="1">PRODUCT('Lane 5'!AC10,1)</f>
        <v>3</v>
      </c>
      <c r="T10" s="83">
        <f ca="1">PRODUCT('Lane 5'!AE10,1)</f>
        <v>2</v>
      </c>
      <c r="U10" s="83">
        <f ca="1">PRODUCT('Lane 5'!AG10,1)</f>
        <v>0</v>
      </c>
      <c r="V10" s="83">
        <f ca="1">PRODUCT('Lane 5'!AI10,1)</f>
        <v>-2</v>
      </c>
      <c r="W10" s="83">
        <f ca="1">PRODUCT('Lane 5'!AK10,1)</f>
        <v>-3</v>
      </c>
      <c r="X10" s="84">
        <f ca="1">PRODUCT('Lane 5'!AM10,1)</f>
        <v>-5</v>
      </c>
      <c r="Y10" s="84">
        <f ca="1">PRODUCT('Lane 5'!AO10,1)</f>
        <v>-6</v>
      </c>
      <c r="Z10" s="84">
        <f ca="1">PRODUCT('Lane 5'!AQ10,1)</f>
        <v>-6</v>
      </c>
      <c r="AA10" s="84">
        <f ca="1">PRODUCT('Lane 5'!AS10,1)</f>
        <v>-6</v>
      </c>
      <c r="AB10" s="84">
        <f ca="1">PRODUCT('Lane 5'!AU10,1)</f>
        <v>-6</v>
      </c>
      <c r="AC10" s="84">
        <f ca="1">PRODUCT('Lane 5'!AW10,1)</f>
        <v>-5</v>
      </c>
      <c r="AD10" s="84">
        <f ca="1">PRODUCT('Lane 5'!AY10,1)</f>
        <v>-5</v>
      </c>
      <c r="AE10" s="84">
        <f ca="1">PRODUCT('Lane 5'!BA10,1)</f>
        <v>-5</v>
      </c>
      <c r="AF10" s="84">
        <f ca="1">PRODUCT('Lane 5'!BC10,1)</f>
        <v>-5</v>
      </c>
      <c r="AG10" s="84">
        <f ca="1">PRODUCT('Lane 5'!BE10,1)</f>
        <v>-5</v>
      </c>
      <c r="AH10" s="84">
        <f ca="1">PRODUCT('Lane 5'!BG10,1)</f>
        <v>-5</v>
      </c>
      <c r="AI10" s="83">
        <f ca="1">PRODUCT('Lane 5'!BI10,1)</f>
        <v>-4</v>
      </c>
      <c r="AJ10" s="83">
        <f ca="1">PRODUCT('Lane 5'!BK10,1)</f>
        <v>-3</v>
      </c>
      <c r="AK10" s="83">
        <f ca="1">PRODUCT('Lane 5'!BM10,1)</f>
        <v>-3</v>
      </c>
      <c r="AL10" s="83">
        <f ca="1">PRODUCT('Lane 5'!BO10,1)</f>
        <v>-1</v>
      </c>
      <c r="AM10" s="83">
        <f ca="1">PRODUCT('Lane 5'!BQ10,1)</f>
        <v>-1</v>
      </c>
      <c r="AN10" s="83">
        <f ca="1">PRODUCT('Lane 5'!BS10,1)</f>
        <v>2</v>
      </c>
      <c r="AO10" s="83">
        <f ca="1">PRODUCT('Lane 5'!BU10,1)</f>
        <v>4</v>
      </c>
      <c r="AP10" s="83">
        <f ca="1">PRODUCT('Lane 5'!BW10,1)</f>
        <v>2</v>
      </c>
      <c r="AQ10" s="83">
        <f ca="1">PRODUCT('Lane 5'!BY10,1)</f>
        <v>3</v>
      </c>
      <c r="AR10" s="83">
        <f ca="1">PRODUCT('Lane 5'!CA10,1)</f>
        <v>2</v>
      </c>
      <c r="AS10" s="83">
        <f ca="1">PRODUCT('Lane 5'!CC10,1)</f>
        <v>0</v>
      </c>
      <c r="AT10" s="83">
        <f ca="1">PRODUCT('Lane 5'!CE10,1)</f>
        <v>0</v>
      </c>
      <c r="AU10" s="83">
        <f ca="1">PRODUCT('Lane 5'!CG10,1)</f>
        <v>-1</v>
      </c>
      <c r="AV10" s="83">
        <f ca="1">PRODUCT('Lane 5'!CI10,1)</f>
        <v>0</v>
      </c>
      <c r="BD10" s="27"/>
      <c r="BE10"/>
    </row>
    <row r="11" spans="1:57" ht="15" customHeight="1">
      <c r="A11">
        <v>10</v>
      </c>
      <c r="B11" t="s">
        <v>59</v>
      </c>
      <c r="C11" t="s">
        <v>60</v>
      </c>
      <c r="D11" s="28">
        <v>28</v>
      </c>
      <c r="E11">
        <v>9</v>
      </c>
      <c r="F11" t="s">
        <v>61</v>
      </c>
      <c r="G11" t="s">
        <v>62</v>
      </c>
      <c r="H11" s="82">
        <f ca="1">PRODUCT('Lane 5'!H11,1)</f>
        <v>0</v>
      </c>
      <c r="I11" s="82">
        <f ca="1">PRODUCT('Lane 5'!I11,1)</f>
        <v>33</v>
      </c>
      <c r="J11" s="83">
        <f ca="1">PRODUCT('Lane 5'!K11,1)</f>
        <v>0</v>
      </c>
      <c r="K11" s="83">
        <f ca="1">PRODUCT('Lane 5'!M11,1)</f>
        <v>1</v>
      </c>
      <c r="L11" s="83">
        <f ca="1">PRODUCT('Lane 5'!O11,1)</f>
        <v>1</v>
      </c>
      <c r="M11" s="83">
        <f ca="1">PRODUCT('Lane 5'!Q11,1)</f>
        <v>0</v>
      </c>
      <c r="N11" s="83">
        <f ca="1">PRODUCT('Lane 5'!S11,1)</f>
        <v>-1</v>
      </c>
      <c r="O11" s="83">
        <f ca="1">PRODUCT('Lane 5'!U11,1)</f>
        <v>-2</v>
      </c>
      <c r="P11" s="83">
        <f ca="1">PRODUCT('Lane 5'!W11,1)</f>
        <v>-4</v>
      </c>
      <c r="Q11" s="84">
        <f ca="1">PRODUCT('Lane 5'!Y11,1)</f>
        <v>-5</v>
      </c>
      <c r="R11" s="84">
        <f ca="1">PRODUCT('Lane 5'!AA11,1)</f>
        <v>-8</v>
      </c>
      <c r="S11" s="84">
        <f ca="1">PRODUCT('Lane 5'!AC11,1)</f>
        <v>-13</v>
      </c>
      <c r="T11" s="84">
        <f ca="1">PRODUCT('Lane 5'!AE11,1)</f>
        <v>-17</v>
      </c>
      <c r="U11" s="84">
        <f ca="1">PRODUCT('Lane 5'!AG11,1)</f>
        <v>-19</v>
      </c>
      <c r="V11" s="84">
        <f ca="1">PRODUCT('Lane 5'!AI11,1)</f>
        <v>-20</v>
      </c>
      <c r="W11" s="85">
        <f ca="1">PRODUCT('Lane 5'!AK11,1)</f>
        <v>-22</v>
      </c>
      <c r="X11" s="85">
        <f ca="1">PRODUCT('Lane 5'!AM11,1)</f>
        <v>-21</v>
      </c>
      <c r="Y11" s="84">
        <f ca="1">PRODUCT('Lane 5'!AO11,1)</f>
        <v>-20</v>
      </c>
      <c r="Z11" s="84">
        <f ca="1">PRODUCT('Lane 5'!AQ11,1)</f>
        <v>-19</v>
      </c>
      <c r="AA11" s="84">
        <f ca="1">PRODUCT('Lane 5'!AS11,1)</f>
        <v>-19</v>
      </c>
      <c r="AB11" s="84">
        <f ca="1">PRODUCT('Lane 5'!AU11,1)</f>
        <v>-18</v>
      </c>
      <c r="AC11" s="84">
        <f ca="1">PRODUCT('Lane 5'!AW11,1)</f>
        <v>-17</v>
      </c>
      <c r="AD11" s="84">
        <f ca="1">PRODUCT('Lane 5'!AY11,1)</f>
        <v>-16</v>
      </c>
      <c r="AE11" s="84">
        <f ca="1">PRODUCT('Lane 5'!BA11,1)</f>
        <v>-16</v>
      </c>
      <c r="AF11" s="84">
        <f ca="1">PRODUCT('Lane 5'!BC11,1)</f>
        <v>-15</v>
      </c>
      <c r="AG11" s="84">
        <f ca="1">PRODUCT('Lane 5'!BE11,1)</f>
        <v>-15</v>
      </c>
      <c r="AH11" s="84">
        <f ca="1">PRODUCT('Lane 5'!BG11,1)</f>
        <v>-15</v>
      </c>
      <c r="AI11" s="84">
        <f ca="1">PRODUCT('Lane 5'!BI11,1)</f>
        <v>-16</v>
      </c>
      <c r="AJ11" s="84">
        <f ca="1">PRODUCT('Lane 5'!BK11,1)</f>
        <v>-17</v>
      </c>
      <c r="AK11" s="84">
        <f ca="1">PRODUCT('Lane 5'!BM11,1)</f>
        <v>-14</v>
      </c>
      <c r="AL11" s="84">
        <f ca="1">PRODUCT('Lane 5'!BO11,1)</f>
        <v>-13</v>
      </c>
      <c r="AM11" s="84">
        <f ca="1">PRODUCT('Lane 5'!BQ11,1)</f>
        <v>-12</v>
      </c>
      <c r="AN11" s="84">
        <f ca="1">PRODUCT('Lane 5'!BS11,1)</f>
        <v>-8</v>
      </c>
      <c r="AO11" s="83">
        <f ca="1">PRODUCT('Lane 5'!BU11,1)</f>
        <v>-4</v>
      </c>
      <c r="AP11" s="83">
        <f ca="1">PRODUCT('Lane 5'!BW11,1)</f>
        <v>-2</v>
      </c>
      <c r="AQ11" s="83">
        <f ca="1">PRODUCT('Lane 5'!BY11,1)</f>
        <v>0</v>
      </c>
      <c r="AR11" s="83">
        <f ca="1">PRODUCT('Lane 5'!CA11,1)</f>
        <v>0</v>
      </c>
      <c r="AS11" s="83">
        <f ca="1">PRODUCT('Lane 5'!CC11,1)</f>
        <v>0</v>
      </c>
      <c r="AT11" s="83">
        <f ca="1">PRODUCT('Lane 5'!CE11,1)</f>
        <v>0</v>
      </c>
      <c r="AU11" s="83">
        <f ca="1">PRODUCT('Lane 5'!CG11,1)</f>
        <v>0</v>
      </c>
      <c r="AV11" s="83">
        <f ca="1">PRODUCT('Lane 5'!CI11,1)</f>
        <v>0</v>
      </c>
      <c r="BD11" s="27"/>
      <c r="BE11"/>
    </row>
    <row r="12" spans="1:57" ht="15" customHeight="1">
      <c r="A12">
        <v>11</v>
      </c>
      <c r="B12" t="s">
        <v>59</v>
      </c>
      <c r="C12" t="s">
        <v>60</v>
      </c>
      <c r="D12" s="28">
        <v>24.5</v>
      </c>
      <c r="E12">
        <v>8</v>
      </c>
      <c r="F12" t="s">
        <v>61</v>
      </c>
      <c r="G12" t="s">
        <v>62</v>
      </c>
      <c r="H12" s="82">
        <f ca="1">PRODUCT('Lane 5'!H12,1)</f>
        <v>-33</v>
      </c>
      <c r="I12" s="82">
        <f ca="1">PRODUCT('Lane 5'!I12,1)</f>
        <v>-0.021</v>
      </c>
      <c r="J12" s="83">
        <f ca="1">PRODUCT('Lane 5'!K12,1)</f>
        <v>0</v>
      </c>
      <c r="K12" s="83">
        <f ca="1">PRODUCT('Lane 5'!M12,1)</f>
        <v>1</v>
      </c>
      <c r="L12" s="83">
        <f ca="1">PRODUCT('Lane 5'!O12,1)</f>
        <v>-3</v>
      </c>
      <c r="M12" s="84">
        <f ca="1">PRODUCT('Lane 5'!Q12,1)</f>
        <v>-9</v>
      </c>
      <c r="N12" s="84">
        <f ca="1">PRODUCT('Lane 5'!S12,1)</f>
        <v>-17</v>
      </c>
      <c r="O12" s="85">
        <f ca="1">PRODUCT('Lane 5'!U12,1)</f>
        <v>-25</v>
      </c>
      <c r="P12" s="85">
        <f ca="1">PRODUCT('Lane 5'!W12,1)</f>
        <v>-30</v>
      </c>
      <c r="Q12" s="85">
        <f ca="1">PRODUCT('Lane 5'!Y12,1)</f>
        <v>-34</v>
      </c>
      <c r="R12" s="85">
        <f ca="1">PRODUCT('Lane 5'!AA12,1)</f>
        <v>-37</v>
      </c>
      <c r="S12" s="85">
        <f ca="1">PRODUCT('Lane 5'!AC12,1)</f>
        <v>-39</v>
      </c>
      <c r="T12" s="86">
        <f ca="1">PRODUCT('Lane 5'!AE12,1)</f>
        <v>-42</v>
      </c>
      <c r="U12" s="86">
        <f ca="1">PRODUCT('Lane 5'!AG12,1)</f>
        <v>-44</v>
      </c>
      <c r="V12" s="86">
        <f ca="1">PRODUCT('Lane 5'!AI12,1)</f>
        <v>-49</v>
      </c>
      <c r="W12" s="86">
        <f ca="1">PRODUCT('Lane 5'!AK12,1)</f>
        <v>-53</v>
      </c>
      <c r="X12" s="86">
        <f ca="1">PRODUCT('Lane 5'!AM12,1)</f>
        <v>-58</v>
      </c>
      <c r="Y12" s="86">
        <f ca="1">PRODUCT('Lane 5'!AO12,1)</f>
        <v>-63</v>
      </c>
      <c r="Z12" s="86">
        <f ca="1">PRODUCT('Lane 5'!AQ12,1)</f>
        <v>-68</v>
      </c>
      <c r="AA12" s="86">
        <f ca="1">PRODUCT('Lane 5'!AS12,1)</f>
        <v>-70</v>
      </c>
      <c r="AB12" s="86">
        <f ca="1">PRODUCT('Lane 5'!AU12,1)</f>
        <v>-72</v>
      </c>
      <c r="AC12" s="86">
        <f ca="1">PRODUCT('Lane 5'!AW12,1)</f>
        <v>-75</v>
      </c>
      <c r="AD12" s="86">
        <f ca="1">PRODUCT('Lane 5'!AY12,1)</f>
        <v>-75</v>
      </c>
      <c r="AE12" s="86">
        <f ca="1">PRODUCT('Lane 5'!BA12,1)</f>
        <v>-74</v>
      </c>
      <c r="AF12" s="86">
        <f ca="1">PRODUCT('Lane 5'!BC12,1)</f>
        <v>-73</v>
      </c>
      <c r="AG12" s="86">
        <f ca="1">PRODUCT('Lane 5'!BE12,1)</f>
        <v>-69</v>
      </c>
      <c r="AH12" s="86">
        <f ca="1">PRODUCT('Lane 5'!BG12,1)</f>
        <v>-66</v>
      </c>
      <c r="AI12" s="86">
        <f ca="1">PRODUCT('Lane 5'!BI12,1)</f>
        <v>-61</v>
      </c>
      <c r="AJ12" s="86">
        <f ca="1">PRODUCT('Lane 5'!BK12,1)</f>
        <v>-56</v>
      </c>
      <c r="AK12" s="86">
        <f ca="1">PRODUCT('Lane 5'!BM12,1)</f>
        <v>-51</v>
      </c>
      <c r="AL12" s="86">
        <f ca="1">PRODUCT('Lane 5'!BO12,1)</f>
        <v>-41</v>
      </c>
      <c r="AM12" s="85">
        <f ca="1">PRODUCT('Lane 5'!BQ12,1)</f>
        <v>-35</v>
      </c>
      <c r="AN12" s="85">
        <f ca="1">PRODUCT('Lane 5'!BS12,1)</f>
        <v>-26</v>
      </c>
      <c r="AO12" s="84">
        <f ca="1">PRODUCT('Lane 5'!BU12,1)</f>
        <v>-15</v>
      </c>
      <c r="AP12" s="84">
        <f ca="1">PRODUCT('Lane 5'!BW12,1)</f>
        <v>-10</v>
      </c>
      <c r="AQ12" s="84">
        <f ca="1">PRODUCT('Lane 5'!BY12,1)</f>
        <v>-5</v>
      </c>
      <c r="AR12" s="83">
        <f ca="1">PRODUCT('Lane 5'!CA12,1)</f>
        <v>-2</v>
      </c>
      <c r="AS12" s="83">
        <f ca="1">PRODUCT('Lane 5'!CC12,1)</f>
        <v>1</v>
      </c>
      <c r="AT12" s="83">
        <f ca="1">PRODUCT('Lane 5'!CE12,1)</f>
        <v>2</v>
      </c>
      <c r="AU12" s="83">
        <f ca="1">PRODUCT('Lane 5'!CG12,1)</f>
        <v>3</v>
      </c>
      <c r="AV12" s="83">
        <f ca="1">PRODUCT('Lane 5'!CI12,1)</f>
        <v>0</v>
      </c>
      <c r="BD12" s="27"/>
      <c r="BE12"/>
    </row>
    <row r="13" spans="1:57" ht="15" customHeight="1">
      <c r="A13">
        <v>12</v>
      </c>
      <c r="B13" t="s">
        <v>59</v>
      </c>
      <c r="C13" t="s">
        <v>60</v>
      </c>
      <c r="D13" s="28">
        <v>21</v>
      </c>
      <c r="E13">
        <v>7</v>
      </c>
      <c r="F13" t="s">
        <v>61</v>
      </c>
      <c r="G13" t="s">
        <v>62</v>
      </c>
      <c r="H13" s="82">
        <f ca="1">PRODUCT('Lane 5'!H13,1)</f>
        <v>-58</v>
      </c>
      <c r="I13" s="82">
        <f ca="1">PRODUCT('Lane 5'!I13,1)</f>
        <v>-67</v>
      </c>
      <c r="J13" s="83">
        <f ca="1">PRODUCT('Lane 5'!K13,1)</f>
        <v>0</v>
      </c>
      <c r="K13" s="83">
        <f ca="1">PRODUCT('Lane 5'!M13,1)</f>
        <v>0</v>
      </c>
      <c r="L13" s="84">
        <f ca="1">PRODUCT('Lane 5'!O13,1)</f>
        <v>-8</v>
      </c>
      <c r="M13" s="85">
        <f ca="1">PRODUCT('Lane 5'!Q13,1)</f>
        <v>-24</v>
      </c>
      <c r="N13" s="85">
        <f ca="1">PRODUCT('Lane 5'!S13,1)</f>
        <v>-35</v>
      </c>
      <c r="O13" s="86">
        <f ca="1">PRODUCT('Lane 5'!U13,1)</f>
        <v>-48</v>
      </c>
      <c r="P13" s="86">
        <f ca="1">PRODUCT('Lane 5'!W13,1)</f>
        <v>-56</v>
      </c>
      <c r="Q13" s="86">
        <f ca="1">PRODUCT('Lane 5'!Y13,1)</f>
        <v>-63</v>
      </c>
      <c r="R13" s="86">
        <f ca="1">PRODUCT('Lane 5'!AA13,1)</f>
        <v>-69</v>
      </c>
      <c r="S13" s="86">
        <f ca="1">PRODUCT('Lane 5'!AC13,1)</f>
        <v>-78</v>
      </c>
      <c r="T13" s="86">
        <f ca="1">PRODUCT('Lane 5'!AE13,1)</f>
        <v>-81</v>
      </c>
      <c r="U13" s="86">
        <f ca="1">PRODUCT('Lane 5'!AG13,1)</f>
        <v>-87</v>
      </c>
      <c r="V13" s="86">
        <f ca="1">PRODUCT('Lane 5'!AI13,1)</f>
        <v>-93</v>
      </c>
      <c r="W13" s="86">
        <f ca="1">PRODUCT('Lane 5'!AK13,1)</f>
        <v>-95</v>
      </c>
      <c r="X13" s="86">
        <f ca="1">PRODUCT('Lane 5'!AM13,1)</f>
        <v>-99</v>
      </c>
      <c r="Y13" s="86">
        <f ca="1">PRODUCT('Lane 5'!AO13,1)</f>
        <v>-102</v>
      </c>
      <c r="Z13" s="86">
        <f ca="1">PRODUCT('Lane 5'!AQ13,1)</f>
        <v>-102</v>
      </c>
      <c r="AA13" s="86">
        <f ca="1">PRODUCT('Lane 5'!AS13,1)</f>
        <v>-104</v>
      </c>
      <c r="AB13" s="86">
        <f ca="1">PRODUCT('Lane 5'!AU13,1)</f>
        <v>-104</v>
      </c>
      <c r="AC13" s="86">
        <f ca="1">PRODUCT('Lane 5'!AW13,1)</f>
        <v>-103</v>
      </c>
      <c r="AD13" s="86">
        <f ca="1">PRODUCT('Lane 5'!AY13,1)</f>
        <v>-101</v>
      </c>
      <c r="AE13" s="86">
        <f ca="1">PRODUCT('Lane 5'!BA13,1)</f>
        <v>-99</v>
      </c>
      <c r="AF13" s="86">
        <f ca="1">PRODUCT('Lane 5'!BC13,1)</f>
        <v>-94</v>
      </c>
      <c r="AG13" s="86">
        <f ca="1">PRODUCT('Lane 5'!BE13,1)</f>
        <v>-90</v>
      </c>
      <c r="AH13" s="86">
        <f ca="1">PRODUCT('Lane 5'!BG13,1)</f>
        <v>-86</v>
      </c>
      <c r="AI13" s="86">
        <f ca="1">PRODUCT('Lane 5'!BI13,1)</f>
        <v>-82</v>
      </c>
      <c r="AJ13" s="86">
        <f ca="1">PRODUCT('Lane 5'!BK13,1)</f>
        <v>-78</v>
      </c>
      <c r="AK13" s="86">
        <f ca="1">PRODUCT('Lane 5'!BM13,1)</f>
        <v>-74</v>
      </c>
      <c r="AL13" s="86">
        <f ca="1">PRODUCT('Lane 5'!BO13,1)</f>
        <v>-69</v>
      </c>
      <c r="AM13" s="86">
        <f ca="1">PRODUCT('Lane 5'!BQ13,1)</f>
        <v>-60</v>
      </c>
      <c r="AN13" s="86">
        <f ca="1">PRODUCT('Lane 5'!BS13,1)</f>
        <v>-48</v>
      </c>
      <c r="AO13" s="85">
        <f ca="1">PRODUCT('Lane 5'!BU13,1)</f>
        <v>-37</v>
      </c>
      <c r="AP13" s="85">
        <f ca="1">PRODUCT('Lane 5'!BW13,1)</f>
        <v>-29</v>
      </c>
      <c r="AQ13" s="84">
        <f ca="1">PRODUCT('Lane 5'!BY13,1)</f>
        <v>-19</v>
      </c>
      <c r="AR13" s="84">
        <f ca="1">PRODUCT('Lane 5'!CA13,1)</f>
        <v>-11</v>
      </c>
      <c r="AS13" s="83">
        <f ca="1">PRODUCT('Lane 5'!CC13,1)</f>
        <v>-3</v>
      </c>
      <c r="AT13" s="83">
        <f ca="1">PRODUCT('Lane 5'!CE13,1)</f>
        <v>3</v>
      </c>
      <c r="AU13" s="84">
        <f ca="1">PRODUCT('Lane 5'!CG13,1)</f>
        <v>7</v>
      </c>
      <c r="AV13" s="83">
        <f ca="1">PRODUCT('Lane 5'!CI13,1)</f>
        <v>0</v>
      </c>
      <c r="BD13" s="27"/>
      <c r="BE13"/>
    </row>
    <row r="14" spans="1:57" ht="15" customHeight="1">
      <c r="A14">
        <v>13</v>
      </c>
      <c r="B14" t="s">
        <v>59</v>
      </c>
      <c r="C14" t="s">
        <v>60</v>
      </c>
      <c r="D14" s="28">
        <v>17.5</v>
      </c>
      <c r="E14">
        <v>6</v>
      </c>
      <c r="F14" t="s">
        <v>61</v>
      </c>
      <c r="G14" t="s">
        <v>62</v>
      </c>
      <c r="H14" s="82">
        <f ca="1">PRODUCT('Lane 5'!H14,1)</f>
        <v>10</v>
      </c>
      <c r="I14" s="82">
        <f ca="1">PRODUCT('Lane 5'!I14,1)</f>
        <v>-77</v>
      </c>
      <c r="J14" s="83">
        <f ca="1">PRODUCT('Lane 5'!K14,1)</f>
        <v>0</v>
      </c>
      <c r="K14" s="83">
        <f ca="1">PRODUCT('Lane 5'!M14,1)</f>
        <v>-1</v>
      </c>
      <c r="L14" s="83">
        <f ca="1">PRODUCT('Lane 5'!O14,1)</f>
        <v>-4</v>
      </c>
      <c r="M14" s="84">
        <f ca="1">PRODUCT('Lane 5'!Q14,1)</f>
        <v>-7</v>
      </c>
      <c r="N14" s="84">
        <f ca="1">PRODUCT('Lane 5'!S14,1)</f>
        <v>-13</v>
      </c>
      <c r="O14" s="84">
        <f ca="1">PRODUCT('Lane 5'!U14,1)</f>
        <v>-17</v>
      </c>
      <c r="P14" s="85">
        <f ca="1">PRODUCT('Lane 5'!W14,1)</f>
        <v>-22</v>
      </c>
      <c r="Q14" s="85">
        <f ca="1">PRODUCT('Lane 5'!Y14,1)</f>
        <v>-27</v>
      </c>
      <c r="R14" s="85">
        <f ca="1">PRODUCT('Lane 5'!AA14,1)</f>
        <v>-31</v>
      </c>
      <c r="S14" s="85">
        <f ca="1">PRODUCT('Lane 5'!AC14,1)</f>
        <v>-37</v>
      </c>
      <c r="T14" s="86">
        <f ca="1">PRODUCT('Lane 5'!AE14,1)</f>
        <v>-42</v>
      </c>
      <c r="U14" s="86">
        <f ca="1">PRODUCT('Lane 5'!AG14,1)</f>
        <v>-46</v>
      </c>
      <c r="V14" s="86">
        <f ca="1">PRODUCT('Lane 5'!AI14,1)</f>
        <v>-51</v>
      </c>
      <c r="W14" s="86">
        <f ca="1">PRODUCT('Lane 5'!AK14,1)</f>
        <v>-55</v>
      </c>
      <c r="X14" s="86">
        <f ca="1">PRODUCT('Lane 5'!AM14,1)</f>
        <v>-60</v>
      </c>
      <c r="Y14" s="86">
        <f ca="1">PRODUCT('Lane 5'!AO14,1)</f>
        <v>-66</v>
      </c>
      <c r="Z14" s="86">
        <f ca="1">PRODUCT('Lane 5'!AQ14,1)</f>
        <v>-70</v>
      </c>
      <c r="AA14" s="86">
        <f ca="1">PRODUCT('Lane 5'!AS14,1)</f>
        <v>-74</v>
      </c>
      <c r="AB14" s="86">
        <f ca="1">PRODUCT('Lane 5'!AU14,1)</f>
        <v>-79</v>
      </c>
      <c r="AC14" s="86">
        <f ca="1">PRODUCT('Lane 5'!AW14,1)</f>
        <v>-83</v>
      </c>
      <c r="AD14" s="86">
        <f ca="1">PRODUCT('Lane 5'!AY14,1)</f>
        <v>-85</v>
      </c>
      <c r="AE14" s="86">
        <f ca="1">PRODUCT('Lane 5'!BA14,1)</f>
        <v>-89</v>
      </c>
      <c r="AF14" s="86">
        <f ca="1">PRODUCT('Lane 5'!BC14,1)</f>
        <v>-91</v>
      </c>
      <c r="AG14" s="86">
        <f ca="1">PRODUCT('Lane 5'!BE14,1)</f>
        <v>-89</v>
      </c>
      <c r="AH14" s="86">
        <f ca="1">PRODUCT('Lane 5'!BG14,1)</f>
        <v>-88</v>
      </c>
      <c r="AI14" s="86">
        <f ca="1">PRODUCT('Lane 5'!BI14,1)</f>
        <v>-84</v>
      </c>
      <c r="AJ14" s="86">
        <f ca="1">PRODUCT('Lane 5'!BK14,1)</f>
        <v>-80</v>
      </c>
      <c r="AK14" s="86">
        <f ca="1">PRODUCT('Lane 5'!BM14,1)</f>
        <v>-74</v>
      </c>
      <c r="AL14" s="86">
        <f ca="1">PRODUCT('Lane 5'!BO14,1)</f>
        <v>-67</v>
      </c>
      <c r="AM14" s="86">
        <f ca="1">PRODUCT('Lane 5'!BQ14,1)</f>
        <v>-60</v>
      </c>
      <c r="AN14" s="86">
        <f ca="1">PRODUCT('Lane 5'!BS14,1)</f>
        <v>-51</v>
      </c>
      <c r="AO14" s="85">
        <f ca="1">PRODUCT('Lane 5'!BU14,1)</f>
        <v>-38</v>
      </c>
      <c r="AP14" s="85">
        <f ca="1">PRODUCT('Lane 5'!BW14,1)</f>
        <v>-30</v>
      </c>
      <c r="AQ14" s="85">
        <f ca="1">PRODUCT('Lane 5'!BY14,1)</f>
        <v>-22</v>
      </c>
      <c r="AR14" s="84">
        <f ca="1">PRODUCT('Lane 5'!CA14,1)</f>
        <v>-17</v>
      </c>
      <c r="AS14" s="84">
        <f ca="1">PRODUCT('Lane 5'!CC14,1)</f>
        <v>-9</v>
      </c>
      <c r="AT14" s="84">
        <f ca="1">PRODUCT('Lane 5'!CE14,1)</f>
        <v>-5</v>
      </c>
      <c r="AU14" s="83">
        <f ca="1">PRODUCT('Lane 5'!CG14,1)</f>
        <v>-3</v>
      </c>
      <c r="AV14" s="83">
        <f ca="1">PRODUCT('Lane 5'!CI14,1)</f>
        <v>0</v>
      </c>
      <c r="BD14" s="27"/>
      <c r="BE14"/>
    </row>
    <row r="15" spans="1:57" ht="15" customHeight="1">
      <c r="A15">
        <v>14</v>
      </c>
      <c r="B15" t="s">
        <v>59</v>
      </c>
      <c r="C15" t="s">
        <v>60</v>
      </c>
      <c r="D15" s="28">
        <v>14</v>
      </c>
      <c r="E15">
        <v>5</v>
      </c>
      <c r="F15" t="s">
        <v>61</v>
      </c>
      <c r="G15" t="s">
        <v>62</v>
      </c>
      <c r="H15" s="82">
        <f ca="1">PRODUCT('Lane 5'!H15,1)</f>
        <v>28</v>
      </c>
      <c r="I15" s="82">
        <f ca="1">PRODUCT('Lane 5'!I15,1)</f>
        <v>81</v>
      </c>
      <c r="J15" s="83">
        <f ca="1">PRODUCT('Lane 5'!K15,1)</f>
        <v>0</v>
      </c>
      <c r="K15" s="83">
        <f ca="1">PRODUCT('Lane 5'!M15,1)</f>
        <v>1</v>
      </c>
      <c r="L15" s="83">
        <f ca="1">PRODUCT('Lane 5'!O15,1)</f>
        <v>3</v>
      </c>
      <c r="M15" s="84">
        <f ca="1">PRODUCT('Lane 5'!Q15,1)</f>
        <v>7</v>
      </c>
      <c r="N15" s="84">
        <f ca="1">PRODUCT('Lane 5'!S15,1)</f>
        <v>10</v>
      </c>
      <c r="O15" s="84">
        <f ca="1">PRODUCT('Lane 5'!U15,1)</f>
        <v>12</v>
      </c>
      <c r="P15" s="84">
        <f ca="1">PRODUCT('Lane 5'!W15,1)</f>
        <v>11</v>
      </c>
      <c r="Q15" s="84">
        <f ca="1">PRODUCT('Lane 5'!Y15,1)</f>
        <v>11</v>
      </c>
      <c r="R15" s="84">
        <f ca="1">PRODUCT('Lane 5'!AA15,1)</f>
        <v>10</v>
      </c>
      <c r="S15" s="84">
        <f ca="1">PRODUCT('Lane 5'!AC15,1)</f>
        <v>6</v>
      </c>
      <c r="T15" s="83">
        <f ca="1">PRODUCT('Lane 5'!AE15,1)</f>
        <v>3</v>
      </c>
      <c r="U15" s="83">
        <f ca="1">PRODUCT('Lane 5'!AG15,1)</f>
        <v>1</v>
      </c>
      <c r="V15" s="84">
        <f ca="1">PRODUCT('Lane 5'!AI15,1)</f>
        <v>-5</v>
      </c>
      <c r="W15" s="84">
        <f ca="1">PRODUCT('Lane 5'!AK15,1)</f>
        <v>-9</v>
      </c>
      <c r="X15" s="84">
        <f ca="1">PRODUCT('Lane 5'!AM15,1)</f>
        <v>-15</v>
      </c>
      <c r="Y15" s="84">
        <f ca="1">PRODUCT('Lane 5'!AO15,1)</f>
        <v>-20</v>
      </c>
      <c r="Z15" s="85">
        <f ca="1">PRODUCT('Lane 5'!AQ15,1)</f>
        <v>-24</v>
      </c>
      <c r="AA15" s="85">
        <f ca="1">PRODUCT('Lane 5'!AS15,1)</f>
        <v>-27</v>
      </c>
      <c r="AB15" s="85">
        <f ca="1">PRODUCT('Lane 5'!AU15,1)</f>
        <v>-31</v>
      </c>
      <c r="AC15" s="85">
        <f ca="1">PRODUCT('Lane 5'!AW15,1)</f>
        <v>-31</v>
      </c>
      <c r="AD15" s="85">
        <f ca="1">PRODUCT('Lane 5'!AY15,1)</f>
        <v>-31</v>
      </c>
      <c r="AE15" s="85">
        <f ca="1">PRODUCT('Lane 5'!BA15,1)</f>
        <v>-31</v>
      </c>
      <c r="AF15" s="85">
        <f ca="1">PRODUCT('Lane 5'!BC15,1)</f>
        <v>-30</v>
      </c>
      <c r="AG15" s="85">
        <f ca="1">PRODUCT('Lane 5'!BE15,1)</f>
        <v>-28</v>
      </c>
      <c r="AH15" s="85">
        <f ca="1">PRODUCT('Lane 5'!BG15,1)</f>
        <v>-28</v>
      </c>
      <c r="AI15" s="85">
        <f ca="1">PRODUCT('Lane 5'!BI15,1)</f>
        <v>-28</v>
      </c>
      <c r="AJ15" s="85">
        <f ca="1">PRODUCT('Lane 5'!BK15,1)</f>
        <v>-27</v>
      </c>
      <c r="AK15" s="85">
        <f ca="1">PRODUCT('Lane 5'!BM15,1)</f>
        <v>-27</v>
      </c>
      <c r="AL15" s="85">
        <f ca="1">PRODUCT('Lane 5'!BO15,1)</f>
        <v>-25</v>
      </c>
      <c r="AM15" s="85">
        <f ca="1">PRODUCT('Lane 5'!BQ15,1)</f>
        <v>-25</v>
      </c>
      <c r="AN15" s="85">
        <f ca="1">PRODUCT('Lane 5'!BS15,1)</f>
        <v>-24</v>
      </c>
      <c r="AO15" s="84">
        <f ca="1">PRODUCT('Lane 5'!BU15,1)</f>
        <v>-20</v>
      </c>
      <c r="AP15" s="84">
        <f ca="1">PRODUCT('Lane 5'!BW15,1)</f>
        <v>-19</v>
      </c>
      <c r="AQ15" s="84">
        <f ca="1">PRODUCT('Lane 5'!BY15,1)</f>
        <v>-17</v>
      </c>
      <c r="AR15" s="84">
        <f ca="1">PRODUCT('Lane 5'!CA15,1)</f>
        <v>-16</v>
      </c>
      <c r="AS15" s="84">
        <f ca="1">PRODUCT('Lane 5'!CC15,1)</f>
        <v>-15</v>
      </c>
      <c r="AT15" s="84">
        <f ca="1">PRODUCT('Lane 5'!CE15,1)</f>
        <v>-11</v>
      </c>
      <c r="AU15" s="84">
        <f ca="1">PRODUCT('Lane 5'!CG15,1)</f>
        <v>-9</v>
      </c>
      <c r="AV15" s="83">
        <f ca="1">PRODUCT('Lane 5'!CI15,1)</f>
        <v>0</v>
      </c>
      <c r="BD15" s="27"/>
      <c r="BE15"/>
    </row>
    <row r="16" spans="1:57" ht="15" customHeight="1">
      <c r="A16">
        <v>15</v>
      </c>
      <c r="B16" t="s">
        <v>59</v>
      </c>
      <c r="C16" t="s">
        <v>60</v>
      </c>
      <c r="D16" s="28">
        <v>10.5</v>
      </c>
      <c r="E16">
        <v>4</v>
      </c>
      <c r="F16" t="s">
        <v>61</v>
      </c>
      <c r="G16" t="s">
        <v>62</v>
      </c>
      <c r="H16" s="82">
        <f ca="1">PRODUCT('Lane 5'!H16,1)</f>
        <v>27</v>
      </c>
      <c r="I16" s="82">
        <f ca="1">PRODUCT('Lane 5'!I16,1)</f>
        <v>14</v>
      </c>
      <c r="J16" s="83">
        <f ca="1">PRODUCT('Lane 5'!K16,1)</f>
        <v>0</v>
      </c>
      <c r="K16" s="83">
        <f ca="1">PRODUCT('Lane 5'!M16,1)</f>
        <v>0</v>
      </c>
      <c r="L16" s="83">
        <f ca="1">PRODUCT('Lane 5'!O16,1)</f>
        <v>2</v>
      </c>
      <c r="M16" s="83">
        <f ca="1">PRODUCT('Lane 5'!Q16,1)</f>
        <v>4</v>
      </c>
      <c r="N16" s="84">
        <f ca="1">PRODUCT('Lane 5'!S16,1)</f>
        <v>5</v>
      </c>
      <c r="O16" s="84">
        <f ca="1">PRODUCT('Lane 5'!U16,1)</f>
        <v>5</v>
      </c>
      <c r="P16" s="83">
        <f ca="1">PRODUCT('Lane 5'!W16,1)</f>
        <v>3</v>
      </c>
      <c r="Q16" s="83">
        <f ca="1">PRODUCT('Lane 5'!Y16,1)</f>
        <v>1</v>
      </c>
      <c r="R16" s="83">
        <f ca="1">PRODUCT('Lane 5'!AA16,1)</f>
        <v>-2</v>
      </c>
      <c r="S16" s="84">
        <f ca="1">PRODUCT('Lane 5'!AC16,1)</f>
        <v>-7</v>
      </c>
      <c r="T16" s="84">
        <f ca="1">PRODUCT('Lane 5'!AE16,1)</f>
        <v>-14</v>
      </c>
      <c r="U16" s="84">
        <f ca="1">PRODUCT('Lane 5'!AG16,1)</f>
        <v>-19</v>
      </c>
      <c r="V16" s="85">
        <f ca="1">PRODUCT('Lane 5'!AI16,1)</f>
        <v>-23</v>
      </c>
      <c r="W16" s="85">
        <f ca="1">PRODUCT('Lane 5'!AK16,1)</f>
        <v>-29</v>
      </c>
      <c r="X16" s="85">
        <f ca="1">PRODUCT('Lane 5'!AM16,1)</f>
        <v>-34</v>
      </c>
      <c r="Y16" s="85">
        <f ca="1">PRODUCT('Lane 5'!AO16,1)</f>
        <v>-39</v>
      </c>
      <c r="Z16" s="85">
        <f ca="1">PRODUCT('Lane 5'!AQ16,1)</f>
        <v>-40</v>
      </c>
      <c r="AA16" s="86">
        <f ca="1">PRODUCT('Lane 5'!AS16,1)</f>
        <v>-41</v>
      </c>
      <c r="AB16" s="86">
        <f ca="1">PRODUCT('Lane 5'!AU16,1)</f>
        <v>-43</v>
      </c>
      <c r="AC16" s="86">
        <f ca="1">PRODUCT('Lane 5'!AW16,1)</f>
        <v>-43</v>
      </c>
      <c r="AD16" s="86">
        <f ca="1">PRODUCT('Lane 5'!AY16,1)</f>
        <v>-43</v>
      </c>
      <c r="AE16" s="86">
        <f ca="1">PRODUCT('Lane 5'!BA16,1)</f>
        <v>-43</v>
      </c>
      <c r="AF16" s="86">
        <f ca="1">PRODUCT('Lane 5'!BC16,1)</f>
        <v>-43</v>
      </c>
      <c r="AG16" s="86">
        <f ca="1">PRODUCT('Lane 5'!BE16,1)</f>
        <v>-42</v>
      </c>
      <c r="AH16" s="86">
        <f ca="1">PRODUCT('Lane 5'!BG16,1)</f>
        <v>-43</v>
      </c>
      <c r="AI16" s="86">
        <f ca="1">PRODUCT('Lane 5'!BI16,1)</f>
        <v>-44</v>
      </c>
      <c r="AJ16" s="86">
        <f ca="1">PRODUCT('Lane 5'!BK16,1)</f>
        <v>-45</v>
      </c>
      <c r="AK16" s="86">
        <f ca="1">PRODUCT('Lane 5'!BM16,1)</f>
        <v>-46</v>
      </c>
      <c r="AL16" s="86">
        <f ca="1">PRODUCT('Lane 5'!BO16,1)</f>
        <v>-48</v>
      </c>
      <c r="AM16" s="86">
        <f ca="1">PRODUCT('Lane 5'!BQ16,1)</f>
        <v>-50</v>
      </c>
      <c r="AN16" s="86">
        <f ca="1">PRODUCT('Lane 5'!BS16,1)</f>
        <v>-49</v>
      </c>
      <c r="AO16" s="86">
        <f ca="1">PRODUCT('Lane 5'!BU16,1)</f>
        <v>-46</v>
      </c>
      <c r="AP16" s="86">
        <f ca="1">PRODUCT('Lane 5'!BW16,1)</f>
        <v>-42</v>
      </c>
      <c r="AQ16" s="85">
        <f ca="1">PRODUCT('Lane 5'!BY16,1)</f>
        <v>-36</v>
      </c>
      <c r="AR16" s="85">
        <f ca="1">PRODUCT('Lane 5'!CA16,1)</f>
        <v>-30</v>
      </c>
      <c r="AS16" s="84">
        <f ca="1">PRODUCT('Lane 5'!CC16,1)</f>
        <v>-19</v>
      </c>
      <c r="AT16" s="84">
        <f ca="1">PRODUCT('Lane 5'!CE16,1)</f>
        <v>-14</v>
      </c>
      <c r="AU16" s="84">
        <f ca="1">PRODUCT('Lane 5'!CG16,1)</f>
        <v>-10</v>
      </c>
      <c r="AV16" s="83">
        <f ca="1">PRODUCT('Lane 5'!CI16,1)</f>
        <v>0</v>
      </c>
      <c r="BD16" s="27"/>
      <c r="BE16"/>
    </row>
    <row r="17" spans="1:57" ht="15" customHeight="1">
      <c r="A17">
        <v>16</v>
      </c>
      <c r="B17" t="s">
        <v>59</v>
      </c>
      <c r="C17" t="s">
        <v>60</v>
      </c>
      <c r="D17" s="28">
        <v>7.1</v>
      </c>
      <c r="E17">
        <v>3</v>
      </c>
      <c r="F17" t="s">
        <v>61</v>
      </c>
      <c r="G17" t="s">
        <v>62</v>
      </c>
      <c r="H17" s="82">
        <f ca="1">PRODUCT('Lane 5'!H17,1)</f>
        <v>-9</v>
      </c>
      <c r="I17" s="82">
        <f ca="1">PRODUCT('Lane 5'!I17,1)</f>
        <v>81</v>
      </c>
      <c r="J17" s="83">
        <f ca="1">PRODUCT('Lane 5'!K17,1)</f>
        <v>0</v>
      </c>
      <c r="K17" s="83">
        <f ca="1">PRODUCT('Lane 5'!M17,1)</f>
        <v>0</v>
      </c>
      <c r="L17" s="83">
        <f ca="1">PRODUCT('Lane 5'!O17,1)</f>
        <v>-1</v>
      </c>
      <c r="M17" s="83">
        <f ca="1">PRODUCT('Lane 5'!Q17,1)</f>
        <v>-2</v>
      </c>
      <c r="N17" s="83">
        <f ca="1">PRODUCT('Lane 5'!S17,1)</f>
        <v>-4</v>
      </c>
      <c r="O17" s="84">
        <f ca="1">PRODUCT('Lane 5'!U17,1)</f>
        <v>-7</v>
      </c>
      <c r="P17" s="84">
        <f ca="1">PRODUCT('Lane 5'!W17,1)</f>
        <v>-10</v>
      </c>
      <c r="Q17" s="84">
        <f ca="1">PRODUCT('Lane 5'!Y17,1)</f>
        <v>-14</v>
      </c>
      <c r="R17" s="84">
        <f ca="1">PRODUCT('Lane 5'!AA17,1)</f>
        <v>-19</v>
      </c>
      <c r="S17" s="85">
        <f ca="1">PRODUCT('Lane 5'!AC17,1)</f>
        <v>-25</v>
      </c>
      <c r="T17" s="85">
        <f ca="1">PRODUCT('Lane 5'!AE17,1)</f>
        <v>-31</v>
      </c>
      <c r="U17" s="85">
        <f ca="1">PRODUCT('Lane 5'!AG17,1)</f>
        <v>-38</v>
      </c>
      <c r="V17" s="86">
        <f ca="1">PRODUCT('Lane 5'!AI17,1)</f>
        <v>-44</v>
      </c>
      <c r="W17" s="86">
        <f ca="1">PRODUCT('Lane 5'!AK17,1)</f>
        <v>-51</v>
      </c>
      <c r="X17" s="86">
        <f ca="1">PRODUCT('Lane 5'!AM17,1)</f>
        <v>-57</v>
      </c>
      <c r="Y17" s="86">
        <f ca="1">PRODUCT('Lane 5'!AO17,1)</f>
        <v>-63</v>
      </c>
      <c r="Z17" s="86">
        <f ca="1">PRODUCT('Lane 5'!AQ17,1)</f>
        <v>-65</v>
      </c>
      <c r="AA17" s="86">
        <f ca="1">PRODUCT('Lane 5'!AS17,1)</f>
        <v>-68</v>
      </c>
      <c r="AB17" s="86">
        <f ca="1">PRODUCT('Lane 5'!AU17,1)</f>
        <v>-71</v>
      </c>
      <c r="AC17" s="86">
        <f ca="1">PRODUCT('Lane 5'!AW17,1)</f>
        <v>-70</v>
      </c>
      <c r="AD17" s="86">
        <f ca="1">PRODUCT('Lane 5'!AY17,1)</f>
        <v>-71</v>
      </c>
      <c r="AE17" s="86">
        <f ca="1">PRODUCT('Lane 5'!BA17,1)</f>
        <v>-72</v>
      </c>
      <c r="AF17" s="86">
        <f ca="1">PRODUCT('Lane 5'!BC17,1)</f>
        <v>-71</v>
      </c>
      <c r="AG17" s="86">
        <f ca="1">PRODUCT('Lane 5'!BE17,1)</f>
        <v>-69</v>
      </c>
      <c r="AH17" s="86">
        <f ca="1">PRODUCT('Lane 5'!BG17,1)</f>
        <v>-67</v>
      </c>
      <c r="AI17" s="86">
        <f ca="1">PRODUCT('Lane 5'!BI17,1)</f>
        <v>-65</v>
      </c>
      <c r="AJ17" s="86">
        <f ca="1">PRODUCT('Lane 5'!BK17,1)</f>
        <v>-63</v>
      </c>
      <c r="AK17" s="86">
        <f ca="1">PRODUCT('Lane 5'!BM17,1)</f>
        <v>-62</v>
      </c>
      <c r="AL17" s="86">
        <f ca="1">PRODUCT('Lane 5'!BO17,1)</f>
        <v>-61</v>
      </c>
      <c r="AM17" s="86">
        <f ca="1">PRODUCT('Lane 5'!BQ17,1)</f>
        <v>-59</v>
      </c>
      <c r="AN17" s="86">
        <f ca="1">PRODUCT('Lane 5'!BS17,1)</f>
        <v>-56</v>
      </c>
      <c r="AO17" s="86">
        <f ca="1">PRODUCT('Lane 5'!BU17,1)</f>
        <v>-50</v>
      </c>
      <c r="AP17" s="86">
        <f ca="1">PRODUCT('Lane 5'!BW17,1)</f>
        <v>-44</v>
      </c>
      <c r="AQ17" s="85">
        <f ca="1">PRODUCT('Lane 5'!BY17,1)</f>
        <v>-36</v>
      </c>
      <c r="AR17" s="85">
        <f ca="1">PRODUCT('Lane 5'!CA17,1)</f>
        <v>-28</v>
      </c>
      <c r="AS17" s="84">
        <f ca="1">PRODUCT('Lane 5'!CC17,1)</f>
        <v>-19</v>
      </c>
      <c r="AT17" s="84">
        <f ca="1">PRODUCT('Lane 5'!CE17,1)</f>
        <v>-13</v>
      </c>
      <c r="AU17" s="84">
        <f ca="1">PRODUCT('Lane 5'!CG17,1)</f>
        <v>-7</v>
      </c>
      <c r="AV17" s="83">
        <f ca="1">PRODUCT('Lane 5'!CI17,1)</f>
        <v>0</v>
      </c>
      <c r="BD17" s="27"/>
      <c r="BE17"/>
    </row>
    <row r="18" spans="1:57" ht="15" customHeight="1">
      <c r="A18">
        <v>17</v>
      </c>
      <c r="B18" t="s">
        <v>59</v>
      </c>
      <c r="C18" t="s">
        <v>60</v>
      </c>
      <c r="D18" s="28">
        <v>3.6</v>
      </c>
      <c r="E18">
        <v>2</v>
      </c>
      <c r="F18" t="s">
        <v>61</v>
      </c>
      <c r="G18" t="s">
        <v>62</v>
      </c>
      <c r="H18" s="82">
        <f ca="1">PRODUCT('Lane 5'!H18,1)</f>
        <v>-1</v>
      </c>
      <c r="I18" s="82">
        <f ca="1">PRODUCT('Lane 5'!I18,1)</f>
        <v>-43</v>
      </c>
      <c r="J18" s="83">
        <f ca="1">PRODUCT('Lane 5'!K18,1)</f>
        <v>0</v>
      </c>
      <c r="K18" s="83">
        <f ca="1">PRODUCT('Lane 5'!M18,1)</f>
        <v>0</v>
      </c>
      <c r="L18" s="83">
        <f ca="1">PRODUCT('Lane 5'!O18,1)</f>
        <v>0</v>
      </c>
      <c r="M18" s="83">
        <f ca="1">PRODUCT('Lane 5'!Q18,1)</f>
        <v>-1</v>
      </c>
      <c r="N18" s="83">
        <f ca="1">PRODUCT('Lane 5'!S18,1)</f>
        <v>-2</v>
      </c>
      <c r="O18" s="83">
        <f ca="1">PRODUCT('Lane 5'!U18,1)</f>
        <v>-2</v>
      </c>
      <c r="P18" s="84">
        <f ca="1">PRODUCT('Lane 5'!W18,1)</f>
        <v>-5</v>
      </c>
      <c r="Q18" s="84">
        <f ca="1">PRODUCT('Lane 5'!Y18,1)</f>
        <v>-6</v>
      </c>
      <c r="R18" s="84">
        <f ca="1">PRODUCT('Lane 5'!AA18,1)</f>
        <v>-8</v>
      </c>
      <c r="S18" s="84">
        <f ca="1">PRODUCT('Lane 5'!AC18,1)</f>
        <v>-12</v>
      </c>
      <c r="T18" s="84">
        <f ca="1">PRODUCT('Lane 5'!AE18,1)</f>
        <v>-14</v>
      </c>
      <c r="U18" s="84">
        <f ca="1">PRODUCT('Lane 5'!AG18,1)</f>
        <v>-17</v>
      </c>
      <c r="V18" s="84">
        <f ca="1">PRODUCT('Lane 5'!AI18,1)</f>
        <v>-20</v>
      </c>
      <c r="W18" s="85">
        <f ca="1">PRODUCT('Lane 5'!AK18,1)</f>
        <v>-24</v>
      </c>
      <c r="X18" s="85">
        <f ca="1">PRODUCT('Lane 5'!AM18,1)</f>
        <v>-28</v>
      </c>
      <c r="Y18" s="85">
        <f ca="1">PRODUCT('Lane 5'!AO18,1)</f>
        <v>-31</v>
      </c>
      <c r="Z18" s="85">
        <f ca="1">PRODUCT('Lane 5'!AQ18,1)</f>
        <v>-34</v>
      </c>
      <c r="AA18" s="85">
        <f ca="1">PRODUCT('Lane 5'!AS18,1)</f>
        <v>-36</v>
      </c>
      <c r="AB18" s="85">
        <f ca="1">PRODUCT('Lane 5'!AU18,1)</f>
        <v>-38</v>
      </c>
      <c r="AC18" s="85">
        <f ca="1">PRODUCT('Lane 5'!AW18,1)</f>
        <v>-39</v>
      </c>
      <c r="AD18" s="85">
        <f ca="1">PRODUCT('Lane 5'!AY18,1)</f>
        <v>-40</v>
      </c>
      <c r="AE18" s="86">
        <f ca="1">PRODUCT('Lane 5'!BA18,1)</f>
        <v>-41</v>
      </c>
      <c r="AF18" s="85">
        <f ca="1">PRODUCT('Lane 5'!BC18,1)</f>
        <v>-40</v>
      </c>
      <c r="AG18" s="85">
        <f ca="1">PRODUCT('Lane 5'!BE18,1)</f>
        <v>-39</v>
      </c>
      <c r="AH18" s="85">
        <f ca="1">PRODUCT('Lane 5'!BG18,1)</f>
        <v>-38</v>
      </c>
      <c r="AI18" s="85">
        <f ca="1">PRODUCT('Lane 5'!BI18,1)</f>
        <v>-35</v>
      </c>
      <c r="AJ18" s="85">
        <f ca="1">PRODUCT('Lane 5'!BK18,1)</f>
        <v>-33</v>
      </c>
      <c r="AK18" s="85">
        <f ca="1">PRODUCT('Lane 5'!BM18,1)</f>
        <v>-31</v>
      </c>
      <c r="AL18" s="85">
        <f ca="1">PRODUCT('Lane 5'!BO18,1)</f>
        <v>-29</v>
      </c>
      <c r="AM18" s="85">
        <f ca="1">PRODUCT('Lane 5'!BQ18,1)</f>
        <v>-27</v>
      </c>
      <c r="AN18" s="85">
        <f ca="1">PRODUCT('Lane 5'!BS18,1)</f>
        <v>-24</v>
      </c>
      <c r="AO18" s="85">
        <f ca="1">PRODUCT('Lane 5'!BU18,1)</f>
        <v>-21</v>
      </c>
      <c r="AP18" s="84">
        <f ca="1">PRODUCT('Lane 5'!BW18,1)</f>
        <v>-19</v>
      </c>
      <c r="AQ18" s="84">
        <f ca="1">PRODUCT('Lane 5'!BY18,1)</f>
        <v>-15</v>
      </c>
      <c r="AR18" s="84">
        <f ca="1">PRODUCT('Lane 5'!CA18,1)</f>
        <v>-12</v>
      </c>
      <c r="AS18" s="84">
        <f ca="1">PRODUCT('Lane 5'!CC18,1)</f>
        <v>-7</v>
      </c>
      <c r="AT18" s="84">
        <f ca="1">PRODUCT('Lane 5'!CE18,1)</f>
        <v>-5</v>
      </c>
      <c r="AU18" s="83">
        <f ca="1">PRODUCT('Lane 5'!CG18,1)</f>
        <v>-3</v>
      </c>
      <c r="AV18" s="83">
        <f ca="1">PRODUCT('Lane 5'!CI18,1)</f>
        <v>0</v>
      </c>
      <c r="BD18" s="27"/>
      <c r="BE18"/>
    </row>
    <row r="19" spans="1:57" ht="15" customHeight="1">
      <c r="A19">
        <v>18</v>
      </c>
      <c r="B19" t="s">
        <v>59</v>
      </c>
      <c r="C19" t="s">
        <v>60</v>
      </c>
      <c r="D19" s="28">
        <v>1</v>
      </c>
      <c r="E19">
        <v>1</v>
      </c>
      <c r="F19" t="s">
        <v>61</v>
      </c>
      <c r="G19" t="s">
        <v>62</v>
      </c>
      <c r="H19" s="82">
        <f ca="1">PRODUCT('Lane 5'!H19,1)</f>
        <v>-30</v>
      </c>
      <c r="I19" s="82">
        <f ca="1">PRODUCT('Lane 5'!I19,1)</f>
        <v>50</v>
      </c>
      <c r="J19" s="83">
        <f ca="1">PRODUCT('Lane 5'!K19,1)</f>
        <v>0</v>
      </c>
      <c r="K19" s="83">
        <f ca="1">PRODUCT('Lane 5'!M19,1)</f>
        <v>3</v>
      </c>
      <c r="L19" s="83">
        <f ca="1">PRODUCT('Lane 5'!O19,1)</f>
        <v>4</v>
      </c>
      <c r="M19" s="84">
        <f ca="1">PRODUCT('Lane 5'!Q19,1)</f>
        <v>6</v>
      </c>
      <c r="N19" s="84">
        <f ca="1">PRODUCT('Lane 5'!S19,1)</f>
        <v>9</v>
      </c>
      <c r="O19" s="84">
        <f ca="1">PRODUCT('Lane 5'!U19,1)</f>
        <v>12</v>
      </c>
      <c r="P19" s="84">
        <f ca="1">PRODUCT('Lane 5'!W19,1)</f>
        <v>12</v>
      </c>
      <c r="Q19" s="84">
        <f ca="1">PRODUCT('Lane 5'!Y19,1)</f>
        <v>13</v>
      </c>
      <c r="R19" s="84">
        <f ca="1">PRODUCT('Lane 5'!AA19,1)</f>
        <v>13</v>
      </c>
      <c r="S19" s="84">
        <f ca="1">PRODUCT('Lane 5'!AC19,1)</f>
        <v>11</v>
      </c>
      <c r="T19" s="84">
        <f ca="1">PRODUCT('Lane 5'!AE19,1)</f>
        <v>9</v>
      </c>
      <c r="U19" s="84">
        <f ca="1">PRODUCT('Lane 5'!AG19,1)</f>
        <v>5</v>
      </c>
      <c r="V19" s="83">
        <f ca="1">PRODUCT('Lane 5'!AI19,1)</f>
        <v>2</v>
      </c>
      <c r="W19" s="83">
        <f ca="1">PRODUCT('Lane 5'!AK19,1)</f>
        <v>-3</v>
      </c>
      <c r="X19" s="84">
        <f ca="1">PRODUCT('Lane 5'!AM19,1)</f>
        <v>-10</v>
      </c>
      <c r="Y19" s="84">
        <f ca="1">PRODUCT('Lane 5'!AO19,1)</f>
        <v>-16</v>
      </c>
      <c r="Z19" s="85">
        <f ca="1">PRODUCT('Lane 5'!AQ19,1)</f>
        <v>-21</v>
      </c>
      <c r="AA19" s="85">
        <f ca="1">PRODUCT('Lane 5'!AS19,1)</f>
        <v>-28</v>
      </c>
      <c r="AB19" s="85">
        <f ca="1">PRODUCT('Lane 5'!AU19,1)</f>
        <v>-33</v>
      </c>
      <c r="AC19" s="85">
        <f ca="1">PRODUCT('Lane 5'!AW19,1)</f>
        <v>-35</v>
      </c>
      <c r="AD19" s="85">
        <f ca="1">PRODUCT('Lane 5'!AY19,1)</f>
        <v>-37</v>
      </c>
      <c r="AE19" s="85">
        <f ca="1">PRODUCT('Lane 5'!BA19,1)</f>
        <v>-38</v>
      </c>
      <c r="AF19" s="85">
        <f ca="1">PRODUCT('Lane 5'!BC19,1)</f>
        <v>-39</v>
      </c>
      <c r="AG19" s="85">
        <f ca="1">PRODUCT('Lane 5'!BE19,1)</f>
        <v>-38</v>
      </c>
      <c r="AH19" s="85">
        <f ca="1">PRODUCT('Lane 5'!BG19,1)</f>
        <v>-37</v>
      </c>
      <c r="AI19" s="85">
        <f ca="1">PRODUCT('Lane 5'!BI19,1)</f>
        <v>-37</v>
      </c>
      <c r="AJ19" s="85">
        <f ca="1">PRODUCT('Lane 5'!BK19,1)</f>
        <v>-34</v>
      </c>
      <c r="AK19" s="85">
        <f ca="1">PRODUCT('Lane 5'!BM19,1)</f>
        <v>-33</v>
      </c>
      <c r="AL19" s="85">
        <f ca="1">PRODUCT('Lane 5'!BO19,1)</f>
        <v>-29</v>
      </c>
      <c r="AM19" s="85">
        <f ca="1">PRODUCT('Lane 5'!BQ19,1)</f>
        <v>-27</v>
      </c>
      <c r="AN19" s="85">
        <f ca="1">PRODUCT('Lane 5'!BS19,1)</f>
        <v>-25</v>
      </c>
      <c r="AO19" s="85">
        <f ca="1">PRODUCT('Lane 5'!BU19,1)</f>
        <v>-21</v>
      </c>
      <c r="AP19" s="84">
        <f ca="1">PRODUCT('Lane 5'!BW19,1)</f>
        <v>-19</v>
      </c>
      <c r="AQ19" s="84">
        <f ca="1">PRODUCT('Lane 5'!BY19,1)</f>
        <v>-17</v>
      </c>
      <c r="AR19" s="84">
        <f ca="1">PRODUCT('Lane 5'!CA19,1)</f>
        <v>-14</v>
      </c>
      <c r="AS19" s="84">
        <f ca="1">PRODUCT('Lane 5'!CC19,1)</f>
        <v>-10</v>
      </c>
      <c r="AT19" s="84">
        <f ca="1">PRODUCT('Lane 5'!CE19,1)</f>
        <v>-8</v>
      </c>
      <c r="AU19" s="84">
        <f ca="1">PRODUCT('Lane 5'!CG19,1)</f>
        <v>-7</v>
      </c>
      <c r="AV19" s="83">
        <f ca="1">PRODUCT('Lane 5'!CI19,1)</f>
        <v>0</v>
      </c>
      <c r="BD19" s="27"/>
      <c r="BE19"/>
    </row>
    <row r="20" spans="4:58" ht="15" customHeight="1">
      <c r="D20" s="30"/>
      <c r="H20" s="4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125"/>
      <c r="AX20" s="124"/>
      <c r="BE20"/>
      <c r="BF20" s="27"/>
    </row>
    <row r="21" spans="4:58" ht="15" customHeight="1">
      <c r="D21" s="30"/>
      <c r="H21" s="4"/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125"/>
      <c r="AX21" s="124"/>
      <c r="BE21"/>
      <c r="BF21" s="27"/>
    </row>
    <row r="22" spans="4:58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125"/>
      <c r="AX22" s="124"/>
      <c r="BE22"/>
      <c r="BF22" s="27"/>
    </row>
    <row r="23" spans="4:58" ht="15" customHeight="1">
      <c r="D23" s="30" t="s">
        <v>48</v>
      </c>
      <c r="H23" s="78">
        <f ca="1">SUM(H2:H22)</f>
        <v>-117</v>
      </c>
      <c r="I23" s="78">
        <f ca="1">SUM(I2:I22)</f>
        <v>257.97900000000004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125"/>
      <c r="AX23" s="124"/>
      <c r="BE23"/>
      <c r="BF23" s="27"/>
    </row>
    <row r="24" spans="4:49" ht="24.95" customHeight="1">
      <c r="D24" s="30" t="s">
        <v>49</v>
      </c>
      <c r="H24" s="78">
        <f ca="1">PRODUCT(H23,1/18)</f>
        <v>-6.5</v>
      </c>
      <c r="I24" s="7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31" t="s">
        <v>53</v>
      </c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4:57" s="1" customFormat="1" ht="20.25">
      <c r="D25" s="32"/>
      <c r="H25" s="33"/>
      <c r="I25" s="34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BE25" s="27"/>
    </row>
    <row r="26" spans="4:57" s="1" customFormat="1" ht="12.75">
      <c r="D26" s="9"/>
      <c r="H26" s="35"/>
      <c r="I26" s="36" t="s">
        <v>63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10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BE26" s="27"/>
    </row>
    <row r="27" spans="4:57" s="1" customFormat="1" ht="69.95" customHeight="1">
      <c r="D27" t="s">
        <v>3</v>
      </c>
      <c r="H27" s="4"/>
      <c r="I27" s="2"/>
      <c r="J27" s="2" t="s">
        <v>47</v>
      </c>
      <c r="K27" s="26" t="s">
        <v>9</v>
      </c>
      <c r="L27" s="26" t="s">
        <v>10</v>
      </c>
      <c r="M27" s="26" t="s">
        <v>11</v>
      </c>
      <c r="N27" s="26" t="s">
        <v>12</v>
      </c>
      <c r="O27" s="26" t="s">
        <v>13</v>
      </c>
      <c r="P27" s="26" t="s">
        <v>14</v>
      </c>
      <c r="Q27" s="26" t="s">
        <v>15</v>
      </c>
      <c r="R27" s="26" t="s">
        <v>16</v>
      </c>
      <c r="S27" s="26" t="s">
        <v>17</v>
      </c>
      <c r="T27" s="26" t="s">
        <v>18</v>
      </c>
      <c r="U27" s="26" t="s">
        <v>19</v>
      </c>
      <c r="V27" s="26" t="s">
        <v>20</v>
      </c>
      <c r="W27" s="26" t="s">
        <v>21</v>
      </c>
      <c r="X27" s="26" t="s">
        <v>22</v>
      </c>
      <c r="Y27" s="26" t="s">
        <v>23</v>
      </c>
      <c r="Z27" s="26" t="s">
        <v>24</v>
      </c>
      <c r="AA27" s="26" t="s">
        <v>25</v>
      </c>
      <c r="AB27" s="26" t="s">
        <v>26</v>
      </c>
      <c r="AC27" s="26" t="s">
        <v>27</v>
      </c>
      <c r="AD27" s="101">
        <v>20</v>
      </c>
      <c r="AE27" s="26" t="s">
        <v>28</v>
      </c>
      <c r="AF27" s="26" t="s">
        <v>29</v>
      </c>
      <c r="AG27" s="26" t="s">
        <v>30</v>
      </c>
      <c r="AH27" s="26" t="s">
        <v>31</v>
      </c>
      <c r="AI27" s="26" t="s">
        <v>32</v>
      </c>
      <c r="AJ27" s="26" t="s">
        <v>33</v>
      </c>
      <c r="AK27" s="26" t="s">
        <v>34</v>
      </c>
      <c r="AL27" s="26" t="s">
        <v>35</v>
      </c>
      <c r="AM27" s="26" t="s">
        <v>36</v>
      </c>
      <c r="AN27" s="26" t="s">
        <v>37</v>
      </c>
      <c r="AO27" s="26" t="s">
        <v>38</v>
      </c>
      <c r="AP27" s="26" t="s">
        <v>39</v>
      </c>
      <c r="AQ27" s="26" t="s">
        <v>40</v>
      </c>
      <c r="AR27" s="26" t="s">
        <v>41</v>
      </c>
      <c r="AS27" s="26" t="s">
        <v>42</v>
      </c>
      <c r="AT27" s="26" t="s">
        <v>43</v>
      </c>
      <c r="AU27" s="26" t="s">
        <v>44</v>
      </c>
      <c r="AV27" s="26" t="s">
        <v>45</v>
      </c>
      <c r="AW27" s="26" t="s">
        <v>46</v>
      </c>
      <c r="AY27" s="7" t="s">
        <v>50</v>
      </c>
      <c r="BE27" s="27"/>
    </row>
    <row r="28" spans="4:57" s="1" customFormat="1" ht="69.95" customHeight="1">
      <c r="D28" s="28">
        <v>59.5</v>
      </c>
      <c r="H28" s="4"/>
      <c r="I28" s="2"/>
      <c r="J28" s="78">
        <f ca="1">PRODUCT(-H2,1/39)</f>
        <v>0.076923076923076927</v>
      </c>
      <c r="K28" s="78">
        <f ca="1">SUM($AW28,J2,-K2)</f>
        <v>-2.9230769230769229</v>
      </c>
      <c r="L28" s="78">
        <f ca="1">SUM($AW28,K2,-L2)</f>
        <v>1.0769230769230771</v>
      </c>
      <c r="M28" s="78">
        <f ca="1">SUM($AW28,L2,-M2)</f>
        <v>0.0769230769230771</v>
      </c>
      <c r="N28" s="78">
        <f ca="1">SUM($AW28,M2,-N2)</f>
        <v>-0.92307692307692291</v>
      </c>
      <c r="O28" s="78">
        <f ca="1">SUM($AW28,N2,-O2)</f>
        <v>-0.92307692307692291</v>
      </c>
      <c r="P28" s="78">
        <f ca="1">SUM($AW28,O2,-P2)</f>
        <v>0.07692307692307665</v>
      </c>
      <c r="Q28" s="78">
        <f ca="1">SUM($AW28,P2,-Q2)</f>
        <v>-0.92307692307692335</v>
      </c>
      <c r="R28" s="78">
        <f ca="1">SUM($AW28,Q2,-R2)</f>
        <v>-0.92307692307692335</v>
      </c>
      <c r="S28" s="78">
        <f ca="1">SUM($AW28,R2,-S2)</f>
        <v>2.0769230769230766</v>
      </c>
      <c r="T28" s="78">
        <f ca="1">SUM($AW28,S2,-T2)</f>
        <v>0.07692307692307665</v>
      </c>
      <c r="U28" s="78">
        <f ca="1">SUM($AW28,T2,-U2)</f>
        <v>1.0769230769230766</v>
      </c>
      <c r="V28" s="78">
        <f ca="1">SUM($AW28,U2,-V2)</f>
        <v>2.0769230769230771</v>
      </c>
      <c r="W28" s="78">
        <f ca="1">SUM($AW28,V2,-W2)</f>
        <v>1.0769230769230769</v>
      </c>
      <c r="X28" s="78">
        <f ca="1">SUM($AW28,W2,-X2)</f>
        <v>2.0769230769230771</v>
      </c>
      <c r="Y28" s="78">
        <f ca="1">SUM($AW28,X2,-Y2)</f>
        <v>1.0769230769230769</v>
      </c>
      <c r="Z28" s="78">
        <f ca="1">SUM($AW28,Y2,-Z2)</f>
        <v>1.0769230769230771</v>
      </c>
      <c r="AA28" s="78">
        <f ca="1">SUM($AW28,Z2,-AA2)</f>
        <v>0.0769230769230771</v>
      </c>
      <c r="AB28" s="78">
        <f ca="1">SUM($AW28,AA2,-AB2)</f>
        <v>2.0769230769230771</v>
      </c>
      <c r="AC28" s="78">
        <f ca="1">SUM($AW28,AB2,-AC2)</f>
        <v>0.07692307692307665</v>
      </c>
      <c r="AD28" s="78">
        <f ca="1">SUM($AW28,AC2,-AD2)</f>
        <v>0.07692307692307665</v>
      </c>
      <c r="AE28" s="78">
        <f ca="1">SUM($AW28,AD2,-AE2)</f>
        <v>2.0769230769230766</v>
      </c>
      <c r="AF28" s="78">
        <f ca="1">SUM($AW28,AE2,-AF2)</f>
        <v>0.07692307692307665</v>
      </c>
      <c r="AG28" s="78">
        <f ca="1">SUM($AW28,AF2,-AG2)</f>
        <v>0.07692307692307665</v>
      </c>
      <c r="AH28" s="78">
        <f ca="1">SUM($AW28,AG2,-AH2)</f>
        <v>0.07692307692307665</v>
      </c>
      <c r="AI28" s="78">
        <f ca="1">SUM($AW28,AH2,-AI2)</f>
        <v>-0.92307692307692335</v>
      </c>
      <c r="AJ28" s="78">
        <f ca="1">SUM($AW28,AI2,-AJ2)</f>
        <v>0.07692307692307665</v>
      </c>
      <c r="AK28" s="78">
        <f ca="1">SUM($AW28,AJ2,-AK2)</f>
        <v>-0.92307692307692335</v>
      </c>
      <c r="AL28" s="78">
        <f ca="1">SUM($AW28,AK2,-AL2)</f>
        <v>0.07692307692307665</v>
      </c>
      <c r="AM28" s="78">
        <f ca="1">SUM($AW28,AL2,-AM2)</f>
        <v>-0.92307692307692335</v>
      </c>
      <c r="AN28" s="78">
        <f ca="1">SUM($AW28,AM2,-AN2)</f>
        <v>-1.9230769230769234</v>
      </c>
      <c r="AO28" s="78">
        <f ca="1">SUM($AW28,AN2,-AO2)</f>
        <v>-0.92307692307692291</v>
      </c>
      <c r="AP28" s="78">
        <f ca="1">SUM($AW28,AO2,-AP2)</f>
        <v>0.076923076923076872</v>
      </c>
      <c r="AQ28" s="78">
        <f ca="1">SUM($AW28,AP2,-AQ2)</f>
        <v>-0.92307692307692313</v>
      </c>
      <c r="AR28" s="78">
        <f ca="1">SUM($AW28,AQ2,-AR2)</f>
        <v>0.076923076923076872</v>
      </c>
      <c r="AS28" s="78">
        <f ca="1">SUM($AW28,AR2,-AS2)</f>
        <v>0.076923076923076872</v>
      </c>
      <c r="AT28" s="78">
        <f ca="1">SUM($AW28,AS2,-AT2)</f>
        <v>0.076923076923076872</v>
      </c>
      <c r="AU28" s="78">
        <f ca="1">SUM($AW28,AT2,-AU2)</f>
        <v>0.076923076923076872</v>
      </c>
      <c r="AV28" s="78">
        <f ca="1">SUM($AW28,AU2,-AV2)</f>
        <v>-0.92307692307692313</v>
      </c>
      <c r="AW28" s="78">
        <f ca="1">PRODUCT(-H2,1/39)</f>
        <v>0.076923076923076927</v>
      </c>
      <c r="AY28" s="1">
        <f ca="1">'Lane 5'!CO2</f>
        <v>3.9200000000000004</v>
      </c>
      <c r="BE28" s="27"/>
    </row>
    <row r="29" spans="4:57" s="1" customFormat="1" ht="69.95" customHeight="1">
      <c r="D29" s="28">
        <v>56</v>
      </c>
      <c r="H29" s="4"/>
      <c r="I29" s="2"/>
      <c r="J29" s="78">
        <f ca="1">PRODUCT(-H3,1/39)</f>
        <v>-0.58974358974358976</v>
      </c>
      <c r="K29" s="78">
        <f ca="1">SUM($AW29,J3,-K3)</f>
        <v>-1.5897435897435899</v>
      </c>
      <c r="L29" s="78">
        <f ca="1">SUM($AW29,K3,-L3)</f>
        <v>-1.5897435897435899</v>
      </c>
      <c r="M29" s="78">
        <f ca="1">SUM($AW29,L3,-M3)</f>
        <v>-1.5897435897435899</v>
      </c>
      <c r="N29" s="78">
        <f ca="1">SUM($AW29,M3,-N3)</f>
        <v>-2.58974358974359</v>
      </c>
      <c r="O29" s="78">
        <f ca="1">SUM($AW29,N3,-O3)</f>
        <v>-2.5897435897435894</v>
      </c>
      <c r="P29" s="78">
        <f ca="1">SUM($AW29,O3,-P3)</f>
        <v>-0.58974358974358942</v>
      </c>
      <c r="Q29" s="78">
        <f ca="1">SUM($AW29,P3,-Q3)</f>
        <v>-2.5897435897435894</v>
      </c>
      <c r="R29" s="78">
        <f ca="1">SUM($AW29,Q3,-R3)</f>
        <v>-1.5897435897435894</v>
      </c>
      <c r="S29" s="78">
        <f ca="1">SUM($AW29,R3,-S3)</f>
        <v>0.41025641025641058</v>
      </c>
      <c r="T29" s="78">
        <f ca="1">SUM($AW29,S3,-T3)</f>
        <v>-0.58974358974358942</v>
      </c>
      <c r="U29" s="78">
        <f ca="1">SUM($AW29,T3,-U3)</f>
        <v>0.41025641025641058</v>
      </c>
      <c r="V29" s="78">
        <f ca="1">SUM($AW29,U3,-V3)</f>
        <v>0.41025641025641058</v>
      </c>
      <c r="W29" s="78">
        <f ca="1">SUM($AW29,V3,-W3)</f>
        <v>0.41025641025641058</v>
      </c>
      <c r="X29" s="78">
        <f ca="1">SUM($AW29,W3,-X3)</f>
        <v>1.4102564102564106</v>
      </c>
      <c r="Y29" s="78">
        <f ca="1">SUM($AW29,X3,-Y3)</f>
        <v>0.41025641025641013</v>
      </c>
      <c r="Z29" s="78">
        <f ca="1">SUM($AW29,Y3,-Z3)</f>
        <v>-0.58974358974358987</v>
      </c>
      <c r="AA29" s="78">
        <f ca="1">SUM($AW29,Z3,-AA3)</f>
        <v>-0.58974358974358987</v>
      </c>
      <c r="AB29" s="78">
        <f ca="1">SUM($AW29,AA3,-AB3)</f>
        <v>0.41025641025641013</v>
      </c>
      <c r="AC29" s="78">
        <f ca="1">SUM($AW29,AB3,-AC3)</f>
        <v>-0.58974358974358987</v>
      </c>
      <c r="AD29" s="78">
        <f ca="1">SUM($AW29,AC3,-AD3)</f>
        <v>-0.58974358974358987</v>
      </c>
      <c r="AE29" s="78">
        <f ca="1">SUM($AW29,AD3,-AE3)</f>
        <v>0.41025641025641013</v>
      </c>
      <c r="AF29" s="78">
        <f ca="1">SUM($AW29,AE3,-AF3)</f>
        <v>-0.58974358974358976</v>
      </c>
      <c r="AG29" s="78">
        <f ca="1">SUM($AW29,AF3,-AG3)</f>
        <v>-0.58974358974358976</v>
      </c>
      <c r="AH29" s="78">
        <f ca="1">SUM($AW29,AG3,-AH3)</f>
        <v>-1.5897435897435899</v>
      </c>
      <c r="AI29" s="78">
        <f ca="1">SUM($AW29,AH3,-AI3)</f>
        <v>-0.58974358974358987</v>
      </c>
      <c r="AJ29" s="78">
        <f ca="1">SUM($AW29,AI3,-AJ3)</f>
        <v>-0.58974358974358987</v>
      </c>
      <c r="AK29" s="78">
        <f ca="1">SUM($AW29,AJ3,-AK3)</f>
        <v>-1.5897435897435899</v>
      </c>
      <c r="AL29" s="78">
        <f ca="1">SUM($AW29,AK3,-AL3)</f>
        <v>-0.58974358974358987</v>
      </c>
      <c r="AM29" s="78">
        <f ca="1">SUM($AW29,AL3,-AM3)</f>
        <v>0.41025641025641013</v>
      </c>
      <c r="AN29" s="78">
        <f ca="1">SUM($AW29,AM3,-AN3)</f>
        <v>-1.5897435897435899</v>
      </c>
      <c r="AO29" s="78">
        <f ca="1">SUM($AW29,AN3,-AO3)</f>
        <v>-1.5897435897435899</v>
      </c>
      <c r="AP29" s="78">
        <f ca="1">SUM($AW29,AO3,-AP3)</f>
        <v>0.41025641025641013</v>
      </c>
      <c r="AQ29" s="78">
        <f ca="1">SUM($AW29,AP3,-AQ3)</f>
        <v>0.41025641025641013</v>
      </c>
      <c r="AR29" s="78">
        <f ca="1">SUM($AW29,AQ3,-AR3)</f>
        <v>-0.58974358974358987</v>
      </c>
      <c r="AS29" s="78">
        <f ca="1">SUM($AW29,AR3,-AS3)</f>
        <v>1.4102564102564101</v>
      </c>
      <c r="AT29" s="78">
        <f ca="1">SUM($AW29,AS3,-AT3)</f>
        <v>-0.58974358974358976</v>
      </c>
      <c r="AU29" s="78">
        <f ca="1">SUM($AW29,AT3,-AU3)</f>
        <v>0.41025641025641024</v>
      </c>
      <c r="AV29" s="78">
        <f ca="1">SUM($AW29,AU3,-AV3)</f>
        <v>-1.5897435897435899</v>
      </c>
      <c r="AW29" s="78">
        <f ca="1">PRODUCT(-H3,1/39)</f>
        <v>-0.58974358974358976</v>
      </c>
      <c r="AY29" s="1">
        <f ca="1">'Lane 5'!CO3</f>
        <v>3.5333333333333337</v>
      </c>
      <c r="BE29" s="27"/>
    </row>
    <row r="30" spans="4:57" s="1" customFormat="1" ht="69.95" customHeight="1">
      <c r="D30" s="28">
        <v>52.5</v>
      </c>
      <c r="H30" s="4"/>
      <c r="I30" s="2"/>
      <c r="J30" s="78">
        <f ca="1">PRODUCT(-H4,1/39)</f>
        <v>0.76923076923076916</v>
      </c>
      <c r="K30" s="78">
        <f ca="1">SUM($AW30,J4,-K4)</f>
        <v>-1.2307692307692308</v>
      </c>
      <c r="L30" s="78">
        <f ca="1">SUM($AW30,K4,-L4)</f>
        <v>-0.23076923076923084</v>
      </c>
      <c r="M30" s="78">
        <f ca="1">SUM($AW30,L4,-M4)</f>
        <v>-1.2307692307692308</v>
      </c>
      <c r="N30" s="78">
        <f ca="1">SUM($AW30,M4,-N4)</f>
        <v>-1.2307692307692308</v>
      </c>
      <c r="O30" s="78">
        <f ca="1">SUM($AW30,N4,-O4)</f>
        <v>-2.2307692307692308</v>
      </c>
      <c r="P30" s="78">
        <f ca="1">SUM($AW30,O4,-P4)</f>
        <v>-0.23076923076922995</v>
      </c>
      <c r="Q30" s="78">
        <f ca="1">SUM($AW30,P4,-Q4)</f>
        <v>-1.23076923076923</v>
      </c>
      <c r="R30" s="78">
        <f ca="1">SUM($AW30,Q4,-R4)</f>
        <v>-1.23076923076923</v>
      </c>
      <c r="S30" s="78">
        <f ca="1">SUM($AW30,R4,-S4)</f>
        <v>0.76923076923077</v>
      </c>
      <c r="T30" s="78">
        <f ca="1">SUM($AW30,S4,-T4)</f>
        <v>-2.23076923076923</v>
      </c>
      <c r="U30" s="78">
        <f ca="1">SUM($AW30,T4,-U4)</f>
        <v>-1.23076923076923</v>
      </c>
      <c r="V30" s="78">
        <f ca="1">SUM($AW30,U4,-V4)</f>
        <v>-1.23076923076923</v>
      </c>
      <c r="W30" s="78">
        <f ca="1">SUM($AW30,V4,-W4)</f>
        <v>-1.23076923076923</v>
      </c>
      <c r="X30" s="78">
        <f ca="1">SUM($AW30,W4,-X4)</f>
        <v>-1.23076923076923</v>
      </c>
      <c r="Y30" s="78">
        <f ca="1">SUM($AW30,X4,-Y4)</f>
        <v>-1.23076923076923</v>
      </c>
      <c r="Z30" s="78">
        <f ca="1">SUM($AW30,Y4,-Z4)</f>
        <v>-1.23076923076923</v>
      </c>
      <c r="AA30" s="78">
        <f ca="1">SUM($AW30,Z4,-AA4)</f>
        <v>-3.23076923076923</v>
      </c>
      <c r="AB30" s="78">
        <f ca="1">SUM($AW30,AA4,-AB4)</f>
        <v>-3.2307692307692335</v>
      </c>
      <c r="AC30" s="78">
        <f ca="1">SUM($AW30,AB4,-AC4)</f>
        <v>-3.2307692307692335</v>
      </c>
      <c r="AD30" s="78">
        <f ca="1">SUM($AW30,AC4,-AD4)</f>
        <v>4.7692307692307665</v>
      </c>
      <c r="AE30" s="78">
        <f ca="1">SUM($AW30,AD4,-AE4)</f>
        <v>3.7692307692307665</v>
      </c>
      <c r="AF30" s="78">
        <f ca="1">SUM($AW30,AE4,-AF4)</f>
        <v>3.7692307692307665</v>
      </c>
      <c r="AG30" s="78">
        <f ca="1">SUM($AW30,AF4,-AG4)</f>
        <v>3.7692307692307665</v>
      </c>
      <c r="AH30" s="78">
        <f ca="1">SUM($AW30,AG4,-AH4)</f>
        <v>4.76923076923077</v>
      </c>
      <c r="AI30" s="78">
        <f ca="1">SUM($AW30,AH4,-AI4)</f>
        <v>4.76923076923077</v>
      </c>
      <c r="AJ30" s="78">
        <f ca="1">SUM($AW30,AI4,-AJ4)</f>
        <v>2.76923076923077</v>
      </c>
      <c r="AK30" s="78">
        <f ca="1">SUM($AW30,AJ4,-AK4)</f>
        <v>4.76923076923077</v>
      </c>
      <c r="AL30" s="78">
        <f ca="1">SUM($AW30,AK4,-AL4)</f>
        <v>3.76923076923077</v>
      </c>
      <c r="AM30" s="78">
        <f ca="1">SUM($AW30,AL4,-AM4)</f>
        <v>1.76923076923077</v>
      </c>
      <c r="AN30" s="78">
        <f ca="1">SUM($AW30,AM4,-AN4)</f>
        <v>0.76923076923077</v>
      </c>
      <c r="AO30" s="78">
        <f ca="1">SUM($AW30,AN4,-AO4)</f>
        <v>0.76923076923077</v>
      </c>
      <c r="AP30" s="78">
        <f ca="1">SUM($AW30,AO4,-AP4)</f>
        <v>2.76923076923077</v>
      </c>
      <c r="AQ30" s="78">
        <f ca="1">SUM($AW30,AP4,-AQ4)</f>
        <v>0.76923076923077</v>
      </c>
      <c r="AR30" s="78">
        <f ca="1">SUM($AW30,AQ4,-AR4)</f>
        <v>3.76923076923077</v>
      </c>
      <c r="AS30" s="78">
        <f ca="1">SUM($AW30,AR4,-AS4)</f>
        <v>2.7692307692307692</v>
      </c>
      <c r="AT30" s="78">
        <f ca="1">SUM($AW30,AS4,-AT4)</f>
        <v>3.7692307692307692</v>
      </c>
      <c r="AU30" s="78">
        <f ca="1">SUM($AW30,AT4,-AU4)</f>
        <v>1.7692307692307692</v>
      </c>
      <c r="AV30" s="78">
        <f ca="1">SUM($AW30,AU4,-AV4)</f>
        <v>0.76923076923076916</v>
      </c>
      <c r="AW30" s="78">
        <f ca="1">PRODUCT(-H4,1/39)</f>
        <v>0.76923076923076916</v>
      </c>
      <c r="AY30" s="1">
        <f ca="1">'Lane 5'!CO4</f>
        <v>17.333333333333336</v>
      </c>
      <c r="BE30" s="27"/>
    </row>
    <row r="31" spans="4:57" s="1" customFormat="1" ht="69.95" customHeight="1">
      <c r="D31" s="28">
        <v>49</v>
      </c>
      <c r="H31" s="4"/>
      <c r="I31" s="2"/>
      <c r="J31" s="78">
        <f ca="1">PRODUCT(-H5,1/39)</f>
        <v>-0.05128205128205128</v>
      </c>
      <c r="K31" s="78">
        <f ca="1">SUM($AW31,J5,-K5)</f>
        <v>-2.0512820512820511</v>
      </c>
      <c r="L31" s="78">
        <f ca="1">SUM($AW31,K5,-L5)</f>
        <v>-0.051282051282051322</v>
      </c>
      <c r="M31" s="78">
        <f ca="1">SUM($AW31,L5,-M5)</f>
        <v>-2.0512820512820511</v>
      </c>
      <c r="N31" s="78">
        <f ca="1">SUM($AW31,M5,-N5)</f>
        <v>-0.0512820512820511</v>
      </c>
      <c r="O31" s="78">
        <f ca="1">SUM($AW31,N5,-O5)</f>
        <v>-2.0512820512820511</v>
      </c>
      <c r="P31" s="78">
        <f ca="1">SUM($AW31,O5,-P5)</f>
        <v>-0.0512820512820511</v>
      </c>
      <c r="Q31" s="78">
        <f ca="1">SUM($AW31,P5,-Q5)</f>
        <v>-1.0512820512820511</v>
      </c>
      <c r="R31" s="78">
        <f ca="1">SUM($AW31,Q5,-R5)</f>
        <v>-1.0512820512820511</v>
      </c>
      <c r="S31" s="78">
        <f ca="1">SUM($AW31,R5,-S5)</f>
        <v>0.9487179487179489</v>
      </c>
      <c r="T31" s="78">
        <f ca="1">SUM($AW31,S5,-T5)</f>
        <v>-1.0512820512820511</v>
      </c>
      <c r="U31" s="78">
        <f ca="1">SUM($AW31,T5,-U5)</f>
        <v>-0.0512820512820511</v>
      </c>
      <c r="V31" s="78">
        <f ca="1">SUM($AW31,U5,-V5)</f>
        <v>-0.0512820512820511</v>
      </c>
      <c r="W31" s="78">
        <f ca="1">SUM($AW31,V5,-W5)</f>
        <v>-0.0512820512820511</v>
      </c>
      <c r="X31" s="78">
        <f ca="1">SUM($AW31,W5,-X5)</f>
        <v>0.9487179487179489</v>
      </c>
      <c r="Y31" s="78">
        <f ca="1">SUM($AW31,X5,-Y5)</f>
        <v>0.9487179487179489</v>
      </c>
      <c r="Z31" s="78">
        <f ca="1">SUM($AW31,Y5,-Z5)</f>
        <v>-1.0512820512820511</v>
      </c>
      <c r="AA31" s="78">
        <f ca="1">SUM($AW31,Z5,-AA5)</f>
        <v>0.9487179487179489</v>
      </c>
      <c r="AB31" s="78">
        <f ca="1">SUM($AW31,AA5,-AB5)</f>
        <v>0.9487179487179489</v>
      </c>
      <c r="AC31" s="78">
        <f ca="1">SUM($AW31,AB5,-AC5)</f>
        <v>-1.0512820512820511</v>
      </c>
      <c r="AD31" s="78">
        <f ca="1">SUM($AW31,AC5,-AD5)</f>
        <v>-0.0512820512820511</v>
      </c>
      <c r="AE31" s="78">
        <f ca="1">SUM($AW31,AD5,-AE5)</f>
        <v>0.9487179487179489</v>
      </c>
      <c r="AF31" s="78">
        <f ca="1">SUM($AW31,AE5,-AF5)</f>
        <v>-1.0512820512820511</v>
      </c>
      <c r="AG31" s="78">
        <f ca="1">SUM($AW31,AF5,-AG5)</f>
        <v>-0.0512820512820511</v>
      </c>
      <c r="AH31" s="78">
        <f ca="1">SUM($AW31,AG5,-AH5)</f>
        <v>-0.0512820512820511</v>
      </c>
      <c r="AI31" s="78">
        <f ca="1">SUM($AW31,AH5,-AI5)</f>
        <v>-1.0512820512820511</v>
      </c>
      <c r="AJ31" s="78">
        <f ca="1">SUM($AW31,AI5,-AJ5)</f>
        <v>-0.0512820512820511</v>
      </c>
      <c r="AK31" s="78">
        <f ca="1">SUM($AW31,AJ5,-AK5)</f>
        <v>-1.0512820512820511</v>
      </c>
      <c r="AL31" s="78">
        <f ca="1">SUM($AW31,AK5,-AL5)</f>
        <v>-0.0512820512820511</v>
      </c>
      <c r="AM31" s="78">
        <f ca="1">SUM($AW31,AL5,-AM5)</f>
        <v>0.9487179487179489</v>
      </c>
      <c r="AN31" s="78">
        <f ca="1">SUM($AW31,AM5,-AN5)</f>
        <v>-1.0512820512820511</v>
      </c>
      <c r="AO31" s="78">
        <f ca="1">SUM($AW31,AN5,-AO5)</f>
        <v>0.9487179487179489</v>
      </c>
      <c r="AP31" s="78">
        <f ca="1">SUM($AW31,AO5,-AP5)</f>
        <v>0.9487179487179489</v>
      </c>
      <c r="AQ31" s="78">
        <f ca="1">SUM($AW31,AP5,-AQ5)</f>
        <v>-0.0512820512820511</v>
      </c>
      <c r="AR31" s="78">
        <f ca="1">SUM($AW31,AQ5,-AR5)</f>
        <v>1.9487179487179489</v>
      </c>
      <c r="AS31" s="78">
        <f ca="1">SUM($AW31,AR5,-AS5)</f>
        <v>1.9487179487179489</v>
      </c>
      <c r="AT31" s="78">
        <f ca="1">SUM($AW31,AS5,-AT5)</f>
        <v>0.94871794871794868</v>
      </c>
      <c r="AU31" s="78">
        <f ca="1">SUM($AW31,AT5,-AU5)</f>
        <v>0.94871794871794868</v>
      </c>
      <c r="AV31" s="78">
        <f ca="1">SUM($AW31,AU5,-AV5)</f>
        <v>-0.05128205128205128</v>
      </c>
      <c r="AW31" s="78">
        <f ca="1">PRODUCT(-H5,1/39)</f>
        <v>-0.05128205128205128</v>
      </c>
      <c r="AY31" s="1">
        <f ca="1">'Lane 5'!CO5</f>
        <v>5.7200000000000006</v>
      </c>
      <c r="BE31" s="27"/>
    </row>
    <row r="32" spans="4:57" s="1" customFormat="1" ht="69.95" customHeight="1">
      <c r="D32" s="28">
        <v>45.5</v>
      </c>
      <c r="H32" s="4"/>
      <c r="I32" s="2"/>
      <c r="J32" s="78">
        <f ca="1">PRODUCT(-H6,1/39)</f>
        <v>0.15384615384615385</v>
      </c>
      <c r="K32" s="78">
        <f ca="1">SUM($AW32,J6,-K6)</f>
        <v>-0.84615384615384615</v>
      </c>
      <c r="L32" s="78">
        <f ca="1">SUM($AW32,K6,-L6)</f>
        <v>-0.84615384615384626</v>
      </c>
      <c r="M32" s="78">
        <f ca="1">SUM($AW32,L6,-M6)</f>
        <v>-1.8461538461538463</v>
      </c>
      <c r="N32" s="78">
        <f ca="1">SUM($AW32,M6,-N6)</f>
        <v>-1.8461538461538458</v>
      </c>
      <c r="O32" s="78">
        <f ca="1">SUM($AW32,N6,-O6)</f>
        <v>-1.8461538461538458</v>
      </c>
      <c r="P32" s="78">
        <f ca="1">SUM($AW32,O6,-P6)</f>
        <v>0.1538461538461533</v>
      </c>
      <c r="Q32" s="78">
        <f ca="1">SUM($AW32,P6,-Q6)</f>
        <v>-0.8461538461538467</v>
      </c>
      <c r="R32" s="78">
        <f ca="1">SUM($AW32,Q6,-R6)</f>
        <v>-0.8461538461538467</v>
      </c>
      <c r="S32" s="78">
        <f ca="1">SUM($AW32,R6,-S6)</f>
        <v>1.1538461538461533</v>
      </c>
      <c r="T32" s="78">
        <f ca="1">SUM($AW32,S6,-T6)</f>
        <v>0.1538461538461533</v>
      </c>
      <c r="U32" s="78">
        <f ca="1">SUM($AW32,T6,-U6)</f>
        <v>1.1538461538461533</v>
      </c>
      <c r="V32" s="78">
        <f ca="1">SUM($AW32,U6,-V6)</f>
        <v>0.1538461538461533</v>
      </c>
      <c r="W32" s="78">
        <f ca="1">SUM($AW32,V6,-W6)</f>
        <v>1.1538461538461533</v>
      </c>
      <c r="X32" s="78">
        <f ca="1">SUM($AW32,W6,-X6)</f>
        <v>0.15384615384615419</v>
      </c>
      <c r="Y32" s="78">
        <f ca="1">SUM($AW32,X6,-Y6)</f>
        <v>1.1538461538461542</v>
      </c>
      <c r="Z32" s="78">
        <f ca="1">SUM($AW32,Y6,-Z6)</f>
        <v>0.15384615384615419</v>
      </c>
      <c r="AA32" s="78">
        <f ca="1">SUM($AW32,Z6,-AA6)</f>
        <v>0.15384615384615419</v>
      </c>
      <c r="AB32" s="78">
        <f ca="1">SUM($AW32,AA6,-AB6)</f>
        <v>1.1538461538461542</v>
      </c>
      <c r="AC32" s="78">
        <f ca="1">SUM($AW32,AB6,-AC6)</f>
        <v>-0.84615384615384581</v>
      </c>
      <c r="AD32" s="78">
        <f ca="1">SUM($AW32,AC6,-AD6)</f>
        <v>1.1538461538461542</v>
      </c>
      <c r="AE32" s="78">
        <f ca="1">SUM($AW32,AD6,-AE6)</f>
        <v>0.15384615384615419</v>
      </c>
      <c r="AF32" s="78">
        <f ca="1">SUM($AW32,AE6,-AF6)</f>
        <v>0.15384615384615419</v>
      </c>
      <c r="AG32" s="78">
        <f ca="1">SUM($AW32,AF6,-AG6)</f>
        <v>0.15384615384615419</v>
      </c>
      <c r="AH32" s="78">
        <f ca="1">SUM($AW32,AG6,-AH6)</f>
        <v>0.15384615384615419</v>
      </c>
      <c r="AI32" s="78">
        <f ca="1">SUM($AW32,AH6,-AI6)</f>
        <v>0.15384615384615419</v>
      </c>
      <c r="AJ32" s="78">
        <f ca="1">SUM($AW32,AI6,-AJ6)</f>
        <v>0.15384615384615419</v>
      </c>
      <c r="AK32" s="78">
        <f ca="1">SUM($AW32,AJ6,-AK6)</f>
        <v>0.15384615384615419</v>
      </c>
      <c r="AL32" s="78">
        <f ca="1">SUM($AW32,AK6,-AL6)</f>
        <v>0.15384615384615419</v>
      </c>
      <c r="AM32" s="78">
        <f ca="1">SUM($AW32,AL6,-AM6)</f>
        <v>1.1538461538461542</v>
      </c>
      <c r="AN32" s="78">
        <f ca="1">SUM($AW32,AM6,-AN6)</f>
        <v>-0.84615384615384581</v>
      </c>
      <c r="AO32" s="78">
        <f ca="1">SUM($AW32,AN6,-AO6)</f>
        <v>0.15384615384615419</v>
      </c>
      <c r="AP32" s="78">
        <f ca="1">SUM($AW32,AO6,-AP6)</f>
        <v>2.1538461538461542</v>
      </c>
      <c r="AQ32" s="78">
        <f ca="1">SUM($AW32,AP6,-AQ6)</f>
        <v>0.15384615384615374</v>
      </c>
      <c r="AR32" s="78">
        <f ca="1">SUM($AW32,AQ6,-AR6)</f>
        <v>1.1538461538461537</v>
      </c>
      <c r="AS32" s="78">
        <f ca="1">SUM($AW32,AR6,-AS6)</f>
        <v>1.1538461538461537</v>
      </c>
      <c r="AT32" s="78">
        <f ca="1">SUM($AW32,AS6,-AT6)</f>
        <v>1.1538461538461537</v>
      </c>
      <c r="AU32" s="78">
        <f ca="1">SUM($AW32,AT6,-AU6)</f>
        <v>1.1538461538461537</v>
      </c>
      <c r="AV32" s="78">
        <f ca="1">SUM($AW32,AU6,-AV6)</f>
        <v>-0.84615384615384615</v>
      </c>
      <c r="AW32" s="78">
        <f ca="1">PRODUCT(-H6,1/39)</f>
        <v>0.15384615384615385</v>
      </c>
      <c r="AY32" s="1">
        <f ca="1">'Lane 5'!CO6</f>
        <v>5.1733333333333338</v>
      </c>
      <c r="BE32" s="27"/>
    </row>
    <row r="33" spans="4:57" s="1" customFormat="1" ht="69.95" customHeight="1">
      <c r="D33" s="28">
        <v>42</v>
      </c>
      <c r="H33" s="4"/>
      <c r="I33" s="2"/>
      <c r="J33" s="78">
        <f ca="1">PRODUCT(-H7,1/39)</f>
        <v>0.05128205128205128</v>
      </c>
      <c r="K33" s="78">
        <f ca="1">SUM($AW33,J7,-K7)</f>
        <v>-1.9487179487179487</v>
      </c>
      <c r="L33" s="78">
        <f ca="1">SUM($AW33,K7,-L7)</f>
        <v>0.0512820512820511</v>
      </c>
      <c r="M33" s="78">
        <f ca="1">SUM($AW33,L7,-M7)</f>
        <v>-1.9487179487179489</v>
      </c>
      <c r="N33" s="78">
        <f ca="1">SUM($AW33,M7,-N7)</f>
        <v>-1.9487179487179489</v>
      </c>
      <c r="O33" s="78">
        <f ca="1">SUM($AW33,N7,-O7)</f>
        <v>-1.9487179487179489</v>
      </c>
      <c r="P33" s="78">
        <f ca="1">SUM($AW33,O7,-P7)</f>
        <v>1.0512820512820511</v>
      </c>
      <c r="Q33" s="78">
        <f ca="1">SUM($AW33,P7,-Q7)</f>
        <v>-0.9487179487179489</v>
      </c>
      <c r="R33" s="78">
        <f ca="1">SUM($AW33,Q7,-R7)</f>
        <v>0.0512820512820511</v>
      </c>
      <c r="S33" s="78">
        <f ca="1">SUM($AW33,R7,-S7)</f>
        <v>2.0512820512820511</v>
      </c>
      <c r="T33" s="78">
        <f ca="1">SUM($AW33,S7,-T7)</f>
        <v>1.0512820512820511</v>
      </c>
      <c r="U33" s="78">
        <f ca="1">SUM($AW33,T7,-U7)</f>
        <v>1.0512820512820511</v>
      </c>
      <c r="V33" s="78">
        <f ca="1">SUM($AW33,U7,-V7)</f>
        <v>1.0512820512820511</v>
      </c>
      <c r="W33" s="78">
        <f ca="1">SUM($AW33,V7,-W7)</f>
        <v>0.0512820512820511</v>
      </c>
      <c r="X33" s="78">
        <f ca="1">SUM($AW33,W7,-X7)</f>
        <v>0.0512820512820511</v>
      </c>
      <c r="Y33" s="78">
        <f ca="1">SUM($AW33,X7,-Y7)</f>
        <v>0.0512820512820511</v>
      </c>
      <c r="Z33" s="78">
        <f ca="1">SUM($AW33,Y7,-Z7)</f>
        <v>0.0512820512820511</v>
      </c>
      <c r="AA33" s="78">
        <f ca="1">SUM($AW33,Z7,-AA7)</f>
        <v>0.0512820512820511</v>
      </c>
      <c r="AB33" s="78">
        <f ca="1">SUM($AW33,AA7,-AB7)</f>
        <v>0.0512820512820511</v>
      </c>
      <c r="AC33" s="78">
        <f ca="1">SUM($AW33,AB7,-AC7)</f>
        <v>0.0512820512820511</v>
      </c>
      <c r="AD33" s="78">
        <f ca="1">SUM($AW33,AC7,-AD7)</f>
        <v>0.0512820512820511</v>
      </c>
      <c r="AE33" s="78">
        <f ca="1">SUM($AW33,AD7,-AE7)</f>
        <v>1.0512820512820511</v>
      </c>
      <c r="AF33" s="78">
        <f ca="1">SUM($AW33,AE7,-AF7)</f>
        <v>1.0512820512820511</v>
      </c>
      <c r="AG33" s="78">
        <f ca="1">SUM($AW33,AF7,-AG7)</f>
        <v>0.051282051282051322</v>
      </c>
      <c r="AH33" s="78">
        <f ca="1">SUM($AW33,AG7,-AH7)</f>
        <v>0.051282051282051322</v>
      </c>
      <c r="AI33" s="78">
        <f ca="1">SUM($AW33,AH7,-AI7)</f>
        <v>1.0512820512820513</v>
      </c>
      <c r="AJ33" s="78">
        <f ca="1">SUM($AW33,AI7,-AJ7)</f>
        <v>0.05128205128205128</v>
      </c>
      <c r="AK33" s="78">
        <f ca="1">SUM($AW33,AJ7,-AK7)</f>
        <v>-0.94871794871794868</v>
      </c>
      <c r="AL33" s="78">
        <f ca="1">SUM($AW33,AK7,-AL7)</f>
        <v>0.051282051282051322</v>
      </c>
      <c r="AM33" s="78">
        <f ca="1">SUM($AW33,AL7,-AM7)</f>
        <v>1.0512820512820513</v>
      </c>
      <c r="AN33" s="78">
        <f ca="1">SUM($AW33,AM7,-AN7)</f>
        <v>-0.94871794871794868</v>
      </c>
      <c r="AO33" s="78">
        <f ca="1">SUM($AW33,AN7,-AO7)</f>
        <v>0.051282051282051322</v>
      </c>
      <c r="AP33" s="78">
        <f ca="1">SUM($AW33,AO7,-AP7)</f>
        <v>1.0512820512820513</v>
      </c>
      <c r="AQ33" s="78">
        <f ca="1">SUM($AW33,AP7,-AQ7)</f>
        <v>0.05128205128205128</v>
      </c>
      <c r="AR33" s="78">
        <f ca="1">SUM($AW33,AQ7,-AR7)</f>
        <v>1.0512820512820513</v>
      </c>
      <c r="AS33" s="78">
        <f ca="1">SUM($AW33,AR7,-AS7)</f>
        <v>1.0512820512820513</v>
      </c>
      <c r="AT33" s="78">
        <f ca="1">SUM($AW33,AS7,-AT7)</f>
        <v>0.051282051282051322</v>
      </c>
      <c r="AU33" s="78">
        <f ca="1">SUM($AW33,AT7,-AU7)</f>
        <v>0.051282051282051322</v>
      </c>
      <c r="AV33" s="78">
        <f ca="1">SUM($AW33,AU7,-AV7)</f>
        <v>-1.9487179487179487</v>
      </c>
      <c r="AW33" s="78">
        <f ca="1">PRODUCT(-H7,1/39)</f>
        <v>0.05128205128205128</v>
      </c>
      <c r="AY33" s="1">
        <f ca="1">'Lane 5'!CO7</f>
        <v>2.7866666666666666</v>
      </c>
      <c r="BE33" s="27"/>
    </row>
    <row r="34" spans="4:57" s="1" customFormat="1" ht="69.95" customHeight="1">
      <c r="D34" s="28">
        <v>38.5</v>
      </c>
      <c r="H34" s="4"/>
      <c r="I34" s="2"/>
      <c r="J34" s="78">
        <f ca="1">PRODUCT(-H8,1/39)</f>
        <v>-0.02564102564102564</v>
      </c>
      <c r="K34" s="78">
        <f ca="1">SUM($AW34,J8,-K8)</f>
        <v>-2.0256410256410255</v>
      </c>
      <c r="L34" s="78">
        <f ca="1">SUM($AW34,K8,-L8)</f>
        <v>-1.0256410256410255</v>
      </c>
      <c r="M34" s="78">
        <f ca="1">SUM($AW34,L8,-M8)</f>
        <v>-0.02564102564102555</v>
      </c>
      <c r="N34" s="78">
        <f ca="1">SUM($AW34,M8,-N8)</f>
        <v>-0.02564102564102555</v>
      </c>
      <c r="O34" s="78">
        <f ca="1">SUM($AW34,N8,-O8)</f>
        <v>-2.0256410256410255</v>
      </c>
      <c r="P34" s="78">
        <f ca="1">SUM($AW34,O8,-P8)</f>
        <v>-0.02564102564102555</v>
      </c>
      <c r="Q34" s="78">
        <f ca="1">SUM($AW34,P8,-Q8)</f>
        <v>-0.02564102564102555</v>
      </c>
      <c r="R34" s="78">
        <f ca="1">SUM($AW34,Q8,-R8)</f>
        <v>-1.0256410256410255</v>
      </c>
      <c r="S34" s="78">
        <f ca="1">SUM($AW34,R8,-S8)</f>
        <v>2.9743589743589745</v>
      </c>
      <c r="T34" s="78">
        <f ca="1">SUM($AW34,S8,-T8)</f>
        <v>1.9743589743589745</v>
      </c>
      <c r="U34" s="78">
        <f ca="1">SUM($AW34,T8,-U8)</f>
        <v>-0.025641025641025661</v>
      </c>
      <c r="V34" s="78">
        <f ca="1">SUM($AW34,U8,-V8)</f>
        <v>-0.025641025641025661</v>
      </c>
      <c r="W34" s="78">
        <f ca="1">SUM($AW34,V8,-W8)</f>
        <v>0.97435897435897434</v>
      </c>
      <c r="X34" s="78">
        <f ca="1">SUM($AW34,W8,-X8)</f>
        <v>-1.0256410256410255</v>
      </c>
      <c r="Y34" s="78">
        <f ca="1">SUM($AW34,X8,-Y8)</f>
        <v>-2.0256410256410255</v>
      </c>
      <c r="Z34" s="78">
        <f ca="1">SUM($AW34,Y8,-Z8)</f>
        <v>-2.0256410256410255</v>
      </c>
      <c r="AA34" s="78">
        <f ca="1">SUM($AW34,Z8,-AA8)</f>
        <v>-1.0256410256410255</v>
      </c>
      <c r="AB34" s="78">
        <f ca="1">SUM($AW34,AA8,-AB8)</f>
        <v>-0.02564102564102555</v>
      </c>
      <c r="AC34" s="78">
        <f ca="1">SUM($AW34,AB8,-AC8)</f>
        <v>-1.0256410256410255</v>
      </c>
      <c r="AD34" s="78">
        <f ca="1">SUM($AW34,AC8,-AD8)</f>
        <v>0.97435897435897445</v>
      </c>
      <c r="AE34" s="78">
        <f ca="1">SUM($AW34,AD8,-AE8)</f>
        <v>0.97435897435897445</v>
      </c>
      <c r="AF34" s="78">
        <f ca="1">SUM($AW34,AE8,-AF8)</f>
        <v>0.97435897435897445</v>
      </c>
      <c r="AG34" s="78">
        <f ca="1">SUM($AW34,AF8,-AG8)</f>
        <v>0.97435897435897445</v>
      </c>
      <c r="AH34" s="78">
        <f ca="1">SUM($AW34,AG8,-AH8)</f>
        <v>-0.02564102564102555</v>
      </c>
      <c r="AI34" s="78">
        <f ca="1">SUM($AW34,AH8,-AI8)</f>
        <v>-0.02564102564102555</v>
      </c>
      <c r="AJ34" s="78">
        <f ca="1">SUM($AW34,AI8,-AJ8)</f>
        <v>-1.0256410256410255</v>
      </c>
      <c r="AK34" s="78">
        <f ca="1">SUM($AW34,AJ8,-AK8)</f>
        <v>0.97435897435897445</v>
      </c>
      <c r="AL34" s="78">
        <f ca="1">SUM($AW34,AK8,-AL8)</f>
        <v>-2.0256410256410255</v>
      </c>
      <c r="AM34" s="78">
        <f ca="1">SUM($AW34,AL8,-AM8)</f>
        <v>0.97435897435897445</v>
      </c>
      <c r="AN34" s="78">
        <f ca="1">SUM($AW34,AM8,-AN8)</f>
        <v>-1.0256410256410255</v>
      </c>
      <c r="AO34" s="78">
        <f ca="1">SUM($AW34,AN8,-AO8)</f>
        <v>-1.0256410256410255</v>
      </c>
      <c r="AP34" s="78">
        <f ca="1">SUM($AW34,AO8,-AP8)</f>
        <v>0.97435897435897445</v>
      </c>
      <c r="AQ34" s="78">
        <f ca="1">SUM($AW34,AP8,-AQ8)</f>
        <v>-0.02564102564102555</v>
      </c>
      <c r="AR34" s="78">
        <f ca="1">SUM($AW34,AQ8,-AR8)</f>
        <v>1.9743589743589745</v>
      </c>
      <c r="AS34" s="78">
        <f ca="1">SUM($AW34,AR8,-AS8)</f>
        <v>0.97435897435897445</v>
      </c>
      <c r="AT34" s="78">
        <f ca="1">SUM($AW34,AS8,-AT8)</f>
        <v>0.97435897435897445</v>
      </c>
      <c r="AU34" s="78">
        <f ca="1">SUM($AW34,AT8,-AU8)</f>
        <v>0.97435897435897434</v>
      </c>
      <c r="AV34" s="78">
        <f ca="1">SUM($AW34,AU8,-AV8)</f>
        <v>-0.02564102564102564</v>
      </c>
      <c r="AW34" s="78">
        <f ca="1">PRODUCT(-H8,1/39)</f>
        <v>-0.02564102564102564</v>
      </c>
      <c r="AY34" s="1">
        <f ca="1">'Lane 5'!CO8</f>
        <v>3.4666666666666668</v>
      </c>
      <c r="BE34" s="27"/>
    </row>
    <row r="35" spans="4:57" s="1" customFormat="1" ht="69.95" customHeight="1">
      <c r="D35" s="28">
        <v>35</v>
      </c>
      <c r="H35" s="4"/>
      <c r="I35" s="2"/>
      <c r="J35" s="78">
        <f ca="1">PRODUCT(-H9,1/39)</f>
        <v>0.74358974358974361</v>
      </c>
      <c r="K35" s="78">
        <f ca="1">SUM($AW35,J9,-K9)</f>
        <v>-0.25641025641025639</v>
      </c>
      <c r="L35" s="78">
        <f ca="1">SUM($AW35,K9,-L9)</f>
        <v>0.74358974358974361</v>
      </c>
      <c r="M35" s="78">
        <f ca="1">SUM($AW35,L9,-M9)</f>
        <v>0.74358974358974361</v>
      </c>
      <c r="N35" s="78">
        <f ca="1">SUM($AW35,M9,-N9)</f>
        <v>0.74358974358974361</v>
      </c>
      <c r="O35" s="78">
        <f ca="1">SUM($AW35,N9,-O9)</f>
        <v>-1.2564102564102564</v>
      </c>
      <c r="P35" s="78">
        <f ca="1">SUM($AW35,O9,-P9)</f>
        <v>1.7435897435897436</v>
      </c>
      <c r="Q35" s="78">
        <f ca="1">SUM($AW35,P9,-Q9)</f>
        <v>-1.2564102564102564</v>
      </c>
      <c r="R35" s="78">
        <f ca="1">SUM($AW35,Q9,-R9)</f>
        <v>-0.25641025641025639</v>
      </c>
      <c r="S35" s="78">
        <f ca="1">SUM($AW35,R9,-S9)</f>
        <v>1.7435897435897436</v>
      </c>
      <c r="T35" s="78">
        <f ca="1">SUM($AW35,S9,-T9)</f>
        <v>-0.25641025641025639</v>
      </c>
      <c r="U35" s="78">
        <f ca="1">SUM($AW35,T9,-U9)</f>
        <v>1.7435897435897436</v>
      </c>
      <c r="V35" s="78">
        <f ca="1">SUM($AW35,U9,-V9)</f>
        <v>0.74358974358974361</v>
      </c>
      <c r="W35" s="78">
        <f ca="1">SUM($AW35,V9,-W9)</f>
        <v>1.7435897435897436</v>
      </c>
      <c r="X35" s="78">
        <f ca="1">SUM($AW35,W9,-X9)</f>
        <v>0.74358974358974361</v>
      </c>
      <c r="Y35" s="78">
        <f ca="1">SUM($AW35,X9,-Y9)</f>
        <v>1.7435897435897436</v>
      </c>
      <c r="Z35" s="78">
        <f ca="1">SUM($AW35,Y9,-Z9)</f>
        <v>0.74358974358974361</v>
      </c>
      <c r="AA35" s="78">
        <f ca="1">SUM($AW35,Z9,-AA9)</f>
        <v>1.7435897435897436</v>
      </c>
      <c r="AB35" s="78">
        <f ca="1">SUM($AW35,AA9,-AB9)</f>
        <v>0.74358974358974361</v>
      </c>
      <c r="AC35" s="78">
        <f ca="1">SUM($AW35,AB9,-AC9)</f>
        <v>0.74358974358974361</v>
      </c>
      <c r="AD35" s="78">
        <f ca="1">SUM($AW35,AC9,-AD9)</f>
        <v>0.74358974358974361</v>
      </c>
      <c r="AE35" s="78">
        <f ca="1">SUM($AW35,AD9,-AE9)</f>
        <v>1.7435897435897436</v>
      </c>
      <c r="AF35" s="78">
        <f ca="1">SUM($AW35,AE9,-AF9)</f>
        <v>0.74358974358974361</v>
      </c>
      <c r="AG35" s="78">
        <f ca="1">SUM($AW35,AF9,-AG9)</f>
        <v>1.7435897435897436</v>
      </c>
      <c r="AH35" s="78">
        <f ca="1">SUM($AW35,AG9,-AH9)</f>
        <v>0.74358974358974361</v>
      </c>
      <c r="AI35" s="78">
        <f ca="1">SUM($AW35,AH9,-AI9)</f>
        <v>-0.25641025641025639</v>
      </c>
      <c r="AJ35" s="78">
        <f ca="1">SUM($AW35,AI9,-AJ9)</f>
        <v>0.74358974358974361</v>
      </c>
      <c r="AK35" s="78">
        <f ca="1">SUM($AW35,AJ9,-AK9)</f>
        <v>0.74358974358974361</v>
      </c>
      <c r="AL35" s="78">
        <f ca="1">SUM($AW35,AK9,-AL9)</f>
        <v>0.74358974358974361</v>
      </c>
      <c r="AM35" s="78">
        <f ca="1">SUM($AW35,AL9,-AM9)</f>
        <v>0.74358974358974361</v>
      </c>
      <c r="AN35" s="78">
        <f ca="1">SUM($AW35,AM9,-AN9)</f>
        <v>-0.25641025641025639</v>
      </c>
      <c r="AO35" s="78">
        <f ca="1">SUM($AW35,AN9,-AO9)</f>
        <v>0.74358974358974361</v>
      </c>
      <c r="AP35" s="78">
        <f ca="1">SUM($AW35,AO9,-AP9)</f>
        <v>1.7435897435897436</v>
      </c>
      <c r="AQ35" s="78">
        <f ca="1">SUM($AW35,AP9,-AQ9)</f>
        <v>-0.25641025641025639</v>
      </c>
      <c r="AR35" s="78">
        <f ca="1">SUM($AW35,AQ9,-AR9)</f>
        <v>1.7435897435897436</v>
      </c>
      <c r="AS35" s="78">
        <f ca="1">SUM($AW35,AR9,-AS9)</f>
        <v>0.74358974358974361</v>
      </c>
      <c r="AT35" s="78">
        <f ca="1">SUM($AW35,AS9,-AT9)</f>
        <v>0.74358974358974361</v>
      </c>
      <c r="AU35" s="78">
        <f ca="1">SUM($AW35,AT9,-AU9)</f>
        <v>1.7435897435897436</v>
      </c>
      <c r="AV35" s="78">
        <f ca="1">SUM($AW35,AU9,-AV9)</f>
        <v>-0.25641025641025639</v>
      </c>
      <c r="AW35" s="78">
        <f ca="1">PRODUCT(-H9,1/39)</f>
        <v>0.74358974358974361</v>
      </c>
      <c r="AY35" s="1">
        <f ca="1">'Lane 5'!CO9</f>
        <v>1.4800000000000002</v>
      </c>
      <c r="BE35" s="27"/>
    </row>
    <row r="36" spans="4:57" s="1" customFormat="1" ht="69.95" customHeight="1">
      <c r="D36" s="28">
        <v>31.5</v>
      </c>
      <c r="H36" s="4"/>
      <c r="I36" s="2"/>
      <c r="J36" s="78">
        <f ca="1">PRODUCT(-H10,1/39)</f>
        <v>0.17948717948717949</v>
      </c>
      <c r="K36" s="78">
        <f ca="1">SUM($AW36,J10,-K10)</f>
        <v>-0.82051282051282048</v>
      </c>
      <c r="L36" s="78">
        <f ca="1">SUM($AW36,K10,-L10)</f>
        <v>-1.8205128205128205</v>
      </c>
      <c r="M36" s="78">
        <f ca="1">SUM($AW36,L10,-M10)</f>
        <v>0.17948717948717929</v>
      </c>
      <c r="N36" s="78">
        <f ca="1">SUM($AW36,M10,-N10)</f>
        <v>-0.82051282051282071</v>
      </c>
      <c r="O36" s="78">
        <f ca="1">SUM($AW36,N10,-O10)</f>
        <v>-1.8205128205128203</v>
      </c>
      <c r="P36" s="78">
        <f ca="1">SUM($AW36,O10,-P10)</f>
        <v>1.1794871794871797</v>
      </c>
      <c r="Q36" s="78">
        <f ca="1">SUM($AW36,P10,-Q10)</f>
        <v>0.17948717948717974</v>
      </c>
      <c r="R36" s="78">
        <f ca="1">SUM($AW36,Q10,-R10)</f>
        <v>0.17948717948717974</v>
      </c>
      <c r="S36" s="78">
        <f ca="1">SUM($AW36,R10,-S10)</f>
        <v>2.1794871794871797</v>
      </c>
      <c r="T36" s="78">
        <f ca="1">SUM($AW36,S10,-T10)</f>
        <v>1.1794871794871793</v>
      </c>
      <c r="U36" s="78">
        <f ca="1">SUM($AW36,T10,-U10)</f>
        <v>2.1794871794871793</v>
      </c>
      <c r="V36" s="78">
        <f ca="1">SUM($AW36,U10,-V10)</f>
        <v>2.1794871794871793</v>
      </c>
      <c r="W36" s="78">
        <f ca="1">SUM($AW36,V10,-W10)</f>
        <v>1.1794871794871795</v>
      </c>
      <c r="X36" s="78">
        <f ca="1">SUM($AW36,W10,-X10)</f>
        <v>2.1794871794871793</v>
      </c>
      <c r="Y36" s="78">
        <f ca="1">SUM($AW36,X10,-Y10)</f>
        <v>1.1794871794871797</v>
      </c>
      <c r="Z36" s="78">
        <f ca="1">SUM($AW36,Y10,-Z10)</f>
        <v>0.17948717948717974</v>
      </c>
      <c r="AA36" s="78">
        <f ca="1">SUM($AW36,Z10,-AA10)</f>
        <v>0.17948717948717974</v>
      </c>
      <c r="AB36" s="78">
        <f ca="1">SUM($AW36,AA10,-AB10)</f>
        <v>0.17948717948717974</v>
      </c>
      <c r="AC36" s="78">
        <f ca="1">SUM($AW36,AB10,-AC10)</f>
        <v>-0.82051282051282026</v>
      </c>
      <c r="AD36" s="78">
        <f ca="1">SUM($AW36,AC10,-AD10)</f>
        <v>0.17948717948717974</v>
      </c>
      <c r="AE36" s="78">
        <f ca="1">SUM($AW36,AD10,-AE10)</f>
        <v>0.17948717948717974</v>
      </c>
      <c r="AF36" s="78">
        <f ca="1">SUM($AW36,AE10,-AF10)</f>
        <v>0.17948717948717974</v>
      </c>
      <c r="AG36" s="78">
        <f ca="1">SUM($AW36,AF10,-AG10)</f>
        <v>0.17948717948717974</v>
      </c>
      <c r="AH36" s="78">
        <f ca="1">SUM($AW36,AG10,-AH10)</f>
        <v>0.17948717948717974</v>
      </c>
      <c r="AI36" s="78">
        <f ca="1">SUM($AW36,AH10,-AI10)</f>
        <v>-0.82051282051282026</v>
      </c>
      <c r="AJ36" s="78">
        <f ca="1">SUM($AW36,AI10,-AJ10)</f>
        <v>-0.82051282051282071</v>
      </c>
      <c r="AK36" s="78">
        <f ca="1">SUM($AW36,AJ10,-AK10)</f>
        <v>0.17948717948717929</v>
      </c>
      <c r="AL36" s="78">
        <f ca="1">SUM($AW36,AK10,-AL10)</f>
        <v>-1.8205128205128207</v>
      </c>
      <c r="AM36" s="78">
        <f ca="1">SUM($AW36,AL10,-AM10)</f>
        <v>0.17948717948717952</v>
      </c>
      <c r="AN36" s="78">
        <f ca="1">SUM($AW36,AM10,-AN10)</f>
        <v>-2.8205128205128203</v>
      </c>
      <c r="AO36" s="78">
        <f ca="1">SUM($AW36,AN10,-AO10)</f>
        <v>-1.8205128205128207</v>
      </c>
      <c r="AP36" s="78">
        <f ca="1">SUM($AW36,AO10,-AP10)</f>
        <v>2.1794871794871797</v>
      </c>
      <c r="AQ36" s="78">
        <f ca="1">SUM($AW36,AP10,-AQ10)</f>
        <v>-0.82051282051282071</v>
      </c>
      <c r="AR36" s="78">
        <f ca="1">SUM($AW36,AQ10,-AR10)</f>
        <v>1.1794871794871793</v>
      </c>
      <c r="AS36" s="78">
        <f ca="1">SUM($AW36,AR10,-AS10)</f>
        <v>2.1794871794871793</v>
      </c>
      <c r="AT36" s="78">
        <f ca="1">SUM($AW36,AS10,-AT10)</f>
        <v>0.17948717948717949</v>
      </c>
      <c r="AU36" s="78">
        <f ca="1">SUM($AW36,AT10,-AU10)</f>
        <v>1.1794871794871795</v>
      </c>
      <c r="AV36" s="78">
        <f ca="1">SUM($AW36,AU10,-AV10)</f>
        <v>-0.82051282051282048</v>
      </c>
      <c r="AW36" s="78">
        <f ca="1">PRODUCT(-H10,1/39)</f>
        <v>0.17948717948717949</v>
      </c>
      <c r="AY36" s="1">
        <f ca="1">'Lane 5'!CO10</f>
        <v>3.3600000000000003</v>
      </c>
      <c r="BE36" s="27"/>
    </row>
    <row r="37" spans="4:57" s="1" customFormat="1" ht="69.95" customHeight="1">
      <c r="D37" s="28">
        <v>28</v>
      </c>
      <c r="H37" s="4"/>
      <c r="I37" s="2"/>
      <c r="J37" s="78">
        <f ca="1">PRODUCT(-H11,1/39)</f>
        <v>0</v>
      </c>
      <c r="K37" s="78">
        <f ca="1">SUM($AW37,J11,-K11)</f>
        <v>-1</v>
      </c>
      <c r="L37" s="78">
        <f ca="1">SUM($AW37,K11,-L11)</f>
        <v>0</v>
      </c>
      <c r="M37" s="78">
        <f ca="1">SUM($AW37,L11,-M11)</f>
        <v>1</v>
      </c>
      <c r="N37" s="78">
        <f ca="1">SUM($AW37,M11,-N11)</f>
        <v>1</v>
      </c>
      <c r="O37" s="78">
        <f ca="1">SUM($AW37,N11,-O11)</f>
        <v>1</v>
      </c>
      <c r="P37" s="78">
        <f ca="1">SUM($AW37,O11,-P11)</f>
        <v>2</v>
      </c>
      <c r="Q37" s="78">
        <f ca="1">SUM($AW37,P11,-Q11)</f>
        <v>1</v>
      </c>
      <c r="R37" s="78">
        <f ca="1">SUM($AW37,Q11,-R11)</f>
        <v>3</v>
      </c>
      <c r="S37" s="78">
        <f ca="1">SUM($AW37,R11,-S11)</f>
        <v>5</v>
      </c>
      <c r="T37" s="78">
        <f ca="1">SUM($AW37,S11,-T11)</f>
        <v>4</v>
      </c>
      <c r="U37" s="78">
        <f ca="1">SUM($AW37,T11,-U11)</f>
        <v>2</v>
      </c>
      <c r="V37" s="78">
        <f ca="1">SUM($AW37,U11,-V11)</f>
        <v>1</v>
      </c>
      <c r="W37" s="78">
        <f ca="1">SUM($AW37,V11,-W11)</f>
        <v>2</v>
      </c>
      <c r="X37" s="78">
        <f ca="1">SUM($AW37,W11,-X11)</f>
        <v>-1</v>
      </c>
      <c r="Y37" s="78">
        <f ca="1">SUM($AW37,X11,-Y11)</f>
        <v>-1</v>
      </c>
      <c r="Z37" s="78">
        <f ca="1">SUM($AW37,Y11,-Z11)</f>
        <v>-1</v>
      </c>
      <c r="AA37" s="78">
        <f ca="1">SUM($AW37,Z11,-AA11)</f>
        <v>0</v>
      </c>
      <c r="AB37" s="78">
        <f ca="1">SUM($AW37,AA11,-AB11)</f>
        <v>-1</v>
      </c>
      <c r="AC37" s="78">
        <f ca="1">SUM($AW37,AB11,-AC11)</f>
        <v>-1</v>
      </c>
      <c r="AD37" s="78">
        <f ca="1">SUM($AW37,AC11,-AD11)</f>
        <v>-1</v>
      </c>
      <c r="AE37" s="78">
        <f ca="1">SUM($AW37,AD11,-AE11)</f>
        <v>0</v>
      </c>
      <c r="AF37" s="78">
        <f ca="1">SUM($AW37,AE11,-AF11)</f>
        <v>-1</v>
      </c>
      <c r="AG37" s="78">
        <f ca="1">SUM($AW37,AF11,-AG11)</f>
        <v>0</v>
      </c>
      <c r="AH37" s="78">
        <f ca="1">SUM($AW37,AG11,-AH11)</f>
        <v>0</v>
      </c>
      <c r="AI37" s="78">
        <f ca="1">SUM($AW37,AH11,-AI11)</f>
        <v>1</v>
      </c>
      <c r="AJ37" s="78">
        <f ca="1">SUM($AW37,AI11,-AJ11)</f>
        <v>1</v>
      </c>
      <c r="AK37" s="78">
        <f ca="1">SUM($AW37,AJ11,-AK11)</f>
        <v>-3</v>
      </c>
      <c r="AL37" s="78">
        <f ca="1">SUM($AW37,AK11,-AL11)</f>
        <v>-1</v>
      </c>
      <c r="AM37" s="78">
        <f ca="1">SUM($AW37,AL11,-AM11)</f>
        <v>-1</v>
      </c>
      <c r="AN37" s="78">
        <f ca="1">SUM($AW37,AM11,-AN11)</f>
        <v>-4</v>
      </c>
      <c r="AO37" s="78">
        <f ca="1">SUM($AW37,AN11,-AO11)</f>
        <v>-4</v>
      </c>
      <c r="AP37" s="78">
        <f ca="1">SUM($AW37,AO11,-AP11)</f>
        <v>-2</v>
      </c>
      <c r="AQ37" s="78">
        <f ca="1">SUM($AW37,AP11,-AQ11)</f>
        <v>-2</v>
      </c>
      <c r="AR37" s="78">
        <f ca="1">SUM($AW37,AQ11,-AR11)</f>
        <v>0</v>
      </c>
      <c r="AS37" s="78">
        <f ca="1">SUM($AW37,AR11,-AS11)</f>
        <v>0</v>
      </c>
      <c r="AT37" s="78">
        <f ca="1">SUM($AW37,AS11,-AT11)</f>
        <v>0</v>
      </c>
      <c r="AU37" s="78">
        <f ca="1">SUM($AW37,AT11,-AU11)</f>
        <v>0</v>
      </c>
      <c r="AV37" s="78">
        <f ca="1">SUM($AW37,AU11,-AV11)</f>
        <v>0</v>
      </c>
      <c r="AW37" s="78">
        <f ca="1">PRODUCT(-H11,1/39)</f>
        <v>0</v>
      </c>
      <c r="AY37" s="1">
        <f ca="1">'Lane 5'!CO11</f>
        <v>10.386666666666667</v>
      </c>
      <c r="BE37" s="27"/>
    </row>
    <row r="38" spans="4:57" s="1" customFormat="1" ht="69.95" customHeight="1">
      <c r="D38" s="28">
        <v>24.5</v>
      </c>
      <c r="H38" s="4"/>
      <c r="I38" s="2"/>
      <c r="J38" s="78">
        <f ca="1">PRODUCT(-H12,1/39)</f>
        <v>0.84615384615384615</v>
      </c>
      <c r="K38" s="78">
        <f ca="1">SUM($AW38,J12,-K12)</f>
        <v>-0.15384615384615385</v>
      </c>
      <c r="L38" s="78">
        <f ca="1">SUM($AW38,K12,-L12)</f>
        <v>4.8461538461538467</v>
      </c>
      <c r="M38" s="78">
        <f ca="1">SUM($AW38,L12,-M12)</f>
        <v>6.8461538461538467</v>
      </c>
      <c r="N38" s="78">
        <f ca="1">SUM($AW38,M12,-N12)</f>
        <v>8.8461538461538467</v>
      </c>
      <c r="O38" s="78">
        <f ca="1">SUM($AW38,N12,-O12)</f>
        <v>8.8461538461538467</v>
      </c>
      <c r="P38" s="78">
        <f ca="1">SUM($AW38,O12,-P12)</f>
        <v>5.8461538461538467</v>
      </c>
      <c r="Q38" s="78">
        <f ca="1">SUM($AW38,P12,-Q12)</f>
        <v>4.8461538461538467</v>
      </c>
      <c r="R38" s="78">
        <f ca="1">SUM($AW38,Q12,-R12)</f>
        <v>3.8461538461538467</v>
      </c>
      <c r="S38" s="78">
        <f ca="1">SUM($AW38,R12,-S12)</f>
        <v>2.8461538461538467</v>
      </c>
      <c r="T38" s="78">
        <f ca="1">SUM($AW38,S12,-T12)</f>
        <v>3.8461538461538467</v>
      </c>
      <c r="U38" s="78">
        <f ca="1">SUM($AW38,T12,-U12)</f>
        <v>2.8461538461538467</v>
      </c>
      <c r="V38" s="78">
        <f ca="1">SUM($AW38,U12,-V12)</f>
        <v>5.8461538461538467</v>
      </c>
      <c r="W38" s="78">
        <f ca="1">SUM($AW38,V12,-W12)</f>
        <v>4.8461538461538467</v>
      </c>
      <c r="X38" s="78">
        <f ca="1">SUM($AW38,W12,-X12)</f>
        <v>5.8461538461538467</v>
      </c>
      <c r="Y38" s="78">
        <f ca="1">SUM($AW38,X12,-Y12)</f>
        <v>5.8461538461538467</v>
      </c>
      <c r="Z38" s="78">
        <f ca="1">SUM($AW38,Y12,-Z12)</f>
        <v>5.8461538461538467</v>
      </c>
      <c r="AA38" s="78">
        <f ca="1">SUM($AW38,Z12,-AA12)</f>
        <v>2.8461538461538396</v>
      </c>
      <c r="AB38" s="78">
        <f ca="1">SUM($AW38,AA12,-AB12)</f>
        <v>2.8461538461538396</v>
      </c>
      <c r="AC38" s="78">
        <f ca="1">SUM($AW38,AB12,-AC12)</f>
        <v>3.8461538461538396</v>
      </c>
      <c r="AD38" s="78">
        <f ca="1">SUM($AW38,AC12,-AD12)</f>
        <v>0.84615384615383959</v>
      </c>
      <c r="AE38" s="78">
        <f ca="1">SUM($AW38,AD12,-AE12)</f>
        <v>-0.15384615384616041</v>
      </c>
      <c r="AF38" s="78">
        <f ca="1">SUM($AW38,AE12,-AF12)</f>
        <v>-0.15384615384616041</v>
      </c>
      <c r="AG38" s="78">
        <f ca="1">SUM($AW38,AF12,-AG12)</f>
        <v>-3.1538461538461604</v>
      </c>
      <c r="AH38" s="78">
        <f ca="1">SUM($AW38,AG12,-AH12)</f>
        <v>-2.1538461538461604</v>
      </c>
      <c r="AI38" s="78">
        <f ca="1">SUM($AW38,AH12,-AI12)</f>
        <v>-4.15384615384616</v>
      </c>
      <c r="AJ38" s="78">
        <f ca="1">SUM($AW38,AI12,-AJ12)</f>
        <v>-4.1538461538461533</v>
      </c>
      <c r="AK38" s="78">
        <f ca="1">SUM($AW38,AJ12,-AK12)</f>
        <v>-4.1538461538461533</v>
      </c>
      <c r="AL38" s="78">
        <f ca="1">SUM($AW38,AK12,-AL12)</f>
        <v>-9.1538461538461533</v>
      </c>
      <c r="AM38" s="78">
        <f ca="1">SUM($AW38,AL12,-AM12)</f>
        <v>-5.1538461538461533</v>
      </c>
      <c r="AN38" s="78">
        <f ca="1">SUM($AW38,AM12,-AN12)</f>
        <v>-8.1538461538461533</v>
      </c>
      <c r="AO38" s="78">
        <f ca="1">SUM($AW38,AN12,-AO12)</f>
        <v>-10.153846153846153</v>
      </c>
      <c r="AP38" s="78">
        <f ca="1">SUM($AW38,AO12,-AP12)</f>
        <v>-4.1538461538461533</v>
      </c>
      <c r="AQ38" s="78">
        <f ca="1">SUM($AW38,AP12,-AQ12)</f>
        <v>-4.1538461538461533</v>
      </c>
      <c r="AR38" s="78">
        <f ca="1">SUM($AW38,AQ12,-AR12)</f>
        <v>-2.1538461538461542</v>
      </c>
      <c r="AS38" s="78">
        <f ca="1">SUM($AW38,AR12,-AS12)</f>
        <v>-2.1538461538461537</v>
      </c>
      <c r="AT38" s="78">
        <f ca="1">SUM($AW38,AS12,-AT12)</f>
        <v>-0.15384615384615374</v>
      </c>
      <c r="AU38" s="78">
        <f ca="1">SUM($AW38,AT12,-AU12)</f>
        <v>-0.15384615384615374</v>
      </c>
      <c r="AV38" s="78">
        <f ca="1">SUM($AW38,AU12,-AV12)</f>
        <v>3.8461538461538463</v>
      </c>
      <c r="AW38" s="78">
        <f ca="1">PRODUCT(-H12,1/39)</f>
        <v>0.84615384615384615</v>
      </c>
      <c r="AY38" s="1">
        <f ca="1">'Lane 5'!CO12</f>
        <v>38.64</v>
      </c>
      <c r="BE38" s="27"/>
    </row>
    <row r="39" spans="4:57" s="1" customFormat="1" ht="69.95" customHeight="1">
      <c r="D39" s="28">
        <v>21</v>
      </c>
      <c r="H39" s="4"/>
      <c r="I39" s="2"/>
      <c r="J39" s="78">
        <f ca="1">PRODUCT(-H13,1/39)</f>
        <v>1.4871794871794872</v>
      </c>
      <c r="K39" s="78">
        <f ca="1">SUM($AW39,J13,-K13)</f>
        <v>1.4871794871794872</v>
      </c>
      <c r="L39" s="78">
        <f ca="1">SUM($AW39,K13,-L13)</f>
        <v>9.4871794871794872</v>
      </c>
      <c r="M39" s="78">
        <f ca="1">SUM($AW39,L13,-M13)</f>
        <v>17.487179487179489</v>
      </c>
      <c r="N39" s="78">
        <f ca="1">SUM($AW39,M13,-N13)</f>
        <v>12.487179487179489</v>
      </c>
      <c r="O39" s="78">
        <f ca="1">SUM($AW39,N13,-O13)</f>
        <v>14.487179487179489</v>
      </c>
      <c r="P39" s="78">
        <f ca="1">SUM($AW39,O13,-P13)</f>
        <v>9.487179487179489</v>
      </c>
      <c r="Q39" s="78">
        <f ca="1">SUM($AW39,P13,-Q13)</f>
        <v>8.487179487179489</v>
      </c>
      <c r="R39" s="78">
        <f ca="1">SUM($AW39,Q13,-R13)</f>
        <v>7.487179487179489</v>
      </c>
      <c r="S39" s="78">
        <f ca="1">SUM($AW39,R13,-S13)</f>
        <v>10.487179487179489</v>
      </c>
      <c r="T39" s="78">
        <f ca="1">SUM($AW39,S13,-T13)</f>
        <v>4.487179487179489</v>
      </c>
      <c r="U39" s="78">
        <f ca="1">SUM($AW39,T13,-U13)</f>
        <v>7.487179487179489</v>
      </c>
      <c r="V39" s="78">
        <f ca="1">SUM($AW39,U13,-V13)</f>
        <v>7.487179487179489</v>
      </c>
      <c r="W39" s="78">
        <f ca="1">SUM($AW39,V13,-W13)</f>
        <v>3.487179487179489</v>
      </c>
      <c r="X39" s="78">
        <f ca="1">SUM($AW39,W13,-X13)</f>
        <v>5.487179487179489</v>
      </c>
      <c r="Y39" s="78">
        <f ca="1">SUM($AW39,X13,-Y13)</f>
        <v>4.487179487179489</v>
      </c>
      <c r="Z39" s="78">
        <f ca="1">SUM($AW39,Y13,-Z13)</f>
        <v>1.487179487179489</v>
      </c>
      <c r="AA39" s="78">
        <f ca="1">SUM($AW39,Z13,-AA13)</f>
        <v>3.487179487179489</v>
      </c>
      <c r="AB39" s="78">
        <f ca="1">SUM($AW39,AA13,-AB13)</f>
        <v>1.487179487179489</v>
      </c>
      <c r="AC39" s="78">
        <f ca="1">SUM($AW39,AB13,-AC13)</f>
        <v>0.487179487179489</v>
      </c>
      <c r="AD39" s="78">
        <f ca="1">SUM($AW39,AC13,-AD13)</f>
        <v>-0.512820512820511</v>
      </c>
      <c r="AE39" s="78">
        <f ca="1">SUM($AW39,AD13,-AE13)</f>
        <v>-0.512820512820511</v>
      </c>
      <c r="AF39" s="78">
        <f ca="1">SUM($AW39,AE13,-AF13)</f>
        <v>-3.512820512820511</v>
      </c>
      <c r="AG39" s="78">
        <f ca="1">SUM($AW39,AF13,-AG13)</f>
        <v>-2.512820512820511</v>
      </c>
      <c r="AH39" s="78">
        <f ca="1">SUM($AW39,AG13,-AH13)</f>
        <v>-2.512820512820511</v>
      </c>
      <c r="AI39" s="78">
        <f ca="1">SUM($AW39,AH13,-AI13)</f>
        <v>-2.512820512820511</v>
      </c>
      <c r="AJ39" s="78">
        <f ca="1">SUM($AW39,AI13,-AJ13)</f>
        <v>-2.512820512820511</v>
      </c>
      <c r="AK39" s="78">
        <f ca="1">SUM($AW39,AJ13,-AK13)</f>
        <v>-2.512820512820511</v>
      </c>
      <c r="AL39" s="78">
        <f ca="1">SUM($AW39,AK13,-AL13)</f>
        <v>-3.512820512820511</v>
      </c>
      <c r="AM39" s="78">
        <f ca="1">SUM($AW39,AL13,-AM13)</f>
        <v>-7.512820512820511</v>
      </c>
      <c r="AN39" s="78">
        <f ca="1">SUM($AW39,AM13,-AN13)</f>
        <v>-10.512820512820511</v>
      </c>
      <c r="AO39" s="78">
        <f ca="1">SUM($AW39,AN13,-AO13)</f>
        <v>-9.512820512820511</v>
      </c>
      <c r="AP39" s="78">
        <f ca="1">SUM($AW39,AO13,-AP13)</f>
        <v>-6.512820512820511</v>
      </c>
      <c r="AQ39" s="78">
        <f ca="1">SUM($AW39,AP13,-AQ13)</f>
        <v>-8.512820512820511</v>
      </c>
      <c r="AR39" s="78">
        <f ca="1">SUM($AW39,AQ13,-AR13)</f>
        <v>-6.512820512820511</v>
      </c>
      <c r="AS39" s="78">
        <f ca="1">SUM($AW39,AR13,-AS13)</f>
        <v>-6.5128205128205128</v>
      </c>
      <c r="AT39" s="78">
        <f ca="1">SUM($AW39,AS13,-AT13)</f>
        <v>-4.5128205128205128</v>
      </c>
      <c r="AU39" s="78">
        <f ca="1">SUM($AW39,AT13,-AU13)</f>
        <v>-2.5128205128205128</v>
      </c>
      <c r="AV39" s="78">
        <f ca="1">SUM($AW39,AU13,-AV13)</f>
        <v>8.4871794871794872</v>
      </c>
      <c r="AW39" s="78">
        <f ca="1">PRODUCT(-H13,1/39)</f>
        <v>1.4871794871794872</v>
      </c>
      <c r="AY39" s="1">
        <f ca="1">'Lane 5'!CO13</f>
        <v>62.186666666666667</v>
      </c>
      <c r="BE39" s="27"/>
    </row>
    <row r="40" spans="4:57" s="1" customFormat="1" ht="69.95" customHeight="1">
      <c r="D40" s="28">
        <v>17.5</v>
      </c>
      <c r="H40" s="4"/>
      <c r="I40" s="2"/>
      <c r="J40" s="78">
        <f ca="1">PRODUCT(-H14,1/39)</f>
        <v>-0.25641025641025639</v>
      </c>
      <c r="K40" s="78">
        <f ca="1">SUM($AW40,J14,-K14)</f>
        <v>0.74358974358974361</v>
      </c>
      <c r="L40" s="78">
        <f ca="1">SUM($AW40,K14,-L14)</f>
        <v>2.7435897435897436</v>
      </c>
      <c r="M40" s="78">
        <f ca="1">SUM($AW40,L14,-M14)</f>
        <v>2.7435897435897436</v>
      </c>
      <c r="N40" s="78">
        <f ca="1">SUM($AW40,M14,-N14)</f>
        <v>5.7435897435897436</v>
      </c>
      <c r="O40" s="78">
        <f ca="1">SUM($AW40,N14,-O14)</f>
        <v>3.7435897435897445</v>
      </c>
      <c r="P40" s="78">
        <f ca="1">SUM($AW40,O14,-P14)</f>
        <v>4.7435897435897445</v>
      </c>
      <c r="Q40" s="78">
        <f ca="1">SUM($AW40,P14,-Q14)</f>
        <v>4.7435897435897445</v>
      </c>
      <c r="R40" s="78">
        <f ca="1">SUM($AW40,Q14,-R14)</f>
        <v>3.7435897435897445</v>
      </c>
      <c r="S40" s="78">
        <f ca="1">SUM($AW40,R14,-S14)</f>
        <v>5.7435897435897445</v>
      </c>
      <c r="T40" s="78">
        <f ca="1">SUM($AW40,S14,-T14)</f>
        <v>4.7435897435897445</v>
      </c>
      <c r="U40" s="78">
        <f ca="1">SUM($AW40,T14,-U14)</f>
        <v>3.7435897435897445</v>
      </c>
      <c r="V40" s="78">
        <f ca="1">SUM($AW40,U14,-V14)</f>
        <v>4.7435897435897445</v>
      </c>
      <c r="W40" s="78">
        <f ca="1">SUM($AW40,V14,-W14)</f>
        <v>3.7435897435897445</v>
      </c>
      <c r="X40" s="78">
        <f ca="1">SUM($AW40,W14,-X14)</f>
        <v>4.7435897435897445</v>
      </c>
      <c r="Y40" s="78">
        <f ca="1">SUM($AW40,X14,-Y14)</f>
        <v>5.7435897435897445</v>
      </c>
      <c r="Z40" s="78">
        <f ca="1">SUM($AW40,Y14,-Z14)</f>
        <v>3.7435897435897374</v>
      </c>
      <c r="AA40" s="78">
        <f ca="1">SUM($AW40,Z14,-AA14)</f>
        <v>3.7435897435897374</v>
      </c>
      <c r="AB40" s="78">
        <f ca="1">SUM($AW40,AA14,-AB14)</f>
        <v>4.7435897435897374</v>
      </c>
      <c r="AC40" s="78">
        <f ca="1">SUM($AW40,AB14,-AC14)</f>
        <v>3.7435897435897374</v>
      </c>
      <c r="AD40" s="78">
        <f ca="1">SUM($AW40,AC14,-AD14)</f>
        <v>1.7435897435897374</v>
      </c>
      <c r="AE40" s="78">
        <f ca="1">SUM($AW40,AD14,-AE14)</f>
        <v>3.7435897435897374</v>
      </c>
      <c r="AF40" s="78">
        <f ca="1">SUM($AW40,AE14,-AF14)</f>
        <v>1.7435897435897374</v>
      </c>
      <c r="AG40" s="78">
        <f ca="1">SUM($AW40,AF14,-AG14)</f>
        <v>-2.2564102564102626</v>
      </c>
      <c r="AH40" s="78">
        <f ca="1">SUM($AW40,AG14,-AH14)</f>
        <v>-1.2564102564102626</v>
      </c>
      <c r="AI40" s="78">
        <f ca="1">SUM($AW40,AH14,-AI14)</f>
        <v>-4.2564102564102626</v>
      </c>
      <c r="AJ40" s="78">
        <f ca="1">SUM($AW40,AI14,-AJ14)</f>
        <v>-4.2564102564102626</v>
      </c>
      <c r="AK40" s="78">
        <f ca="1">SUM($AW40,AJ14,-AK14)</f>
        <v>-6.2564102564102626</v>
      </c>
      <c r="AL40" s="78">
        <f ca="1">SUM($AW40,AK14,-AL14)</f>
        <v>-7.2564102564102626</v>
      </c>
      <c r="AM40" s="78">
        <f ca="1">SUM($AW40,AL14,-AM14)</f>
        <v>-7.2564102564102626</v>
      </c>
      <c r="AN40" s="78">
        <f ca="1">SUM($AW40,AM14,-AN14)</f>
        <v>-9.2564102564102555</v>
      </c>
      <c r="AO40" s="78">
        <f ca="1">SUM($AW40,AN14,-AO14)</f>
        <v>-13.256410256410255</v>
      </c>
      <c r="AP40" s="78">
        <f ca="1">SUM($AW40,AO14,-AP14)</f>
        <v>-8.2564102564102555</v>
      </c>
      <c r="AQ40" s="78">
        <f ca="1">SUM($AW40,AP14,-AQ14)</f>
        <v>-8.2564102564102555</v>
      </c>
      <c r="AR40" s="78">
        <f ca="1">SUM($AW40,AQ14,-AR14)</f>
        <v>-5.2564102564102555</v>
      </c>
      <c r="AS40" s="78">
        <f ca="1">SUM($AW40,AR14,-AS14)</f>
        <v>-8.2564102564102555</v>
      </c>
      <c r="AT40" s="78">
        <f ca="1">SUM($AW40,AS14,-AT14)</f>
        <v>-4.2564102564102555</v>
      </c>
      <c r="AU40" s="78">
        <f ca="1">SUM($AW40,AT14,-AU14)</f>
        <v>-2.2564102564102564</v>
      </c>
      <c r="AV40" s="78">
        <f ca="1">SUM($AW40,AU14,-AV14)</f>
        <v>-3.2564102564102564</v>
      </c>
      <c r="AW40" s="78">
        <f ca="1">PRODUCT(-H14,1/39)</f>
        <v>-0.25641025641025639</v>
      </c>
      <c r="AY40" s="1">
        <f ca="1">'Lane 5'!CO14</f>
        <v>47.040000000000006</v>
      </c>
      <c r="BE40" s="27"/>
    </row>
    <row r="41" spans="4:57" s="1" customFormat="1" ht="69.95" customHeight="1">
      <c r="D41" s="28">
        <v>14</v>
      </c>
      <c r="H41" s="4"/>
      <c r="I41" s="2"/>
      <c r="J41" s="78">
        <f ca="1">PRODUCT(-H15,1/39)</f>
        <v>-0.717948717948718</v>
      </c>
      <c r="K41" s="78">
        <f ca="1">SUM($AW41,J15,-K15)</f>
        <v>-1.7179487179487181</v>
      </c>
      <c r="L41" s="78">
        <f ca="1">SUM($AW41,K15,-L15)</f>
        <v>-2.7179487179487181</v>
      </c>
      <c r="M41" s="78">
        <f ca="1">SUM($AW41,L15,-M15)</f>
        <v>-4.7179487179487181</v>
      </c>
      <c r="N41" s="78">
        <f ca="1">SUM($AW41,M15,-N15)</f>
        <v>-3.7179487179487181</v>
      </c>
      <c r="O41" s="78">
        <f ca="1">SUM($AW41,N15,-O15)</f>
        <v>-2.7179487179487172</v>
      </c>
      <c r="P41" s="78">
        <f ca="1">SUM($AW41,O15,-P15)</f>
        <v>0.28205128205128283</v>
      </c>
      <c r="Q41" s="78">
        <f ca="1">SUM($AW41,P15,-Q15)</f>
        <v>-0.71794871794871717</v>
      </c>
      <c r="R41" s="78">
        <f ca="1">SUM($AW41,Q15,-R15)</f>
        <v>0.28205128205128283</v>
      </c>
      <c r="S41" s="78">
        <f ca="1">SUM($AW41,R15,-S15)</f>
        <v>3.2820512820512828</v>
      </c>
      <c r="T41" s="78">
        <f ca="1">SUM($AW41,S15,-T15)</f>
        <v>2.2820512820512819</v>
      </c>
      <c r="U41" s="78">
        <f ca="1">SUM($AW41,T15,-U15)</f>
        <v>1.2820512820512819</v>
      </c>
      <c r="V41" s="78">
        <f ca="1">SUM($AW41,U15,-V15)</f>
        <v>5.2820512820512819</v>
      </c>
      <c r="W41" s="78">
        <f ca="1">SUM($AW41,V15,-W15)</f>
        <v>3.2820512820512819</v>
      </c>
      <c r="X41" s="78">
        <f ca="1">SUM($AW41,W15,-X15)</f>
        <v>5.2820512820512828</v>
      </c>
      <c r="Y41" s="78">
        <f ca="1">SUM($AW41,X15,-Y15)</f>
        <v>4.2820512820512828</v>
      </c>
      <c r="Z41" s="78">
        <f ca="1">SUM($AW41,Y15,-Z15)</f>
        <v>3.282051282051281</v>
      </c>
      <c r="AA41" s="78">
        <f ca="1">SUM($AW41,Z15,-AA15)</f>
        <v>2.282051282051281</v>
      </c>
      <c r="AB41" s="78">
        <f ca="1">SUM($AW41,AA15,-AB15)</f>
        <v>3.282051282051281</v>
      </c>
      <c r="AC41" s="78">
        <f ca="1">SUM($AW41,AB15,-AC15)</f>
        <v>-0.717948717948719</v>
      </c>
      <c r="AD41" s="78">
        <f ca="1">SUM($AW41,AC15,-AD15)</f>
        <v>-0.717948717948719</v>
      </c>
      <c r="AE41" s="78">
        <f ca="1">SUM($AW41,AD15,-AE15)</f>
        <v>-0.717948717948719</v>
      </c>
      <c r="AF41" s="78">
        <f ca="1">SUM($AW41,AE15,-AF15)</f>
        <v>-1.717948717948719</v>
      </c>
      <c r="AG41" s="78">
        <f ca="1">SUM($AW41,AF15,-AG15)</f>
        <v>-2.717948717948719</v>
      </c>
      <c r="AH41" s="78">
        <f ca="1">SUM($AW41,AG15,-AH15)</f>
        <v>-0.717948717948719</v>
      </c>
      <c r="AI41" s="78">
        <f ca="1">SUM($AW41,AH15,-AI15)</f>
        <v>-0.717948717948719</v>
      </c>
      <c r="AJ41" s="78">
        <f ca="1">SUM($AW41,AI15,-AJ15)</f>
        <v>-1.717948717948719</v>
      </c>
      <c r="AK41" s="78">
        <f ca="1">SUM($AW41,AJ15,-AK15)</f>
        <v>-0.717948717948719</v>
      </c>
      <c r="AL41" s="78">
        <f ca="1">SUM($AW41,AK15,-AL15)</f>
        <v>-2.717948717948719</v>
      </c>
      <c r="AM41" s="78">
        <f ca="1">SUM($AW41,AL15,-AM15)</f>
        <v>-0.717948717948719</v>
      </c>
      <c r="AN41" s="78">
        <f ca="1">SUM($AW41,AM15,-AN15)</f>
        <v>-1.717948717948719</v>
      </c>
      <c r="AO41" s="78">
        <f ca="1">SUM($AW41,AN15,-AO15)</f>
        <v>-4.717948717948719</v>
      </c>
      <c r="AP41" s="78">
        <f ca="1">SUM($AW41,AO15,-AP15)</f>
        <v>-1.717948717948719</v>
      </c>
      <c r="AQ41" s="78">
        <f ca="1">SUM($AW41,AP15,-AQ15)</f>
        <v>-2.717948717948719</v>
      </c>
      <c r="AR41" s="78">
        <f ca="1">SUM($AW41,AQ15,-AR15)</f>
        <v>-1.717948717948719</v>
      </c>
      <c r="AS41" s="78">
        <f ca="1">SUM($AW41,AR15,-AS15)</f>
        <v>-1.717948717948719</v>
      </c>
      <c r="AT41" s="78">
        <f ca="1">SUM($AW41,AS15,-AT15)</f>
        <v>-4.7179487179487172</v>
      </c>
      <c r="AU41" s="78">
        <f ca="1">SUM($AW41,AT15,-AU15)</f>
        <v>-2.7179487179487172</v>
      </c>
      <c r="AV41" s="78">
        <f ca="1">SUM($AW41,AU15,-AV15)</f>
        <v>-9.7179487179487172</v>
      </c>
      <c r="AW41" s="78">
        <f ca="1">PRODUCT(-H15,1/39)</f>
        <v>-0.717948717948718</v>
      </c>
      <c r="AY41" s="1">
        <f ca="1">'Lane 5'!CO15</f>
        <v>17.240000000000002</v>
      </c>
      <c r="BE41" s="27"/>
    </row>
    <row r="42" spans="4:57" s="1" customFormat="1" ht="69.95" customHeight="1">
      <c r="D42" s="28">
        <v>10.5</v>
      </c>
      <c r="H42" s="4"/>
      <c r="I42" s="2"/>
      <c r="J42" s="78">
        <f ca="1">PRODUCT(-H16,1/39)</f>
        <v>-0.69230769230769229</v>
      </c>
      <c r="K42" s="78">
        <f ca="1">SUM($AW42,J16,-K16)</f>
        <v>-0.69230769230769229</v>
      </c>
      <c r="L42" s="78">
        <f ca="1">SUM($AW42,K16,-L16)</f>
        <v>-2.6923076923076925</v>
      </c>
      <c r="M42" s="78">
        <f ca="1">SUM($AW42,L16,-M16)</f>
        <v>-2.6923076923076925</v>
      </c>
      <c r="N42" s="78">
        <f ca="1">SUM($AW42,M16,-N16)</f>
        <v>-1.6923076923076925</v>
      </c>
      <c r="O42" s="78">
        <f ca="1">SUM($AW42,N16,-O16)</f>
        <v>-0.69230769230769251</v>
      </c>
      <c r="P42" s="78">
        <f ca="1">SUM($AW42,O16,-P16)</f>
        <v>1.3076923076923075</v>
      </c>
      <c r="Q42" s="78">
        <f ca="1">SUM($AW42,P16,-Q16)</f>
        <v>1.3076923076923075</v>
      </c>
      <c r="R42" s="78">
        <f ca="1">SUM($AW42,Q16,-R16)</f>
        <v>2.3076923076923075</v>
      </c>
      <c r="S42" s="78">
        <f ca="1">SUM($AW42,R16,-S16)</f>
        <v>4.3076923076923075</v>
      </c>
      <c r="T42" s="78">
        <f ca="1">SUM($AW42,S16,-T16)</f>
        <v>6.3076923076923075</v>
      </c>
      <c r="U42" s="78">
        <f ca="1">SUM($AW42,T16,-U16)</f>
        <v>4.3076923076923084</v>
      </c>
      <c r="V42" s="78">
        <f ca="1">SUM($AW42,U16,-V16)</f>
        <v>3.3076923076923066</v>
      </c>
      <c r="W42" s="78">
        <f ca="1">SUM($AW42,V16,-W16)</f>
        <v>5.3076923076923066</v>
      </c>
      <c r="X42" s="78">
        <f ca="1">SUM($AW42,W16,-X16)</f>
        <v>4.3076923076923066</v>
      </c>
      <c r="Y42" s="78">
        <f ca="1">SUM($AW42,X16,-Y16)</f>
        <v>4.3076923076923066</v>
      </c>
      <c r="Z42" s="78">
        <f ca="1">SUM($AW42,Y16,-Z16)</f>
        <v>0.3076923076923066</v>
      </c>
      <c r="AA42" s="78">
        <f ca="1">SUM($AW42,Z16,-AA16)</f>
        <v>0.3076923076923066</v>
      </c>
      <c r="AB42" s="78">
        <f ca="1">SUM($AW42,AA16,-AB16)</f>
        <v>1.3076923076923066</v>
      </c>
      <c r="AC42" s="78">
        <f ca="1">SUM($AW42,AB16,-AC16)</f>
        <v>-0.6923076923076934</v>
      </c>
      <c r="AD42" s="78">
        <f ca="1">SUM($AW42,AC16,-AD16)</f>
        <v>-0.6923076923076934</v>
      </c>
      <c r="AE42" s="78">
        <f ca="1">SUM($AW42,AD16,-AE16)</f>
        <v>-0.6923076923076934</v>
      </c>
      <c r="AF42" s="78">
        <f ca="1">SUM($AW42,AE16,-AF16)</f>
        <v>-0.6923076923076934</v>
      </c>
      <c r="AG42" s="78">
        <f ca="1">SUM($AW42,AF16,-AG16)</f>
        <v>-1.6923076923076934</v>
      </c>
      <c r="AH42" s="78">
        <f ca="1">SUM($AW42,AG16,-AH16)</f>
        <v>0.3076923076923066</v>
      </c>
      <c r="AI42" s="78">
        <f ca="1">SUM($AW42,AH16,-AI16)</f>
        <v>0.3076923076923066</v>
      </c>
      <c r="AJ42" s="78">
        <f ca="1">SUM($AW42,AI16,-AJ16)</f>
        <v>0.3076923076923066</v>
      </c>
      <c r="AK42" s="78">
        <f ca="1">SUM($AW42,AJ16,-AK16)</f>
        <v>0.3076923076923066</v>
      </c>
      <c r="AL42" s="78">
        <f ca="1">SUM($AW42,AK16,-AL16)</f>
        <v>1.3076923076923066</v>
      </c>
      <c r="AM42" s="78">
        <f ca="1">SUM($AW42,AL16,-AM16)</f>
        <v>1.3076923076923066</v>
      </c>
      <c r="AN42" s="78">
        <f ca="1">SUM($AW42,AM16,-AN16)</f>
        <v>-1.6923076923076934</v>
      </c>
      <c r="AO42" s="78">
        <f ca="1">SUM($AW42,AN16,-AO16)</f>
        <v>-3.6923076923076934</v>
      </c>
      <c r="AP42" s="78">
        <f ca="1">SUM($AW42,AO16,-AP16)</f>
        <v>-4.6923076923076934</v>
      </c>
      <c r="AQ42" s="78">
        <f ca="1">SUM($AW42,AP16,-AQ16)</f>
        <v>-6.6923076923076934</v>
      </c>
      <c r="AR42" s="78">
        <f ca="1">SUM($AW42,AQ16,-AR16)</f>
        <v>-6.6923076923076934</v>
      </c>
      <c r="AS42" s="78">
        <f ca="1">SUM($AW42,AR16,-AS16)</f>
        <v>-11.692307692307693</v>
      </c>
      <c r="AT42" s="78">
        <f ca="1">SUM($AW42,AS16,-AT16)</f>
        <v>-5.6923076923076934</v>
      </c>
      <c r="AU42" s="78">
        <f ca="1">SUM($AW42,AT16,-AU16)</f>
        <v>-4.6923076923076916</v>
      </c>
      <c r="AV42" s="78">
        <f ca="1">SUM($AW42,AU16,-AV16)</f>
        <v>-10.692307692307692</v>
      </c>
      <c r="AW42" s="78">
        <f ca="1">PRODUCT(-H16,1/39)</f>
        <v>-0.69230769230769229</v>
      </c>
      <c r="AY42" s="1">
        <f ca="1">'Lane 5'!CO16</f>
        <v>27.866666666666667</v>
      </c>
      <c r="BE42" s="27"/>
    </row>
    <row r="43" spans="4:57" s="1" customFormat="1" ht="69.95" customHeight="1">
      <c r="D43" s="28">
        <v>7.1</v>
      </c>
      <c r="H43" s="4"/>
      <c r="I43" s="2"/>
      <c r="J43" s="78">
        <f ca="1">PRODUCT(-H17,1/39)</f>
        <v>0.23076923076923075</v>
      </c>
      <c r="K43" s="78">
        <f ca="1">SUM($AW43,J17,-K17)</f>
        <v>0.23076923076923075</v>
      </c>
      <c r="L43" s="78">
        <f ca="1">SUM($AW43,K17,-L17)</f>
        <v>1.2307692307692308</v>
      </c>
      <c r="M43" s="78">
        <f ca="1">SUM($AW43,L17,-M17)</f>
        <v>1.2307692307692308</v>
      </c>
      <c r="N43" s="78">
        <f ca="1">SUM($AW43,M17,-N17)</f>
        <v>2.2307692307692308</v>
      </c>
      <c r="O43" s="78">
        <f ca="1">SUM($AW43,N17,-O17)</f>
        <v>3.2307692307692308</v>
      </c>
      <c r="P43" s="78">
        <f ca="1">SUM($AW43,O17,-P17)</f>
        <v>3.2307692307692308</v>
      </c>
      <c r="Q43" s="78">
        <f ca="1">SUM($AW43,P17,-Q17)</f>
        <v>4.23076923076923</v>
      </c>
      <c r="R43" s="78">
        <f ca="1">SUM($AW43,Q17,-R17)</f>
        <v>5.23076923076923</v>
      </c>
      <c r="S43" s="78">
        <f ca="1">SUM($AW43,R17,-S17)</f>
        <v>6.23076923076923</v>
      </c>
      <c r="T43" s="78">
        <f ca="1">SUM($AW43,S17,-T17)</f>
        <v>6.23076923076923</v>
      </c>
      <c r="U43" s="78">
        <f ca="1">SUM($AW43,T17,-U17)</f>
        <v>7.23076923076923</v>
      </c>
      <c r="V43" s="78">
        <f ca="1">SUM($AW43,U17,-V17)</f>
        <v>6.2307692307692335</v>
      </c>
      <c r="W43" s="78">
        <f ca="1">SUM($AW43,V17,-W17)</f>
        <v>7.2307692307692335</v>
      </c>
      <c r="X43" s="78">
        <f ca="1">SUM($AW43,W17,-X17)</f>
        <v>6.2307692307692335</v>
      </c>
      <c r="Y43" s="78">
        <f ca="1">SUM($AW43,X17,-Y17)</f>
        <v>6.2307692307692335</v>
      </c>
      <c r="Z43" s="78">
        <f ca="1">SUM($AW43,Y17,-Z17)</f>
        <v>2.2307692307692335</v>
      </c>
      <c r="AA43" s="78">
        <f ca="1">SUM($AW43,Z17,-AA17)</f>
        <v>3.2307692307692264</v>
      </c>
      <c r="AB43" s="78">
        <f ca="1">SUM($AW43,AA17,-AB17)</f>
        <v>3.2307692307692264</v>
      </c>
      <c r="AC43" s="78">
        <f ca="1">SUM($AW43,AB17,-AC17)</f>
        <v>-0.7692307692307736</v>
      </c>
      <c r="AD43" s="78">
        <f ca="1">SUM($AW43,AC17,-AD17)</f>
        <v>1.2307692307692264</v>
      </c>
      <c r="AE43" s="78">
        <f ca="1">SUM($AW43,AD17,-AE17)</f>
        <v>1.2307692307692264</v>
      </c>
      <c r="AF43" s="78">
        <f ca="1">SUM($AW43,AE17,-AF17)</f>
        <v>-0.7692307692307736</v>
      </c>
      <c r="AG43" s="78">
        <f ca="1">SUM($AW43,AF17,-AG17)</f>
        <v>-1.7692307692307736</v>
      </c>
      <c r="AH43" s="78">
        <f ca="1">SUM($AW43,AG17,-AH17)</f>
        <v>-1.7692307692307736</v>
      </c>
      <c r="AI43" s="78">
        <f ca="1">SUM($AW43,AH17,-AI17)</f>
        <v>-1.7692307692307736</v>
      </c>
      <c r="AJ43" s="78">
        <f ca="1">SUM($AW43,AI17,-AJ17)</f>
        <v>-1.7692307692307736</v>
      </c>
      <c r="AK43" s="78">
        <f ca="1">SUM($AW43,AJ17,-AK17)</f>
        <v>-0.7692307692307665</v>
      </c>
      <c r="AL43" s="78">
        <f ca="1">SUM($AW43,AK17,-AL17)</f>
        <v>-0.7692307692307665</v>
      </c>
      <c r="AM43" s="78">
        <f ca="1">SUM($AW43,AL17,-AM17)</f>
        <v>-1.7692307692307665</v>
      </c>
      <c r="AN43" s="78">
        <f ca="1">SUM($AW43,AM17,-AN17)</f>
        <v>-2.7692307692307665</v>
      </c>
      <c r="AO43" s="78">
        <f ca="1">SUM($AW43,AN17,-AO17)</f>
        <v>-5.7692307692307665</v>
      </c>
      <c r="AP43" s="78">
        <f ca="1">SUM($AW43,AO17,-AP17)</f>
        <v>-5.7692307692307665</v>
      </c>
      <c r="AQ43" s="78">
        <f ca="1">SUM($AW43,AP17,-AQ17)</f>
        <v>-7.7692307692307665</v>
      </c>
      <c r="AR43" s="78">
        <f ca="1">SUM($AW43,AQ17,-AR17)</f>
        <v>-7.7692307692307665</v>
      </c>
      <c r="AS43" s="78">
        <f ca="1">SUM($AW43,AR17,-AS17)</f>
        <v>-8.76923076923077</v>
      </c>
      <c r="AT43" s="78">
        <f ca="1">SUM($AW43,AS17,-AT17)</f>
        <v>-5.76923076923077</v>
      </c>
      <c r="AU43" s="78">
        <f ca="1">SUM($AW43,AT17,-AU17)</f>
        <v>-5.76923076923077</v>
      </c>
      <c r="AV43" s="78">
        <f ca="1">SUM($AW43,AU17,-AV17)</f>
        <v>-6.7692307692307692</v>
      </c>
      <c r="AW43" s="78">
        <f ca="1">PRODUCT(-H17,1/39)</f>
        <v>0.23076923076923075</v>
      </c>
      <c r="AY43" s="1">
        <f ca="1">'Lane 5'!CO17</f>
        <v>41.28</v>
      </c>
      <c r="BE43" s="27"/>
    </row>
    <row r="44" spans="4:57" s="1" customFormat="1" ht="69.95" customHeight="1">
      <c r="D44" s="28">
        <v>3.6</v>
      </c>
      <c r="H44" s="4"/>
      <c r="I44" s="2"/>
      <c r="J44" s="78">
        <f ca="1">PRODUCT(-H18,1/39)</f>
        <v>0.02564102564102564</v>
      </c>
      <c r="K44" s="78">
        <f ca="1">SUM($AW44,J18,-K18)</f>
        <v>0.02564102564102564</v>
      </c>
      <c r="L44" s="78">
        <f ca="1">SUM($AW44,K18,-L18)</f>
        <v>0.02564102564102564</v>
      </c>
      <c r="M44" s="78">
        <f ca="1">SUM($AW44,L18,-M18)</f>
        <v>1.0256410256410255</v>
      </c>
      <c r="N44" s="78">
        <f ca="1">SUM($AW44,M18,-N18)</f>
        <v>1.0256410256410255</v>
      </c>
      <c r="O44" s="78">
        <f ca="1">SUM($AW44,N18,-O18)</f>
        <v>0.02564102564102555</v>
      </c>
      <c r="P44" s="78">
        <f ca="1">SUM($AW44,O18,-P18)</f>
        <v>3.0256410256410255</v>
      </c>
      <c r="Q44" s="78">
        <f ca="1">SUM($AW44,P18,-Q18)</f>
        <v>1.0256410256410255</v>
      </c>
      <c r="R44" s="78">
        <f ca="1">SUM($AW44,Q18,-R18)</f>
        <v>2.0256410256410255</v>
      </c>
      <c r="S44" s="78">
        <f ca="1">SUM($AW44,R18,-S18)</f>
        <v>4.0256410256410255</v>
      </c>
      <c r="T44" s="78">
        <f ca="1">SUM($AW44,S18,-T18)</f>
        <v>2.0256410256410255</v>
      </c>
      <c r="U44" s="78">
        <f ca="1">SUM($AW44,T18,-U18)</f>
        <v>3.0256410256410255</v>
      </c>
      <c r="V44" s="78">
        <f ca="1">SUM($AW44,U18,-V18)</f>
        <v>3.0256410256410255</v>
      </c>
      <c r="W44" s="78">
        <f ca="1">SUM($AW44,V18,-W18)</f>
        <v>4.0256410256410255</v>
      </c>
      <c r="X44" s="78">
        <f ca="1">SUM($AW44,W18,-X18)</f>
        <v>4.0256410256410255</v>
      </c>
      <c r="Y44" s="78">
        <f ca="1">SUM($AW44,X18,-Y18)</f>
        <v>3.0256410256410255</v>
      </c>
      <c r="Z44" s="78">
        <f ca="1">SUM($AW44,Y18,-Z18)</f>
        <v>3.0256410256410255</v>
      </c>
      <c r="AA44" s="78">
        <f ca="1">SUM($AW44,Z18,-AA18)</f>
        <v>2.0256410256410291</v>
      </c>
      <c r="AB44" s="78">
        <f ca="1">SUM($AW44,AA18,-AB18)</f>
        <v>2.0256410256410291</v>
      </c>
      <c r="AC44" s="78">
        <f ca="1">SUM($AW44,AB18,-AC18)</f>
        <v>1.0256410256410291</v>
      </c>
      <c r="AD44" s="78">
        <f ca="1">SUM($AW44,AC18,-AD18)</f>
        <v>1.0256410256410291</v>
      </c>
      <c r="AE44" s="78">
        <f ca="1">SUM($AW44,AD18,-AE18)</f>
        <v>1.0256410256410291</v>
      </c>
      <c r="AF44" s="78">
        <f ca="1">SUM($AW44,AE18,-AF18)</f>
        <v>-0.9743589743589709</v>
      </c>
      <c r="AG44" s="78">
        <f ca="1">SUM($AW44,AF18,-AG18)</f>
        <v>-0.9743589743589709</v>
      </c>
      <c r="AH44" s="78">
        <f ca="1">SUM($AW44,AG18,-AH18)</f>
        <v>-0.9743589743589709</v>
      </c>
      <c r="AI44" s="78">
        <f ca="1">SUM($AW44,AH18,-AI18)</f>
        <v>-2.9743589743589709</v>
      </c>
      <c r="AJ44" s="78">
        <f ca="1">SUM($AW44,AI18,-AJ18)</f>
        <v>-1.9743589743589709</v>
      </c>
      <c r="AK44" s="78">
        <f ca="1">SUM($AW44,AJ18,-AK18)</f>
        <v>-1.9743589743589709</v>
      </c>
      <c r="AL44" s="78">
        <f ca="1">SUM($AW44,AK18,-AL18)</f>
        <v>-1.9743589743589745</v>
      </c>
      <c r="AM44" s="78">
        <f ca="1">SUM($AW44,AL18,-AM18)</f>
        <v>-1.9743589743589745</v>
      </c>
      <c r="AN44" s="78">
        <f ca="1">SUM($AW44,AM18,-AN18)</f>
        <v>-2.9743589743589745</v>
      </c>
      <c r="AO44" s="78">
        <f ca="1">SUM($AW44,AN18,-AO18)</f>
        <v>-2.9743589743589745</v>
      </c>
      <c r="AP44" s="78">
        <f ca="1">SUM($AW44,AO18,-AP18)</f>
        <v>-1.9743589743589745</v>
      </c>
      <c r="AQ44" s="78">
        <f ca="1">SUM($AW44,AP18,-AQ18)</f>
        <v>-3.9743589743589745</v>
      </c>
      <c r="AR44" s="78">
        <f ca="1">SUM($AW44,AQ18,-AR18)</f>
        <v>-2.9743589743589745</v>
      </c>
      <c r="AS44" s="78">
        <f ca="1">SUM($AW44,AR18,-AS18)</f>
        <v>-4.9743589743589745</v>
      </c>
      <c r="AT44" s="78">
        <f ca="1">SUM($AW44,AS18,-AT18)</f>
        <v>-1.9743589743589745</v>
      </c>
      <c r="AU44" s="78">
        <f ca="1">SUM($AW44,AT18,-AU18)</f>
        <v>-1.9743589743589745</v>
      </c>
      <c r="AV44" s="78">
        <f ca="1">SUM($AW44,AU18,-AV18)</f>
        <v>-2.9743589743589745</v>
      </c>
      <c r="AW44" s="78">
        <f ca="1">PRODUCT(-H18,1/39)</f>
        <v>0.02564102564102564</v>
      </c>
      <c r="AY44" s="1">
        <f ca="1">'Lane 5'!CO18</f>
        <v>20.666666666666668</v>
      </c>
      <c r="BE44" s="27"/>
    </row>
    <row r="45" spans="4:57" s="1" customFormat="1" ht="69" customHeight="1">
      <c r="D45" s="28">
        <v>1</v>
      </c>
      <c r="H45" s="4"/>
      <c r="I45" s="2"/>
      <c r="J45" s="78">
        <f ca="1">PRODUCT(-H19,1/39)</f>
        <v>0.76923076923076916</v>
      </c>
      <c r="K45" s="78">
        <f ca="1">SUM($AW45,J19,-K19)</f>
        <v>-2.2307692307692308</v>
      </c>
      <c r="L45" s="78">
        <f ca="1">SUM($AW45,K19,-L19)</f>
        <v>-0.23076923076923084</v>
      </c>
      <c r="M45" s="78">
        <f ca="1">SUM($AW45,L19,-M19)</f>
        <v>-1.2307692307692308</v>
      </c>
      <c r="N45" s="78">
        <f ca="1">SUM($AW45,M19,-N19)</f>
        <v>-2.2307692307692308</v>
      </c>
      <c r="O45" s="78">
        <f ca="1">SUM($AW45,N19,-O19)</f>
        <v>-2.23076923076923</v>
      </c>
      <c r="P45" s="78">
        <f ca="1">SUM($AW45,O19,-P19)</f>
        <v>0.76923076923077</v>
      </c>
      <c r="Q45" s="78">
        <f ca="1">SUM($AW45,P19,-Q19)</f>
        <v>-0.23076923076922995</v>
      </c>
      <c r="R45" s="78">
        <f ca="1">SUM($AW45,Q19,-R19)</f>
        <v>0.76923076923077</v>
      </c>
      <c r="S45" s="78">
        <f ca="1">SUM($AW45,R19,-S19)</f>
        <v>2.76923076923077</v>
      </c>
      <c r="T45" s="78">
        <f ca="1">SUM($AW45,S19,-T19)</f>
        <v>2.76923076923077</v>
      </c>
      <c r="U45" s="78">
        <f ca="1">SUM($AW45,T19,-U19)</f>
        <v>4.76923076923077</v>
      </c>
      <c r="V45" s="78">
        <f ca="1">SUM($AW45,U19,-V19)</f>
        <v>3.7692307692307692</v>
      </c>
      <c r="W45" s="78">
        <f ca="1">SUM($AW45,V19,-W19)</f>
        <v>5.7692307692307692</v>
      </c>
      <c r="X45" s="78">
        <f ca="1">SUM($AW45,W19,-X19)</f>
        <v>7.7692307692307692</v>
      </c>
      <c r="Y45" s="78">
        <f ca="1">SUM($AW45,X19,-Y19)</f>
        <v>6.76923076923077</v>
      </c>
      <c r="Z45" s="78">
        <f ca="1">SUM($AW45,Y19,-Z19)</f>
        <v>5.76923076923077</v>
      </c>
      <c r="AA45" s="78">
        <f ca="1">SUM($AW45,Z19,-AA19)</f>
        <v>7.76923076923077</v>
      </c>
      <c r="AB45" s="78">
        <f ca="1">SUM($AW45,AA19,-AB19)</f>
        <v>5.76923076923077</v>
      </c>
      <c r="AC45" s="78">
        <f ca="1">SUM($AW45,AB19,-AC19)</f>
        <v>2.7692307692307665</v>
      </c>
      <c r="AD45" s="78">
        <f ca="1">SUM($AW45,AC19,-AD19)</f>
        <v>2.7692307692307665</v>
      </c>
      <c r="AE45" s="78">
        <f ca="1">SUM($AW45,AD19,-AE19)</f>
        <v>1.7692307692307665</v>
      </c>
      <c r="AF45" s="78">
        <f ca="1">SUM($AW45,AE19,-AF19)</f>
        <v>1.7692307692307665</v>
      </c>
      <c r="AG45" s="78">
        <f ca="1">SUM($AW45,AF19,-AG19)</f>
        <v>-0.2307692307692335</v>
      </c>
      <c r="AH45" s="78">
        <f ca="1">SUM($AW45,AG19,-AH19)</f>
        <v>-0.2307692307692335</v>
      </c>
      <c r="AI45" s="78">
        <f ca="1">SUM($AW45,AH19,-AI19)</f>
        <v>0.7692307692307665</v>
      </c>
      <c r="AJ45" s="78">
        <f ca="1">SUM($AW45,AI19,-AJ19)</f>
        <v>-2.2307692307692335</v>
      </c>
      <c r="AK45" s="78">
        <f ca="1">SUM($AW45,AJ19,-AK19)</f>
        <v>-0.2307692307692335</v>
      </c>
      <c r="AL45" s="78">
        <f ca="1">SUM($AW45,AK19,-AL19)</f>
        <v>-3.2307692307692335</v>
      </c>
      <c r="AM45" s="78">
        <f ca="1">SUM($AW45,AL19,-AM19)</f>
        <v>-1.23076923076923</v>
      </c>
      <c r="AN45" s="78">
        <f ca="1">SUM($AW45,AM19,-AN19)</f>
        <v>-1.23076923076923</v>
      </c>
      <c r="AO45" s="78">
        <f ca="1">SUM($AW45,AN19,-AO19)</f>
        <v>-3.23076923076923</v>
      </c>
      <c r="AP45" s="78">
        <f ca="1">SUM($AW45,AO19,-AP19)</f>
        <v>-1.23076923076923</v>
      </c>
      <c r="AQ45" s="78">
        <f ca="1">SUM($AW45,AP19,-AQ19)</f>
        <v>-1.23076923076923</v>
      </c>
      <c r="AR45" s="78">
        <f ca="1">SUM($AW45,AQ19,-AR19)</f>
        <v>-2.23076923076923</v>
      </c>
      <c r="AS45" s="78">
        <f ca="1">SUM($AW45,AR19,-AS19)</f>
        <v>-3.23076923076923</v>
      </c>
      <c r="AT45" s="78">
        <f ca="1">SUM($AW45,AS19,-AT19)</f>
        <v>-1.23076923076923</v>
      </c>
      <c r="AU45" s="78">
        <f ca="1">SUM($AW45,AT19,-AU19)</f>
        <v>-0.23076923076923084</v>
      </c>
      <c r="AV45" s="78">
        <f ca="1">SUM($AW45,AU19,-AV19)</f>
        <v>-6.2307692307692308</v>
      </c>
      <c r="AW45" s="78">
        <f ca="1">PRODUCT(-H19,1/39)</f>
        <v>0.76923076923076916</v>
      </c>
      <c r="AY45" s="1">
        <f ca="1">'Lane 5'!CO19</f>
        <v>18.986666666666668</v>
      </c>
      <c r="BA45" s="37" t="s">
        <v>52</v>
      </c>
      <c r="BE45" s="27"/>
    </row>
    <row r="46" spans="4:57" s="1" customFormat="1" ht="34.5" customHeight="1">
      <c r="D46" s="32"/>
      <c r="H46" s="4" t="s">
        <v>48</v>
      </c>
      <c r="I46" s="2"/>
      <c r="J46" s="78">
        <f ca="1">SUM(J28:J45)</f>
        <v>2.9999999999999996</v>
      </c>
      <c r="K46" s="78">
        <f ca="1">SUM(K28:K45)</f>
        <v>-17.000000000000004</v>
      </c>
      <c r="L46" s="78">
        <f ca="1">SUM(L28:L45)</f>
        <v>9</v>
      </c>
      <c r="M46" s="78">
        <f ca="1">SUM(M28:M45)</f>
        <v>14</v>
      </c>
      <c r="N46" s="78">
        <f ca="1">SUM(N28:N45)</f>
        <v>15</v>
      </c>
      <c r="O46" s="78">
        <f ca="1">SUM(O28:O45)</f>
        <v>9.0000000000000071</v>
      </c>
      <c r="P46" s="78">
        <f ca="1">SUM(P28:P45)</f>
        <v>34</v>
      </c>
      <c r="Q46" s="78">
        <f ca="1">SUM(Q28:Q45)</f>
        <v>16.000000000000004</v>
      </c>
      <c r="R46" s="78">
        <f ca="1">SUM(R28:R45)</f>
        <v>22.000000000000004</v>
      </c>
      <c r="S46" s="78">
        <f ca="1">SUM(S28:S45)</f>
        <v>59</v>
      </c>
      <c r="T46" s="78">
        <f ca="1">SUM(T28:T45)</f>
        <v>37</v>
      </c>
      <c r="U46" s="78">
        <f ca="1">SUM(U28:U45)</f>
        <v>43</v>
      </c>
      <c r="V46" s="78">
        <f ca="1">SUM(V28:V45)</f>
        <v>46.000000000000007</v>
      </c>
      <c r="W46" s="78">
        <f ca="1">SUM(W28:W45)</f>
        <v>44.999999999999993</v>
      </c>
      <c r="X46" s="78">
        <f ca="1">SUM(X28:X45)</f>
        <v>48.000000000000007</v>
      </c>
      <c r="Y46" s="78">
        <f ca="1">SUM(Y28:Y45)</f>
        <v>43.000000000000014</v>
      </c>
      <c r="Z46" s="78">
        <f ca="1">SUM(Z28:Z45)</f>
        <v>22</v>
      </c>
      <c r="AA46" s="78">
        <f ca="1">SUM(AA28:AA45)</f>
        <v>23.999999999999989</v>
      </c>
      <c r="AB46" s="78">
        <f ca="1">SUM(AB28:AB45)</f>
        <v>25.999999999999986</v>
      </c>
      <c r="AC46" s="78">
        <f ca="1">SUM(AC28:AC45)</f>
        <v>1.9999999999999813</v>
      </c>
      <c r="AD46" s="78">
        <f ca="1">SUM(AD28:AD45)</f>
        <v>11.999999999999982</v>
      </c>
      <c r="AE46" s="78">
        <f ca="1">SUM(AE28:AE45)</f>
        <v>16.999999999999982</v>
      </c>
      <c r="AF46" s="78">
        <f ca="1">SUM(AF28:AF45)</f>
        <v>-1.9539925233402755E-14</v>
      </c>
      <c r="AG46" s="78">
        <f ca="1">SUM(AG28:AG45)</f>
        <v>-9.0000000000000178</v>
      </c>
      <c r="AH46" s="78">
        <f ca="1">SUM(AH28:AH45)</f>
        <v>-5.0000000000000151</v>
      </c>
      <c r="AI46" s="78">
        <f ca="1">SUM(AI28:AI45)</f>
        <v>-12.000000000000014</v>
      </c>
      <c r="AJ46" s="78">
        <f ca="1">SUM(AJ28:AJ45)</f>
        <v>-16.000000000000007</v>
      </c>
      <c r="AK46" s="78">
        <f ca="1">SUM(AK28:AK45)</f>
        <v>-17</v>
      </c>
      <c r="AL46" s="78">
        <f ca="1">SUM(AL28:AL45)</f>
        <v>-28.000000000000007</v>
      </c>
      <c r="AM46" s="78">
        <f ca="1">SUM(AM28:AM45)</f>
        <v>-19</v>
      </c>
      <c r="AN46" s="78">
        <f ca="1">SUM(AN28:AN45)</f>
        <v>-51.999999999999986</v>
      </c>
      <c r="AO46" s="78">
        <f ca="1">SUM(AO28:AO45)</f>
        <v>-59.999999999999986</v>
      </c>
      <c r="AP46" s="78">
        <f ca="1">SUM(AP28:AP45)</f>
        <v>-23.999999999999993</v>
      </c>
      <c r="AQ46" s="78">
        <f ca="1">SUM(AQ28:AQ45)</f>
        <v>-45.999999999999986</v>
      </c>
      <c r="AR46" s="78">
        <f ca="1">SUM(AR28:AR45)</f>
        <v>-22.999999999999996</v>
      </c>
      <c r="AS46" s="78">
        <f ca="1">SUM(AS28:AS45)</f>
        <v>-35</v>
      </c>
      <c r="AT46" s="78">
        <f ca="1">SUM(AT28:AT45)</f>
        <v>-21</v>
      </c>
      <c r="AU46" s="78">
        <f ca="1">SUM(AU28:AU45)</f>
        <v>-11.999999999999996</v>
      </c>
      <c r="AV46" s="78">
        <f ca="1">SUM(AV28:AV45)</f>
        <v>-33</v>
      </c>
      <c r="AW46" s="78">
        <f ca="1">SUM(AW28:AW45)</f>
        <v>2.9999999999999996</v>
      </c>
      <c r="AY46" s="1">
        <f ca="1">PRODUCT(SUM(AY28:AY45),1/18)</f>
        <v>18.392592592592596</v>
      </c>
      <c r="AZ46" s="6" t="s">
        <v>49</v>
      </c>
      <c r="BA46" s="8" t="s">
        <v>51</v>
      </c>
      <c r="BB46" s="38" t="s">
        <v>63</v>
      </c>
      <c r="BE46" s="27"/>
    </row>
    <row r="47" spans="4:57" s="1" customFormat="1" ht="20.25">
      <c r="D47" s="49"/>
      <c r="H47" s="50" t="s">
        <v>49</v>
      </c>
      <c r="I47" s="51"/>
      <c r="J47" s="79">
        <f ca="1">PRODUCT(J46,1/18)</f>
        <v>0.16666666666666663</v>
      </c>
      <c r="K47" s="79">
        <f ca="1">PRODUCT(K46,1/18)</f>
        <v>-0.94444444444444464</v>
      </c>
      <c r="L47" s="79">
        <f ca="1">PRODUCT(L46,1/18)</f>
        <v>0.5</v>
      </c>
      <c r="M47" s="79">
        <f ca="1">PRODUCT(M46,1/18)</f>
        <v>0.77777777777777768</v>
      </c>
      <c r="N47" s="79">
        <f ca="1">PRODUCT(N46,1/18)</f>
        <v>0.83333333333333326</v>
      </c>
      <c r="O47" s="79">
        <f ca="1">PRODUCT(O46,1/18)</f>
        <v>0.50000000000000033</v>
      </c>
      <c r="P47" s="79">
        <f ca="1">PRODUCT(P46,1/18)</f>
        <v>1.8888888888888888</v>
      </c>
      <c r="Q47" s="79">
        <f ca="1">PRODUCT(Q46,1/18)</f>
        <v>0.88888888888888906</v>
      </c>
      <c r="R47" s="79">
        <f ca="1">PRODUCT(R46,1/18)</f>
        <v>1.2222222222222223</v>
      </c>
      <c r="S47" s="79">
        <f ca="1">PRODUCT(S46,1/18)</f>
        <v>3.2777777777777777</v>
      </c>
      <c r="T47" s="79">
        <f ca="1">PRODUCT(T46,1/18)</f>
        <v>2.0555555555555554</v>
      </c>
      <c r="U47" s="79">
        <f ca="1">PRODUCT(U46,1/18)</f>
        <v>2.3888888888888888</v>
      </c>
      <c r="V47" s="79">
        <f ca="1">PRODUCT(V46,1/18)</f>
        <v>2.5555555555555558</v>
      </c>
      <c r="W47" s="79">
        <f ca="1">PRODUCT(W46,1/18)</f>
        <v>2.4999999999999996</v>
      </c>
      <c r="X47" s="79">
        <f ca="1">PRODUCT(X46,1/18)</f>
        <v>2.666666666666667</v>
      </c>
      <c r="Y47" s="79">
        <f ca="1">PRODUCT(Y46,1/18)</f>
        <v>2.3888888888888897</v>
      </c>
      <c r="Z47" s="79">
        <f ca="1">PRODUCT(Z46,1/18)</f>
        <v>1.2222222222222221</v>
      </c>
      <c r="AA47" s="79">
        <f ca="1">PRODUCT(AA46,1/18)</f>
        <v>1.3333333333333326</v>
      </c>
      <c r="AB47" s="79">
        <f ca="1">PRODUCT(AB46,1/18)</f>
        <v>1.4444444444444435</v>
      </c>
      <c r="AC47" s="79">
        <f ca="1">PRODUCT(AC46,1/18)</f>
        <v>0.11111111111111006</v>
      </c>
      <c r="AD47" s="79">
        <f ca="1">PRODUCT(AD46,1/18)</f>
        <v>0.66666666666666563</v>
      </c>
      <c r="AE47" s="79">
        <f ca="1">PRODUCT(AE46,1/18)</f>
        <v>0.94444444444444342</v>
      </c>
      <c r="AF47" s="79">
        <f ca="1">PRODUCT(AF46,1/18)</f>
        <v>-1.0855514018557085E-15</v>
      </c>
      <c r="AG47" s="79">
        <f ca="1">PRODUCT(AG46,1/18)</f>
        <v>-0.500000000000001</v>
      </c>
      <c r="AH47" s="79">
        <f ca="1">PRODUCT(AH46,1/18)</f>
        <v>-0.27777777777777862</v>
      </c>
      <c r="AI47" s="79">
        <f ca="1">PRODUCT(AI46,1/18)</f>
        <v>-0.66666666666666741</v>
      </c>
      <c r="AJ47" s="79">
        <f ca="1">PRODUCT(AJ46,1/18)</f>
        <v>-0.88888888888888928</v>
      </c>
      <c r="AK47" s="79">
        <f ca="1">PRODUCT(AK46,1/18)</f>
        <v>-0.94444444444444442</v>
      </c>
      <c r="AL47" s="79">
        <f ca="1">PRODUCT(AL46,1/18)</f>
        <v>-1.5555555555555558</v>
      </c>
      <c r="AM47" s="79">
        <f ca="1">PRODUCT(AM46,1/18)</f>
        <v>-1.0555555555555556</v>
      </c>
      <c r="AN47" s="79">
        <f ca="1">PRODUCT(AN46,1/18)</f>
        <v>-2.888888888888888</v>
      </c>
      <c r="AO47" s="79">
        <f ca="1">PRODUCT(AO46,1/18)</f>
        <v>-3.3333333333333321</v>
      </c>
      <c r="AP47" s="79">
        <f ca="1">PRODUCT(AP46,1/18)</f>
        <v>-1.3333333333333328</v>
      </c>
      <c r="AQ47" s="79">
        <f ca="1">PRODUCT(AQ46,1/18)</f>
        <v>-2.5555555555555545</v>
      </c>
      <c r="AR47" s="79">
        <f ca="1">PRODUCT(AR46,1/18)</f>
        <v>-1.2777777777777775</v>
      </c>
      <c r="AS47" s="79">
        <f ca="1">PRODUCT(AS46,1/18)</f>
        <v>-1.9444444444444444</v>
      </c>
      <c r="AT47" s="79">
        <f ca="1">PRODUCT(AT46,1/18)</f>
        <v>-1.1666666666666665</v>
      </c>
      <c r="AU47" s="79">
        <f ca="1">PRODUCT(AU46,1/18)</f>
        <v>-0.66666666666666641</v>
      </c>
      <c r="AV47" s="79">
        <f ca="1">PRODUCT(AV46,1/18)</f>
        <v>-1.8333333333333333</v>
      </c>
      <c r="AW47" s="79">
        <f ca="1">PRODUCT(AW46,1/18)</f>
        <v>0.16666666666666663</v>
      </c>
      <c r="BA47" s="8"/>
      <c r="BB47" s="20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BC47" s="1" t="str">
        <f ca="1">IF(BA47&lt;2.33,"A+",IF(BA47&lt;2.667,"A",IF(BA47&lt;3,"A-",IF(BA47&lt;3.334,"B+",IF(BA47&lt;3.667,"B",IF(BA47&lt;4,"B-",IF(BA47&lt;4.334,"C+",IF(BA47&gt;=4.334,""))))))))</f>
        <v>A+</v>
      </c>
      <c r="BD47" s="1" t="str">
        <f ca="1">IF(BA47&lt;=4.333,"",IF(BA47&lt;5,"C-",IF(BA47&lt;5.334,"D+",IF(BA47&lt;5.67,"D",IF(BA47&lt;6,"D-",IF(BA47&gt;=6,"F"))))))</f>
        <v/>
      </c>
      <c r="BE47" s="27"/>
    </row>
    <row r="48" spans="4:57" s="1" customFormat="1" ht="20.25">
      <c r="D48" s="55"/>
      <c r="E48" s="47"/>
      <c r="F48" s="47"/>
      <c r="G48" s="47"/>
      <c r="H48" s="56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BB48" s="20"/>
      <c r="BE48" s="27"/>
    </row>
    <row r="49" spans="5:70" s="1" customFormat="1" ht="21.95" customHeight="1">
      <c r="E49" s="55"/>
      <c r="F49" s="47"/>
      <c r="G49" s="47"/>
      <c r="J49" s="62">
        <v>13</v>
      </c>
      <c r="K49" s="62">
        <v>13</v>
      </c>
      <c r="L49" s="62">
        <v>12</v>
      </c>
      <c r="M49" s="62">
        <v>17</v>
      </c>
      <c r="N49" s="62">
        <v>17</v>
      </c>
      <c r="O49" s="95">
        <v>17</v>
      </c>
      <c r="P49" s="62">
        <v>24</v>
      </c>
      <c r="Q49" s="62">
        <v>23</v>
      </c>
      <c r="R49" s="62">
        <v>23</v>
      </c>
      <c r="S49" s="62">
        <v>27</v>
      </c>
      <c r="T49" s="62">
        <v>28</v>
      </c>
      <c r="U49" s="62">
        <v>28</v>
      </c>
      <c r="V49" s="62">
        <v>34</v>
      </c>
      <c r="W49" s="62">
        <v>34</v>
      </c>
      <c r="X49" s="62">
        <v>34</v>
      </c>
      <c r="Y49" s="75"/>
      <c r="Z49" s="75"/>
      <c r="AA49" s="126" t="s">
        <v>64</v>
      </c>
      <c r="AB49" s="89"/>
      <c r="AC49" s="89"/>
      <c r="AD49" s="89"/>
      <c r="AE49" s="89"/>
      <c r="AF49" s="90"/>
      <c r="AG49" s="90"/>
      <c r="AH49" s="90"/>
      <c r="AI49" s="62">
        <v>34</v>
      </c>
      <c r="AJ49" s="62">
        <v>34</v>
      </c>
      <c r="AK49" s="62">
        <v>34</v>
      </c>
      <c r="AL49" s="62">
        <v>28</v>
      </c>
      <c r="AM49" s="62">
        <v>28</v>
      </c>
      <c r="AN49" s="62">
        <v>27</v>
      </c>
      <c r="AO49" s="62">
        <v>23</v>
      </c>
      <c r="AP49" s="62">
        <v>23</v>
      </c>
      <c r="AQ49" s="62">
        <v>24</v>
      </c>
      <c r="AR49" s="62">
        <v>17</v>
      </c>
      <c r="AS49" s="62">
        <v>17</v>
      </c>
      <c r="AT49" s="62">
        <v>17</v>
      </c>
      <c r="AU49" s="62">
        <v>12</v>
      </c>
      <c r="AV49" s="62">
        <v>13</v>
      </c>
      <c r="AW49" s="62">
        <v>13</v>
      </c>
      <c r="AX49" s="72" t="s">
        <v>111</v>
      </c>
      <c r="AZ49" s="72"/>
      <c r="BA49" s="71">
        <f ca="1">PRODUCT(AY46,0.1)</f>
        <v>1.8392592592592596</v>
      </c>
      <c r="BB49" s="20" t="str">
        <f ca="1">IF(BC49="",BD49,BC49)</f>
        <v>D</v>
      </c>
      <c r="BC49" s="1" t="str">
        <f ca="1">IF(BA49&lt;0.777,"A+",IF(BA49&lt;0.888,"A",IF(BA49&lt;1,"A-",IF(BA49&lt;1.111,"B+",IF(BA49&lt;1.222,"B",IF(BA49&lt;1.333,"B-",IF(BA49&lt;1.444,"C+",IF(BA49&gt;=1.444,""))))))))</f>
        <v/>
      </c>
      <c r="BD49" s="1" t="str">
        <f ca="1">IF(BA49&lt;1.444,"",IF(BA49&lt;1.555,"C",IF(BA49&lt;1.666,"C-",IF(BA49&lt;1.777,"D+",IF(BA49&lt;1.888,"D",IF(BA49&lt;1.999,"D-",IF(BA49&gt;=2,"F")))))))</f>
        <v>D</v>
      </c>
      <c r="BE49" s="27" t="str">
        <f ca="1">IF(BB49="A+",1,"")</f>
        <v/>
      </c>
      <c r="BF49" s="1" t="str">
        <f ca="1">IF(BB49="A",2,"")</f>
        <v/>
      </c>
      <c r="BG49" s="1" t="str">
        <f ca="1">IF(BB49="A-",3,"")</f>
        <v/>
      </c>
      <c r="BH49" s="1" t="str">
        <f ca="1">IF(BB49="B+",4,"")</f>
        <v/>
      </c>
      <c r="BI49" s="1" t="str">
        <f ca="1">IF(BB49="B",5,"")</f>
        <v/>
      </c>
      <c r="BJ49" s="1" t="str">
        <f ca="1">IF(BB49="B-",6,"")</f>
        <v/>
      </c>
      <c r="BK49" s="1" t="str">
        <f ca="1">IF(BB49="C+",7,"")</f>
        <v/>
      </c>
      <c r="BL49" s="1" t="str">
        <f ca="1">IF(BB49="C",8,"")</f>
        <v/>
      </c>
      <c r="BM49" s="1" t="str">
        <f ca="1">IF(BB49="C-",9,"")</f>
        <v/>
      </c>
      <c r="BN49" s="1" t="str">
        <f ca="1">IF(BB49="D+",10,"")</f>
        <v/>
      </c>
      <c r="BO49" s="1">
        <f ca="1">IF(BB49="D",11,"")</f>
        <v>11</v>
      </c>
      <c r="BP49" s="1" t="str">
        <f ca="1">IF(BB49="D-",12,"")</f>
        <v/>
      </c>
      <c r="BQ49" s="1" t="str">
        <f ca="1">IF(BB49="F",13,"")</f>
        <v/>
      </c>
      <c r="BR49" s="1">
        <f ca="1">SUM(BE49:BQ49)</f>
        <v>11</v>
      </c>
    </row>
    <row r="50" spans="5:70" s="1" customFormat="1" ht="21.95" customHeight="1">
      <c r="E50" s="55"/>
      <c r="F50" s="47"/>
      <c r="G50" s="47"/>
      <c r="J50" s="64">
        <v>4</v>
      </c>
      <c r="K50" s="64">
        <v>11</v>
      </c>
      <c r="L50" s="64">
        <v>15</v>
      </c>
      <c r="M50" s="64">
        <v>10</v>
      </c>
      <c r="N50" s="64">
        <v>15</v>
      </c>
      <c r="O50" s="96">
        <v>20</v>
      </c>
      <c r="P50" s="64">
        <v>11</v>
      </c>
      <c r="Q50" s="64">
        <v>15</v>
      </c>
      <c r="R50" s="64">
        <v>19</v>
      </c>
      <c r="S50" s="64">
        <v>10</v>
      </c>
      <c r="T50" s="64">
        <v>15</v>
      </c>
      <c r="U50" s="64">
        <v>20</v>
      </c>
      <c r="V50" s="64">
        <v>15</v>
      </c>
      <c r="W50" s="64">
        <v>18</v>
      </c>
      <c r="X50" s="64">
        <v>24</v>
      </c>
      <c r="Y50" s="76"/>
      <c r="Z50" s="76"/>
      <c r="AA50" s="126" t="s">
        <v>65</v>
      </c>
      <c r="AB50" s="89"/>
      <c r="AC50" s="89"/>
      <c r="AD50" s="89"/>
      <c r="AE50" s="89"/>
      <c r="AF50" s="90"/>
      <c r="AG50" s="90"/>
      <c r="AH50" s="90"/>
      <c r="AI50" s="64">
        <v>24</v>
      </c>
      <c r="AJ50" s="64">
        <v>18</v>
      </c>
      <c r="AK50" s="64">
        <v>15</v>
      </c>
      <c r="AL50" s="64">
        <v>20</v>
      </c>
      <c r="AM50" s="64">
        <v>15</v>
      </c>
      <c r="AN50" s="64">
        <v>10</v>
      </c>
      <c r="AO50" s="64">
        <v>19</v>
      </c>
      <c r="AP50" s="64">
        <v>15</v>
      </c>
      <c r="AQ50" s="64">
        <v>11</v>
      </c>
      <c r="AR50" s="64">
        <v>20</v>
      </c>
      <c r="AS50" s="64">
        <v>15</v>
      </c>
      <c r="AT50" s="64">
        <v>10</v>
      </c>
      <c r="AU50" s="64">
        <v>15</v>
      </c>
      <c r="AV50" s="64">
        <v>11</v>
      </c>
      <c r="AW50" s="64">
        <v>4</v>
      </c>
      <c r="AX50" s="6" t="s">
        <v>109</v>
      </c>
      <c r="AZ50" s="72"/>
      <c r="BA50" s="71">
        <f ca="1">PRODUCT(SQRT(I23^2),0.00294)</f>
        <v>0.75845826</v>
      </c>
      <c r="BB50" s="20" t="str">
        <f ca="1">IF(BC50="",BD50,BC50)</f>
        <v>A+</v>
      </c>
      <c r="BC50" s="1" t="str">
        <f ca="1">IF(BA50&lt;0.777,"A+",IF(BA50&lt;0.888,"A",IF(BA50&lt;1,"A-",IF(BA50&lt;1.111,"B+",IF(BA50&lt;1.222,"B",IF(BA50&lt;1.333,"B-",IF(BA50&lt;1.444,"C+",IF(BA50&gt;=1.444,""))))))))</f>
        <v>A+</v>
      </c>
      <c r="BD50" s="1" t="str">
        <f ca="1">IF(BA50&lt;1.444,"",IF(BA50&lt;1.555,"C",IF(BA50&lt;1.666,"C-",IF(BA50&lt;1.777,"D+",IF(BA50&lt;1.888,"D",IF(BA50&lt;1.999,"D-",IF(BA50&gt;=2,"F")))))))</f>
        <v/>
      </c>
      <c r="BE50" s="27">
        <f ca="1">IF(BB50="A+",1,"")</f>
        <v>1</v>
      </c>
      <c r="BF50" s="1" t="str">
        <f ca="1">IF(BB50="A",2,"")</f>
        <v/>
      </c>
      <c r="BG50" s="1" t="str">
        <f ca="1">IF(BB50="A-",3,"")</f>
        <v/>
      </c>
      <c r="BH50" s="1" t="str">
        <f ca="1">IF(BB50="B+",4,"")</f>
        <v/>
      </c>
      <c r="BI50" s="1" t="str">
        <f ca="1">IF(BB50="B",5,"")</f>
        <v/>
      </c>
      <c r="BJ50" s="1" t="str">
        <f ca="1">IF(BB50="B-",6,"")</f>
        <v/>
      </c>
      <c r="BK50" s="1" t="str">
        <f ca="1">IF(BB50="C+",7,"")</f>
        <v/>
      </c>
      <c r="BL50" s="1" t="str">
        <f ca="1">IF(BB50="C",8,"")</f>
        <v/>
      </c>
      <c r="BM50" s="1" t="str">
        <f ca="1">IF(BB50="C-",9,"")</f>
        <v/>
      </c>
      <c r="BN50" s="1" t="str">
        <f ca="1">IF(BB50="D+",10,"")</f>
        <v/>
      </c>
      <c r="BO50" s="1" t="str">
        <f ca="1">IF(BB50="D",11,"")</f>
        <v/>
      </c>
      <c r="BP50" s="1" t="str">
        <f ca="1">IF(BB50="D-",12,"")</f>
        <v/>
      </c>
      <c r="BQ50" s="1" t="str">
        <f ca="1">IF(BB50="F",13,"")</f>
        <v/>
      </c>
      <c r="BR50" s="1">
        <f ca="1">SUM(BE50:BQ50)</f>
        <v>1</v>
      </c>
    </row>
    <row r="51" spans="5:70" s="27" customFormat="1" ht="21.95" customHeight="1">
      <c r="E51" s="55"/>
      <c r="F51" s="47"/>
      <c r="G51" s="47"/>
      <c r="H51" s="1"/>
      <c r="I51" s="1"/>
      <c r="J51" s="67" t="s">
        <v>70</v>
      </c>
      <c r="K51" s="67" t="s">
        <v>112</v>
      </c>
      <c r="L51" s="67" t="s">
        <v>115</v>
      </c>
      <c r="M51" s="67" t="s">
        <v>124</v>
      </c>
      <c r="N51" s="66" t="s">
        <v>116</v>
      </c>
      <c r="O51" s="66" t="s">
        <v>117</v>
      </c>
      <c r="P51" s="66" t="s">
        <v>118</v>
      </c>
      <c r="Q51" s="66" t="s">
        <v>119</v>
      </c>
      <c r="R51" s="66" t="s">
        <v>113</v>
      </c>
      <c r="S51" s="66" t="s">
        <v>114</v>
      </c>
      <c r="T51" s="66" t="s">
        <v>123</v>
      </c>
      <c r="U51" s="66" t="s">
        <v>120</v>
      </c>
      <c r="V51" s="66" t="s">
        <v>69</v>
      </c>
      <c r="W51" s="66" t="s">
        <v>121</v>
      </c>
      <c r="X51" s="66" t="s">
        <v>122</v>
      </c>
      <c r="Y51" s="21"/>
      <c r="Z51" s="21"/>
      <c r="AA51" s="127" t="s">
        <v>66</v>
      </c>
      <c r="AB51" s="91"/>
      <c r="AC51" s="91"/>
      <c r="AD51" s="91"/>
      <c r="AE51" s="91"/>
      <c r="AF51" s="92"/>
      <c r="AG51" s="92"/>
      <c r="AH51" s="92"/>
      <c r="AI51" s="66" t="s">
        <v>122</v>
      </c>
      <c r="AJ51" s="66" t="s">
        <v>121</v>
      </c>
      <c r="AK51" s="66" t="s">
        <v>69</v>
      </c>
      <c r="AL51" s="66" t="s">
        <v>120</v>
      </c>
      <c r="AM51" s="66" t="s">
        <v>123</v>
      </c>
      <c r="AN51" s="66" t="s">
        <v>114</v>
      </c>
      <c r="AO51" s="66" t="s">
        <v>113</v>
      </c>
      <c r="AP51" s="66" t="s">
        <v>119</v>
      </c>
      <c r="AQ51" s="66" t="s">
        <v>118</v>
      </c>
      <c r="AR51" s="66" t="s">
        <v>117</v>
      </c>
      <c r="AS51" s="66" t="s">
        <v>116</v>
      </c>
      <c r="AT51" s="67" t="s">
        <v>124</v>
      </c>
      <c r="AU51" s="66" t="s">
        <v>115</v>
      </c>
      <c r="AV51" s="67" t="s">
        <v>112</v>
      </c>
      <c r="AW51" s="66" t="s">
        <v>70</v>
      </c>
      <c r="AX51" s="39" t="s">
        <v>110</v>
      </c>
      <c r="AZ51" s="73"/>
      <c r="BA51" s="71">
        <f ca="1">PRODUCT(SQRT(H24^2),0.05)</f>
        <v>0.325</v>
      </c>
      <c r="BB51" s="40" t="str">
        <f ca="1">IF(BC51="",BD51,BC51)</f>
        <v>A+</v>
      </c>
      <c r="BC51" s="27" t="str">
        <f ca="1">IF(BA51&lt;0.777,"A+",IF(BA51&lt;0.888,"A",IF(BA51&lt;1,"A-",IF(BA51&lt;1.111,"B+",IF(BA51&lt;1.222,"B",IF(BA51&lt;1.333,"B-",IF(BA51&lt;1.444,"C+",IF(BA51&gt;=1.444,""))))))))</f>
        <v>A+</v>
      </c>
      <c r="BD51" s="27" t="str">
        <f ca="1">IF(BA51&lt;1.444,"",IF(BA51&lt;1.555,"C",IF(BA51&lt;1.666,"C-",IF(BA51&lt;1.777,"D+",IF(BA51&lt;1.888,"D",IF(BA51&lt;1.999,"D-",IF(BA51&gt;=2,"F")))))))</f>
        <v/>
      </c>
      <c r="BE51" s="27">
        <f ca="1">IF(BB51="A+",1,"")</f>
        <v>1</v>
      </c>
      <c r="BF51" s="27" t="str">
        <f ca="1">IF(BB51="A",2,"")</f>
        <v/>
      </c>
      <c r="BG51" s="27" t="str">
        <f ca="1">IF(BB51="A-",3,"")</f>
        <v/>
      </c>
      <c r="BH51" s="27" t="str">
        <f ca="1">IF(BB51="B+",4,"")</f>
        <v/>
      </c>
      <c r="BI51" s="27" t="str">
        <f ca="1">IF(BB51="B",5,"")</f>
        <v/>
      </c>
      <c r="BJ51" s="27" t="str">
        <f ca="1">IF(BB51="B-",6,"")</f>
        <v/>
      </c>
      <c r="BK51" s="27" t="str">
        <f ca="1">IF(BB51="C+",7,"")</f>
        <v/>
      </c>
      <c r="BL51" s="27" t="str">
        <f ca="1">IF(BB51="C",8,"")</f>
        <v/>
      </c>
      <c r="BM51" s="27" t="str">
        <f ca="1">IF(BB51="C-",9,"")</f>
        <v/>
      </c>
      <c r="BN51" s="27" t="str">
        <f ca="1">IF(BB51="D+",10,"")</f>
        <v/>
      </c>
      <c r="BO51" s="27" t="str">
        <f ca="1">IF(BB51="D",11,"")</f>
        <v/>
      </c>
      <c r="BP51" s="27" t="str">
        <f ca="1">IF(BB51="D-",12,"")</f>
        <v/>
      </c>
      <c r="BQ51" s="27" t="str">
        <f ca="1">IF(BB51="F",13,"")</f>
        <v/>
      </c>
      <c r="BR51" s="27">
        <f ca="1">SUM(BE51:BQ51)</f>
        <v>1</v>
      </c>
    </row>
    <row r="52" spans="5:57" s="1" customFormat="1" ht="21.95" customHeight="1">
      <c r="E52" s="55"/>
      <c r="F52" s="47"/>
      <c r="G52" s="47"/>
      <c r="J52" s="68"/>
      <c r="K52" s="68"/>
      <c r="L52" s="68"/>
      <c r="M52" s="99"/>
      <c r="N52" s="68"/>
      <c r="O52" s="97"/>
      <c r="P52" s="68"/>
      <c r="Q52" s="68"/>
      <c r="R52" s="68"/>
      <c r="S52" s="68"/>
      <c r="T52" s="68"/>
      <c r="U52" s="68"/>
      <c r="V52" s="68"/>
      <c r="W52" s="68"/>
      <c r="X52" s="68"/>
      <c r="Y52" s="75"/>
      <c r="Z52" s="75"/>
      <c r="AA52" s="126" t="s">
        <v>67</v>
      </c>
      <c r="AB52" s="89"/>
      <c r="AC52" s="89"/>
      <c r="AD52" s="89"/>
      <c r="AE52" s="89"/>
      <c r="AF52" s="90"/>
      <c r="AG52" s="90"/>
      <c r="AH52" s="90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BE52" s="27"/>
    </row>
    <row r="53" spans="5:70" s="1" customFormat="1" ht="21.95" customHeight="1">
      <c r="E53" s="59"/>
      <c r="F53" s="48"/>
      <c r="G53" s="48"/>
      <c r="H53" s="27"/>
      <c r="I53" s="27"/>
      <c r="J53" s="61">
        <f ca="1">'Lane 5'!$V$55</f>
        <v>18.876430769230772</v>
      </c>
      <c r="K53" s="61">
        <f ca="1">'Lane 5'!$W$55</f>
        <v>19.64423076923077</v>
      </c>
      <c r="L53" s="61">
        <f ca="1">'Lane 5'!$X$55</f>
        <v>19.303230769230765</v>
      </c>
      <c r="M53" s="100">
        <f ca="1">'Lane 5'!Z55</f>
        <v>19.291102564102562</v>
      </c>
      <c r="N53" s="61">
        <f ca="1">'Lane 5'!AA55</f>
        <v>19.644230769230766</v>
      </c>
      <c r="O53" s="98">
        <f ca="1">'Lane 5'!AB55</f>
        <v>17.587230769230768</v>
      </c>
      <c r="P53" s="61">
        <f ca="1">'Lane 5'!$AD$55</f>
        <v>19.103288461538458</v>
      </c>
      <c r="Q53" s="61">
        <f ca="1">'Lane 5'!$AE$55</f>
        <v>18.874230769230767</v>
      </c>
      <c r="R53" s="61">
        <f ca="1">'Lane 5'!$AF$55</f>
        <v>18.456230769230768</v>
      </c>
      <c r="S53" s="61">
        <f ca="1">'Lane 5'!AH55</f>
        <v>19.118430769230766</v>
      </c>
      <c r="T53" s="61">
        <f ca="1">'Lane 5'!AI55</f>
        <v>18.467230769230767</v>
      </c>
      <c r="U53" s="61">
        <f ca="1">'Lane 5'!AJ55</f>
        <v>17.851230769230767</v>
      </c>
      <c r="V53" s="61">
        <f ca="1">'Lane 5'!$AL$55</f>
        <v>18.557430769230766</v>
      </c>
      <c r="W53" s="61">
        <f ca="1">'Lane 5'!$AM$55</f>
        <v>17.987630769230766</v>
      </c>
      <c r="X53" s="61">
        <f ca="1">'Lane 5'!$AN$55</f>
        <v>17.312230769230769</v>
      </c>
      <c r="Y53" s="77"/>
      <c r="Z53" s="77"/>
      <c r="AA53" s="128" t="s">
        <v>68</v>
      </c>
      <c r="AB53" s="93"/>
      <c r="AC53" s="93"/>
      <c r="AD53" s="93"/>
      <c r="AE53" s="93"/>
      <c r="AF53" s="94"/>
      <c r="AG53" s="94"/>
      <c r="AH53" s="94"/>
      <c r="AI53" s="61">
        <f ca="1">'Lane 5'!$BF$55</f>
        <v>15.301769230769231</v>
      </c>
      <c r="AJ53" s="61">
        <f ca="1">'Lane 5'!$BG$55</f>
        <v>16.990071794871795</v>
      </c>
      <c r="AK53" s="61">
        <f ca="1">'Lane 5'!$BH$55</f>
        <v>18.34216923076923</v>
      </c>
      <c r="AL53" s="61">
        <f ca="1">'Lane 5'!BJ55</f>
        <v>16.225769230769231</v>
      </c>
      <c r="AM53" s="61">
        <f ca="1">'Lane 5'!BK55</f>
        <v>17.635969230769231</v>
      </c>
      <c r="AN53" s="61">
        <f ca="1">'Lane 5'!BL55</f>
        <v>18.44116923076923</v>
      </c>
      <c r="AO53" s="61">
        <f ca="1">'Lane 5'!$BN$55</f>
        <v>16.621769230769232</v>
      </c>
      <c r="AP53" s="61">
        <f ca="1">'Lane 5'!$BO$55</f>
        <v>17.613231153846154</v>
      </c>
      <c r="AQ53" s="61">
        <f ca="1">'Lane 5'!$BP$55</f>
        <v>18.59516923076923</v>
      </c>
      <c r="AR53" s="61">
        <f ca="1">'Lane 5'!BR55</f>
        <v>16.302769230769233</v>
      </c>
      <c r="AS53" s="61">
        <f ca="1">'Lane 5'!BS55</f>
        <v>17.831769230769233</v>
      </c>
      <c r="AT53" s="61">
        <f ca="1">'Lane 5'!BT55</f>
        <v>18.723897435897438</v>
      </c>
      <c r="AU53" s="61">
        <f ca="1">'Lane 5'!$BV$55</f>
        <v>17.71076923076923</v>
      </c>
      <c r="AV53" s="61">
        <f ca="1">'Lane 5'!$BW$55</f>
        <v>18.975769230769231</v>
      </c>
      <c r="AW53" s="61">
        <f ca="1">'Lane 5'!$BX$55</f>
        <v>19.241969230769232</v>
      </c>
      <c r="BE53" s="27"/>
      <c r="BR53" s="1">
        <f ca="1">PRODUCT((3*BR49)+BR50+BR51,1/5)</f>
        <v>7</v>
      </c>
    </row>
    <row r="54" spans="4:57" s="1" customFormat="1" ht="12.75">
      <c r="D54" s="55"/>
      <c r="E54" s="47"/>
      <c r="F54" s="47"/>
      <c r="G54" s="47"/>
      <c r="H54" s="56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BE54" s="27"/>
    </row>
    <row r="55" spans="4:57" s="1" customFormat="1" ht="12.75">
      <c r="D55" s="55"/>
      <c r="E55" s="47"/>
      <c r="F55" s="47"/>
      <c r="G55" s="47"/>
      <c r="H55" s="56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BE55" s="27"/>
    </row>
    <row r="56" spans="4:57" s="1" customFormat="1" ht="12.75">
      <c r="D56" s="52"/>
      <c r="H56" s="53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BE56" s="27"/>
    </row>
    <row r="57" spans="6:6" s="1" customFormat="1" ht="12.75">
      <c r="F57" s="27"/>
    </row>
    <row r="58" spans="6:6" s="1" customFormat="1" ht="12.75">
      <c r="F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customHeight="1">
      <c r="F80" s="27"/>
    </row>
    <row r="81" spans="6:57" customHeight="1">
      <c r="F81" s="27"/>
      <c r="H81"/>
      <c r="BE81"/>
    </row>
    <row r="82" spans="6:57" customHeight="1">
      <c r="F82" s="27"/>
      <c r="H82"/>
      <c r="BE82"/>
    </row>
    <row r="83" spans="6:57" customHeight="1">
      <c r="F83" s="27"/>
      <c r="H83"/>
      <c r="BE83"/>
    </row>
    <row r="84" spans="6:57" customHeight="1">
      <c r="F84" s="27"/>
      <c r="H84"/>
      <c r="BE84"/>
    </row>
    <row r="85" spans="6:57" customHeight="1">
      <c r="F85" s="27"/>
      <c r="H85"/>
      <c r="BE85"/>
    </row>
    <row r="86" spans="6:57" customHeight="1">
      <c r="F86" s="27"/>
      <c r="H86"/>
      <c r="BE86"/>
    </row>
    <row r="87" spans="6:57" customHeight="1">
      <c r="F87" s="27"/>
      <c r="H87"/>
      <c r="BE87"/>
    </row>
    <row r="88" spans="6:57" customHeight="1">
      <c r="F88" s="27"/>
      <c r="H88"/>
      <c r="BE88"/>
    </row>
    <row r="89" spans="6:57" customHeight="1">
      <c r="F89" s="27"/>
      <c r="H89"/>
      <c r="BE89"/>
    </row>
    <row r="90" spans="6:57" customHeight="1">
      <c r="F90" s="27"/>
      <c r="H90"/>
      <c r="BE90"/>
    </row>
    <row r="91" spans="6:57" customHeight="1">
      <c r="F91" s="27"/>
      <c r="H91"/>
      <c r="BE91"/>
    </row>
  </sheetData>
  <mergeCells count="5">
    <mergeCell ref="AA49:AF49"/>
    <mergeCell ref="AA50:AF50"/>
    <mergeCell ref="AA51:AF51"/>
    <mergeCell ref="AA52:AF52"/>
    <mergeCell ref="AA53:AF53"/>
  </mergeCells>
  <conditionalFormatting sqref="AW25:AW26 AE24:AK26 J54:AW56 AD25:AD26 AM24:AO26 AL25:AL26 AQ24:AQ26 AP25:AP26 AS24:AV26 AR25:AR26 J24:AC26 J20:AX23 J92:AW1048576">
    <cfRule type="colorScale" priority="34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AE27:AW44 AD28:AD44 J27:AC44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8" priority="9" operator="lessThan">
      <formula>-40</formula>
    </cfRule>
    <cfRule type="cellIs" dxfId="7" priority="10" operator="greaterThan">
      <formula>40</formula>
    </cfRule>
  </conditionalFormatting>
  <conditionalFormatting sqref="J2:AV19">
    <cfRule type="cellIs" dxfId="6" priority="2" operator="greaterThan">
      <formula>40</formula>
    </cfRule>
    <cfRule type="cellIs" dxfId="5" priority="3" operator="between">
      <formula>30</formula>
      <formula>40</formula>
    </cfRule>
    <cfRule type="cellIs" dxfId="4" priority="4" operator="between">
      <formula>16</formula>
      <formula>29</formula>
    </cfRule>
    <cfRule type="cellIs" dxfId="3" priority="5" operator="lessThan">
      <formula>-40</formula>
    </cfRule>
    <cfRule type="cellIs" dxfId="2" priority="6" operator="between">
      <formula>-30</formula>
      <formula>-40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AE27:AW44 K27:AC44 AD28:AD44">
    <cfRule type="colorScale" priority="2128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2129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2130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2131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2132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2133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2134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2135">
      <colorScale>
        <cfvo type="min" val="0"/>
        <cfvo type="max" val="0"/>
        <color rgb="FFFF7128"/>
        <color rgb="FFFFEF9C"/>
      </colorScale>
    </cfRule>
    <cfRule type="colorScale" priority="2136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2137">
      <colorScale>
        <cfvo type="min" val="0"/>
        <cfvo type="max" val="0"/>
        <color rgb="FFFFEF9C"/>
        <color rgb="FF63BE7B"/>
      </colorScale>
    </cfRule>
  </conditionalFormatting>
  <conditionalFormatting sqref="AE27:AW44 J27:AC44 AD28:AD44">
    <cfRule type="colorScale" priority="2158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K28:AW44">
    <cfRule type="colorScale" priority="3556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3557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3558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3559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3560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3561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3562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3563">
      <colorScale>
        <cfvo type="min" val="0"/>
        <cfvo type="max" val="0"/>
        <color rgb="FFFF7128"/>
        <color rgb="FFFFEF9C"/>
      </colorScale>
    </cfRule>
    <cfRule type="colorScale" priority="3564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3565">
      <colorScale>
        <cfvo type="min" val="0"/>
        <cfvo type="max" val="0"/>
        <color rgb="FFFFEF9C"/>
        <color rgb="FF63BE7B"/>
      </colorScale>
    </cfRule>
  </conditionalFormatting>
  <conditionalFormatting sqref="J28:AW44">
    <cfRule type="colorScale" priority="3576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28:AW45">
    <cfRule type="colorScale" priority="1">
      <colorScale>
        <cfvo type="min" val="0"/>
        <cfvo type="num" val="0"/>
        <cfvo type="max" val="0"/>
        <color rgb="FFFF0000"/>
        <color theme="0"/>
        <color rgb="FF002060"/>
      </colorScale>
    </cfRule>
  </conditionalFormatting>
  <pageMargins left="0.75" right="0.75" top="1" bottom="1" header="1.02" footer="0.5"/>
  <pageSetup scale="31" orientation="portrait"/>
  <headerFooter scaleWithDoc="1" alignWithMargins="0" differentFirst="0" differentOddEven="0"/>
  <ignoredErrors>
    <ignoredError sqref="M51 J51:K51 AV51:AW51 AT51" twoDigitTextYear="1"/>
  </ignoredError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2:AV53"/>
  <sheetViews>
    <sheetView zoomScale="69" view="pageBreakPreview" workbookViewId="0">
      <selection pane="topLeft" activeCell="O39" sqref="O39"/>
    </sheetView>
  </sheetViews>
  <sheetFormatPr defaultRowHeight="12.75"/>
  <cols>
    <col min="1" max="13" width="9.140625" style="42" customWidth="1"/>
  </cols>
  <sheetData>
    <row r="2" spans="6:48">
      <c r="F2" s="43"/>
      <c r="G2" s="44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>
      <c r="F3" s="43"/>
      <c r="G3" s="44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>
      <c r="F4" s="43"/>
      <c r="G4" s="44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>
      <c r="F5" s="43"/>
      <c r="G5" s="4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>
      <c r="F6" s="43"/>
      <c r="G6" s="44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>
      <c r="F7" s="43"/>
      <c r="G7" s="4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>
      <c r="F8" s="43"/>
      <c r="G8" s="4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>
      <c r="F9" s="43"/>
      <c r="G9" s="4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>
      <c r="F10" s="43"/>
      <c r="G10" s="4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>
      <c r="F11" s="43"/>
      <c r="G11" s="4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>
      <c r="F12" s="43"/>
      <c r="G12" s="44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>
      <c r="F13" s="43"/>
      <c r="G13" s="44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>
      <c r="F14" s="43"/>
      <c r="G14" s="44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>
      <c r="F15" s="43"/>
      <c r="G15" s="44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>
      <c r="F16" s="43"/>
      <c r="G16" s="4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>
      <c r="F17" s="43"/>
      <c r="G17" s="44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>
      <c r="F18" s="43"/>
      <c r="G18" s="44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>
      <c r="F19" s="43"/>
      <c r="G19" s="44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>
      <c r="N36" s="81"/>
    </row>
    <row r="53" spans="3:5">
      <c r="C53" s="45"/>
      <c r="E53" s="46"/>
    </row>
  </sheetData>
  <pageMargins left="0.7" right="0.7" top="0.75" bottom="0.75" header="0.3" footer="0.3"/>
  <pageSetup scale="76" orientation="portrait" horizontalDpi="1200" verticalDpi="1200"/>
  <headerFooter scaleWithDoc="1" alignWithMargins="0" differentFirst="0" differentOddEven="0"/>
  <drawing r:id="rId2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topLeftCell="B7" view="normal" workbookViewId="0">
      <selection pane="topLeft" activeCell="AQ27" sqref="AQ27"/>
    </sheetView>
  </sheetViews>
  <sheetFormatPr defaultRowHeight="12.75"/>
  <cols>
    <col min="2" max="2" width="3.140625" customWidth="1"/>
    <col min="3" max="3" width="4.5703125" customWidth="1"/>
    <col min="4" max="42" width="4.7109375" customWidth="1"/>
  </cols>
  <sheetData/>
  <pageMargins left="0.7" right="0.7" top="0.75" bottom="0.75" header="0.3" footer="0.3"/>
  <headerFooter scaleWithDoc="1" alignWithMargins="0" differentFirst="0" differentOddEven="0"/>
  <drawing r:id="rId1"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T20"/>
  <sheetViews>
    <sheetView view="normal" workbookViewId="0">
      <selection pane="topLeft" activeCell="C22" sqref="C22"/>
    </sheetView>
  </sheetViews>
  <sheetFormatPr defaultRowHeight="12.75"/>
  <cols>
    <col min="2" max="41" width="6.7109375" customWidth="1"/>
    <col min="42" max="42" width="4.7109375" customWidth="1"/>
  </cols>
  <sheetData>
    <row r="1" spans="1:46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>
      <c r="A2" s="12">
        <v>59.5</v>
      </c>
      <c r="B2" s="22">
        <v>0</v>
      </c>
      <c r="C2">
        <f ca="1">'Lane 5'!J2 +TiltZ</f>
        <v>1.5</v>
      </c>
      <c r="D2">
        <f ca="1">'Lane 5'!M2 +TiltZ+(TiltBoard*Board)</f>
        <v>4.4230769230769234</v>
      </c>
      <c r="E2">
        <f ca="1">'Lane 5'!O2 +TiltZ+(TiltBoard*Board)</f>
        <v>3.3461538461538463</v>
      </c>
      <c r="F2">
        <f ca="1">'Lane 5'!Q2 +TiltZ+(TiltBoard*Board)</f>
        <v>3.2692307692307692</v>
      </c>
      <c r="G2">
        <f ca="1">'Lane 5'!S2 +TiltZ+(TiltBoard*Board)</f>
        <v>4.1923076923076925</v>
      </c>
      <c r="H2">
        <f ca="1">'Lane 5'!U2 +TiltZ+(TiltBoard*Board)</f>
        <v>5.115384615384615</v>
      </c>
      <c r="I2">
        <f ca="1">'Lane 5'!W2 +TiltZ+(TiltBoard*Board)</f>
        <v>5.0384615384615383</v>
      </c>
      <c r="J2">
        <f ca="1">'Lane 5'!Y2 +TiltZ+(TiltBoard*Board)</f>
        <v>5.9615384615384617</v>
      </c>
      <c r="K2">
        <f ca="1">'Lane 5'!AA2 +TiltZ+(TiltBoard*Board)</f>
        <v>6.884615384615385</v>
      </c>
      <c r="L2">
        <f ca="1">'Lane 5'!AC2 +TiltZ+(TiltBoard*Board)</f>
        <v>4.8076923076923075</v>
      </c>
      <c r="M2">
        <f ca="1">'Lane 5'!AE2 +TiltZ+(TiltBoard*Board)</f>
        <v>4.7307692307692308</v>
      </c>
      <c r="N2">
        <f ca="1">'Lane 5'!AG2 +TiltZ+(TiltBoard*Board)</f>
        <v>3.6538461538461537</v>
      </c>
      <c r="O2">
        <f ca="1">'Lane 5'!AI2 +TiltZ+(TiltBoard*Board)</f>
        <v>1.5769230769230769</v>
      </c>
      <c r="P2">
        <f ca="1">'Lane 5'!AK2 +TiltZ+(TiltBoard*Board)</f>
        <v>0.5</v>
      </c>
      <c r="Q2">
        <f ca="1">'Lane 5'!AM2 +TiltZ+(TiltBoard*Board)</f>
        <v>-1.5769230769230771</v>
      </c>
      <c r="R2">
        <f ca="1">'Lane 5'!AO2 +TiltZ+(TiltBoard*Board)</f>
        <v>-2.6538461538461542</v>
      </c>
      <c r="S2">
        <f ca="1">'Lane 5'!AQ2 +TiltZ+(TiltBoard*Board)</f>
        <v>-3.7307692307692308</v>
      </c>
      <c r="T2">
        <f ca="1">'Lane 5'!AS2 +TiltZ+(TiltBoard*Board)</f>
        <v>-3.8076923076923075</v>
      </c>
      <c r="U2">
        <f ca="1">'Lane 5'!AU2 +TiltZ+(TiltBoard*Board)</f>
        <v>-5.884615384615385</v>
      </c>
      <c r="V2">
        <f ca="1">'Lane 5'!AW2 +TiltZ+(TiltBoard*Board)</f>
        <v>-5.9615384615384617</v>
      </c>
      <c r="W2">
        <f ca="1">'Lane 5'!AY2 +TiltZ+(TiltBoard*Board)</f>
        <v>-6.0384615384615383</v>
      </c>
      <c r="X2">
        <f ca="1">'Lane 5'!BA2 +TiltZ+(TiltBoard*Board)</f>
        <v>-8.115384615384615</v>
      </c>
      <c r="Y2">
        <f ca="1">'Lane 5'!BC2 +TiltZ+(TiltBoard*Board)</f>
        <v>-8.1923076923076934</v>
      </c>
      <c r="Z2">
        <f ca="1">'Lane 5'!BE2 +TiltZ+(TiltBoard*Board)</f>
        <v>-8.26923076923077</v>
      </c>
      <c r="AA2">
        <f ca="1">'Lane 5'!BG2 +TiltZ+(TiltBoard*Board)</f>
        <v>-8.3461538461538467</v>
      </c>
      <c r="AB2">
        <f ca="1">'Lane 5'!BI2 +TiltZ+(TiltBoard*Board)</f>
        <v>-7.4230769230769234</v>
      </c>
      <c r="AC2">
        <f ca="1">'Lane 5'!BK2 +TiltZ+(TiltBoard*Board)</f>
        <v>-7.5</v>
      </c>
      <c r="AD2">
        <f ca="1">'Lane 5'!BM2 +TiltZ+(TiltBoard*Board)</f>
        <v>-6.5769230769230766</v>
      </c>
      <c r="AE2">
        <f ca="1">'Lane 5'!BO2 +TiltZ+(TiltBoard*Board)</f>
        <v>-6.6538461538461542</v>
      </c>
      <c r="AF2">
        <f ca="1">'Lane 5'!BQ2 +TiltZ+(TiltBoard*Board)</f>
        <v>-5.7307692307692308</v>
      </c>
      <c r="AG2">
        <f ca="1">'Lane 5'!BS2 +TiltZ+(TiltBoard*Board)</f>
        <v>-3.8076923076923079</v>
      </c>
      <c r="AH2">
        <f ca="1">'Lane 5'!BU2 +TiltZ+(TiltBoard*Board)</f>
        <v>-2.8846153846153846</v>
      </c>
      <c r="AI2">
        <f ca="1">'Lane 5'!BW2 +TiltZ+(TiltBoard*Board)</f>
        <v>-2.9615384615384617</v>
      </c>
      <c r="AJ2">
        <f ca="1">'Lane 5'!BY2 +TiltZ+(TiltBoard*Board)</f>
        <v>-2.0384615384615388</v>
      </c>
      <c r="AK2">
        <f ca="1">'Lane 5'!CA2 +TiltZ+(TiltBoard*Board)</f>
        <v>-2.1153846153846154</v>
      </c>
      <c r="AL2">
        <f ca="1">'Lane 5'!CC2 +TiltZ+(TiltBoard*Board)</f>
        <v>-2.1923076923076925</v>
      </c>
      <c r="AM2">
        <f ca="1">'Lane 5'!CE2 +TiltZ+(TiltBoard*Board)</f>
        <v>-2.2692307692307692</v>
      </c>
      <c r="AN2">
        <f ca="1">'Lane 5'!CG2 +TiltZ+(TiltBoard*Board)</f>
        <v>-2.3461538461538463</v>
      </c>
      <c r="AO2">
        <f ca="1">'Lane 5'!CJ2 +TiltFact</f>
        <v>-1.5</v>
      </c>
      <c r="AP2">
        <v>0</v>
      </c>
      <c r="AQ2" s="27">
        <f ca="1">'Lane 5'!H2</f>
        <v>-3</v>
      </c>
      <c r="AR2">
        <f ca="1">Tilt/2</f>
        <v>-1.5</v>
      </c>
      <c r="AS2">
        <f ca="1">TiltFact*-1</f>
        <v>1.5</v>
      </c>
      <c r="AT2">
        <f ca="1">Tilt/39</f>
        <v>-0.076923076923076927</v>
      </c>
    </row>
    <row r="3" spans="1:46">
      <c r="A3" s="11">
        <v>56</v>
      </c>
      <c r="B3" s="22">
        <v>0</v>
      </c>
      <c r="C3">
        <f ca="1">'Lane 5'!J3 +TiltZ</f>
        <v>-11.5</v>
      </c>
      <c r="D3">
        <f ca="1">'Lane 5'!M3 +TiltZ+(TiltBoard*Board)</f>
        <v>-9.91025641025641</v>
      </c>
      <c r="E3">
        <f ca="1">'Lane 5'!O3 +TiltZ+(TiltBoard*Board)</f>
        <v>-8.3205128205128212</v>
      </c>
      <c r="F3">
        <f ca="1">'Lane 5'!Q3 +TiltZ+(TiltBoard*Board)</f>
        <v>-6.7307692307692308</v>
      </c>
      <c r="G3">
        <f ca="1">'Lane 5'!S3 +TiltZ+(TiltBoard*Board)</f>
        <v>-4.1410256410256405</v>
      </c>
      <c r="H3">
        <f ca="1">'Lane 5'!U3 +TiltZ+(TiltBoard*Board)</f>
        <v>-1.5512820512820511</v>
      </c>
      <c r="I3">
        <f ca="1">'Lane 5'!W3 +TiltZ+(TiltBoard*Board)</f>
        <v>-0.96153846153846168</v>
      </c>
      <c r="J3">
        <f ca="1">'Lane 5'!Y3 +TiltZ+(TiltBoard*Board)</f>
        <v>1.6282051282051286</v>
      </c>
      <c r="K3">
        <f ca="1">'Lane 5'!AA3 +TiltZ+(TiltBoard*Board)</f>
        <v>3.2179487179487181</v>
      </c>
      <c r="L3">
        <f ca="1">'Lane 5'!AC3 +TiltZ+(TiltBoard*Board)</f>
        <v>2.8076923076923075</v>
      </c>
      <c r="M3">
        <f ca="1">'Lane 5'!AE3 +TiltZ+(TiltBoard*Board)</f>
        <v>3.3974358974358978</v>
      </c>
      <c r="N3">
        <f ca="1">'Lane 5'!AG3 +TiltZ+(TiltBoard*Board)</f>
        <v>2.9871794871794872</v>
      </c>
      <c r="O3">
        <f ca="1">'Lane 5'!AI3 +TiltZ+(TiltBoard*Board)</f>
        <v>2.5769230769230766</v>
      </c>
      <c r="P3">
        <f ca="1">'Lane 5'!AK3 +TiltZ+(TiltBoard*Board)</f>
        <v>2.166666666666667</v>
      </c>
      <c r="Q3">
        <f ca="1">'Lane 5'!AM3 +TiltZ+(TiltBoard*Board)</f>
        <v>0.75641025641025728</v>
      </c>
      <c r="R3">
        <f ca="1">'Lane 5'!AO3 +TiltZ+(TiltBoard*Board)</f>
        <v>0.3461538461538467</v>
      </c>
      <c r="S3">
        <f ca="1">'Lane 5'!AQ3 +TiltZ+(TiltBoard*Board)</f>
        <v>0.93589743589743613</v>
      </c>
      <c r="T3">
        <f ca="1">'Lane 5'!AS3 +TiltZ+(TiltBoard*Board)</f>
        <v>1.5256410256410255</v>
      </c>
      <c r="U3">
        <f ca="1">'Lane 5'!AU3 +TiltZ+(TiltBoard*Board)</f>
        <v>1.115384615384615</v>
      </c>
      <c r="V3">
        <f ca="1">'Lane 5'!AW3 +TiltZ+(TiltBoard*Board)</f>
        <v>1.7051282051282062</v>
      </c>
      <c r="W3">
        <f ca="1">'Lane 5'!AY3 +TiltZ+(TiltBoard*Board)</f>
        <v>2.2948717948717956</v>
      </c>
      <c r="X3">
        <f ca="1">'Lane 5'!BA3 +TiltZ+(TiltBoard*Board)</f>
        <v>1.884615384615385</v>
      </c>
      <c r="Y3">
        <f ca="1">'Lane 5'!BC3 +TiltZ+(TiltBoard*Board)</f>
        <v>2.4743589743589745</v>
      </c>
      <c r="Z3">
        <f ca="1">'Lane 5'!BE3 +TiltZ+(TiltBoard*Board)</f>
        <v>3.0641025641025639</v>
      </c>
      <c r="AA3">
        <f ca="1">'Lane 5'!BG3 +TiltZ+(TiltBoard*Board)</f>
        <v>4.6538461538461533</v>
      </c>
      <c r="AB3">
        <f ca="1">'Lane 5'!BI3 +TiltZ+(TiltBoard*Board)</f>
        <v>5.2435897435897445</v>
      </c>
      <c r="AC3">
        <f ca="1">'Lane 5'!BK3 +TiltZ+(TiltBoard*Board)</f>
        <v>5.8333333333333339</v>
      </c>
      <c r="AD3">
        <f ca="1">'Lane 5'!BM3 +TiltZ+(TiltBoard*Board)</f>
        <v>7.4230769230769234</v>
      </c>
      <c r="AE3">
        <f ca="1">'Lane 5'!BO3 +TiltZ+(TiltBoard*Board)</f>
        <v>8.0128205128205146</v>
      </c>
      <c r="AF3">
        <f ca="1">'Lane 5'!BQ3 +TiltZ+(TiltBoard*Board)</f>
        <v>7.6025641025641022</v>
      </c>
      <c r="AG3">
        <f ca="1">'Lane 5'!BS3 +TiltZ+(TiltBoard*Board)</f>
        <v>9.1923076923076934</v>
      </c>
      <c r="AH3">
        <f ca="1">'Lane 5'!BU3 +TiltZ+(TiltBoard*Board)</f>
        <v>10.782051282051281</v>
      </c>
      <c r="AI3">
        <f ca="1">'Lane 5'!BW3 +TiltZ+(TiltBoard*Board)</f>
        <v>10.371794871794872</v>
      </c>
      <c r="AJ3">
        <f ca="1">'Lane 5'!BY3 +TiltZ+(TiltBoard*Board)</f>
        <v>9.9615384615384635</v>
      </c>
      <c r="AK3">
        <f ca="1">'Lane 5'!CA3 +TiltZ+(TiltBoard*Board)</f>
        <v>10.551282051282051</v>
      </c>
      <c r="AL3">
        <f ca="1">'Lane 5'!CC3 +TiltZ+(TiltBoard*Board)</f>
        <v>9.1410256410256423</v>
      </c>
      <c r="AM3">
        <f ca="1">'Lane 5'!CE3 +TiltZ+(TiltBoard*Board)</f>
        <v>9.73076923076923</v>
      </c>
      <c r="AN3">
        <f ca="1">'Lane 5'!CG3 +TiltZ+(TiltBoard*Board)</f>
        <v>9.3205128205128212</v>
      </c>
      <c r="AO3">
        <f ca="1">'Lane 5'!CJ3 +TiltFact</f>
        <v>11.5</v>
      </c>
      <c r="AP3">
        <v>0</v>
      </c>
      <c r="AQ3">
        <f ca="1">'Lane 5'!H3</f>
        <v>23</v>
      </c>
      <c r="AR3">
        <f ca="1">Tilt/2</f>
        <v>11.5</v>
      </c>
      <c r="AS3">
        <f ca="1">TiltFact*-1</f>
        <v>-11.5</v>
      </c>
      <c r="AT3">
        <f ca="1">Tilt/39</f>
        <v>0.58974358974358976</v>
      </c>
    </row>
    <row r="4" spans="1:46">
      <c r="A4" s="11">
        <v>52.5</v>
      </c>
      <c r="B4" s="22">
        <v>0</v>
      </c>
      <c r="C4">
        <f ca="1">'Lane 5'!J4 +TiltZ</f>
        <v>15</v>
      </c>
      <c r="D4">
        <f ca="1">'Lane 5'!M4 +TiltZ+(TiltBoard*Board)</f>
        <v>16.23076923076923</v>
      </c>
      <c r="E4">
        <f ca="1">'Lane 5'!O4 +TiltZ+(TiltBoard*Board)</f>
        <v>16.46153846153846</v>
      </c>
      <c r="F4">
        <f ca="1">'Lane 5'!Q4 +TiltZ+(TiltBoard*Board)</f>
        <v>17.692307692307693</v>
      </c>
      <c r="G4">
        <f ca="1">'Lane 5'!S4 +TiltZ+(TiltBoard*Board)</f>
        <v>18.923076923076923</v>
      </c>
      <c r="H4">
        <f ca="1">'Lane 5'!U4 +TiltZ+(TiltBoard*Board)</f>
        <v>21.153846153846153</v>
      </c>
      <c r="I4">
        <f ca="1">'Lane 5'!W4 +TiltZ+(TiltBoard*Board)</f>
        <v>21.384615384615383</v>
      </c>
      <c r="J4">
        <f ca="1">'Lane 5'!Y4 +TiltZ+(TiltBoard*Board)</f>
        <v>22.615384615384613</v>
      </c>
      <c r="K4">
        <f ca="1">'Lane 5'!AA4 +TiltZ+(TiltBoard*Board)</f>
        <v>23.846153846153847</v>
      </c>
      <c r="L4">
        <f ca="1">'Lane 5'!AC4 +TiltZ+(TiltBoard*Board)</f>
        <v>23.076923076923077</v>
      </c>
      <c r="M4">
        <f ca="1">'Lane 5'!AE4 +TiltZ+(TiltBoard*Board)</f>
        <v>25.307692307692307</v>
      </c>
      <c r="N4">
        <f ca="1">'Lane 5'!AG4 +TiltZ+(TiltBoard*Board)</f>
        <v>26.53846153846154</v>
      </c>
      <c r="O4">
        <f ca="1">'Lane 5'!AI4 +TiltZ+(TiltBoard*Board)</f>
        <v>27.769230769230766</v>
      </c>
      <c r="P4">
        <f ca="1">'Lane 5'!AK4 +TiltZ+(TiltBoard*Board)</f>
        <v>29</v>
      </c>
      <c r="Q4">
        <f ca="1">'Lane 5'!AM4 +TiltZ+(TiltBoard*Board)</f>
        <v>30.23076923076923</v>
      </c>
      <c r="R4">
        <f ca="1">'Lane 5'!AO4 +TiltZ+(TiltBoard*Board)</f>
        <v>31.46153846153846</v>
      </c>
      <c r="S4">
        <f ca="1">'Lane 5'!AQ4 +TiltZ+(TiltBoard*Board)</f>
        <v>32.692307692307693</v>
      </c>
      <c r="T4">
        <f ca="1">'Lane 5'!AS4 +TiltZ+(TiltBoard*Board)</f>
        <v>35.92307692307692</v>
      </c>
      <c r="U4">
        <f ca="1">'Lane 5'!AU4 +TiltZ+(TiltBoard*Board)</f>
        <v>39.153846153846153</v>
      </c>
      <c r="V4">
        <f ca="1">'Lane 5'!AW4 +TiltZ+(TiltBoard*Board)</f>
        <v>42.384615384615387</v>
      </c>
      <c r="W4">
        <f ca="1">'Lane 5'!AY4 +TiltZ+(TiltBoard*Board)</f>
        <v>37.615384615384613</v>
      </c>
      <c r="X4">
        <f ca="1">'Lane 5'!BA4 +TiltZ+(TiltBoard*Board)</f>
        <v>33.846153846153847</v>
      </c>
      <c r="Y4">
        <f ca="1">'Lane 5'!BC4 +TiltZ+(TiltBoard*Board)</f>
        <v>30.076923076923077</v>
      </c>
      <c r="Z4">
        <f ca="1">'Lane 5'!BE4 +TiltZ+(TiltBoard*Board)</f>
        <v>26.307692307692307</v>
      </c>
      <c r="AA4">
        <f ca="1">'Lane 5'!BG4 +TiltZ+(TiltBoard*Board)</f>
        <v>21.538461538461537</v>
      </c>
      <c r="AB4">
        <f ca="1">'Lane 5'!BI4 +TiltZ+(TiltBoard*Board)</f>
        <v>16.769230769230766</v>
      </c>
      <c r="AC4">
        <f ca="1">'Lane 5'!BK4 +TiltZ+(TiltBoard*Board)</f>
        <v>14</v>
      </c>
      <c r="AD4">
        <f ca="1">'Lane 5'!BM4 +TiltZ+(TiltBoard*Board)</f>
        <v>9.23076923076923</v>
      </c>
      <c r="AE4">
        <f ca="1">'Lane 5'!BO4 +TiltZ+(TiltBoard*Board)</f>
        <v>5.46153846153846</v>
      </c>
      <c r="AF4">
        <f ca="1">'Lane 5'!BQ4 +TiltZ+(TiltBoard*Board)</f>
        <v>3.69230769230769</v>
      </c>
      <c r="AG4">
        <f ca="1">'Lane 5'!BS4 +TiltZ+(TiltBoard*Board)</f>
        <v>2.9230769230769234</v>
      </c>
      <c r="AH4">
        <f ca="1">'Lane 5'!BU4 +TiltZ+(TiltBoard*Board)</f>
        <v>2.1538461538461533</v>
      </c>
      <c r="AI4">
        <f ca="1">'Lane 5'!BW4 +TiltZ+(TiltBoard*Board)</f>
        <v>-0.61538461538461675</v>
      </c>
      <c r="AJ4">
        <f ca="1">'Lane 5'!BY4 +TiltZ+(TiltBoard*Board)</f>
        <v>-1.3846153846153868</v>
      </c>
      <c r="AK4">
        <f ca="1">'Lane 5'!CA4 +TiltZ+(TiltBoard*Board)</f>
        <v>-5.1538461538461569</v>
      </c>
      <c r="AL4">
        <f ca="1">'Lane 5'!CC4 +TiltZ+(TiltBoard*Board)</f>
        <v>-7.9230769230769234</v>
      </c>
      <c r="AM4">
        <f ca="1">'Lane 5'!CE4 +TiltZ+(TiltBoard*Board)</f>
        <v>-11.692307692307693</v>
      </c>
      <c r="AN4">
        <f ca="1">'Lane 5'!CG4 +TiltZ+(TiltBoard*Board)</f>
        <v>-13.461538461538463</v>
      </c>
      <c r="AO4">
        <f ca="1">'Lane 5'!CJ4 +TiltFact</f>
        <v>-15</v>
      </c>
      <c r="AP4">
        <v>0</v>
      </c>
      <c r="AQ4">
        <f ca="1">'Lane 5'!H4</f>
        <v>-30</v>
      </c>
      <c r="AR4">
        <f ca="1">Tilt/2</f>
        <v>-15</v>
      </c>
      <c r="AS4">
        <f ca="1">TiltFact*-1</f>
        <v>15</v>
      </c>
      <c r="AT4">
        <f ca="1">Tilt/39</f>
        <v>-0.76923076923076927</v>
      </c>
    </row>
    <row r="5" spans="1:46">
      <c r="A5" s="11">
        <v>49</v>
      </c>
      <c r="B5" s="22">
        <v>0</v>
      </c>
      <c r="C5">
        <f ca="1">'Lane 5'!J5 +TiltZ</f>
        <v>-1</v>
      </c>
      <c r="D5">
        <f ca="1">'Lane 5'!M5 +TiltZ+(TiltBoard*Board)</f>
        <v>1.0512820512820513</v>
      </c>
      <c r="E5">
        <f ca="1">'Lane 5'!O5 +TiltZ+(TiltBoard*Board)</f>
        <v>1.1025641025641026</v>
      </c>
      <c r="F5">
        <f ca="1">'Lane 5'!Q5 +TiltZ+(TiltBoard*Board)</f>
        <v>3.1538461538461537</v>
      </c>
      <c r="G5">
        <f ca="1">'Lane 5'!S5 +TiltZ+(TiltBoard*Board)</f>
        <v>3.2051282051282053</v>
      </c>
      <c r="H5">
        <f ca="1">'Lane 5'!U5 +TiltZ+(TiltBoard*Board)</f>
        <v>5.2564102564102564</v>
      </c>
      <c r="I5">
        <f ca="1">'Lane 5'!W5 +TiltZ+(TiltBoard*Board)</f>
        <v>5.3076923076923075</v>
      </c>
      <c r="J5">
        <f ca="1">'Lane 5'!Y5 +TiltZ+(TiltBoard*Board)</f>
        <v>6.3589743589743586</v>
      </c>
      <c r="K5">
        <f ca="1">'Lane 5'!AA5 +TiltZ+(TiltBoard*Board)</f>
        <v>7.4102564102564106</v>
      </c>
      <c r="L5">
        <f ca="1">'Lane 5'!AC5 +TiltZ+(TiltBoard*Board)</f>
        <v>6.4615384615384617</v>
      </c>
      <c r="M5">
        <f ca="1">'Lane 5'!AE5 +TiltZ+(TiltBoard*Board)</f>
        <v>7.5128205128205128</v>
      </c>
      <c r="N5">
        <f ca="1">'Lane 5'!AG5 +TiltZ+(TiltBoard*Board)</f>
        <v>7.5641025641025639</v>
      </c>
      <c r="O5">
        <f ca="1">'Lane 5'!AI5 +TiltZ+(TiltBoard*Board)</f>
        <v>7.615384615384615</v>
      </c>
      <c r="P5">
        <f ca="1">'Lane 5'!AK5 +TiltZ+(TiltBoard*Board)</f>
        <v>7.666666666666667</v>
      </c>
      <c r="Q5">
        <f ca="1">'Lane 5'!AM5 +TiltZ+(TiltBoard*Board)</f>
        <v>6.7179487179487181</v>
      </c>
      <c r="R5">
        <f ca="1">'Lane 5'!AO5 +TiltZ+(TiltBoard*Board)</f>
        <v>5.7692307692307692</v>
      </c>
      <c r="S5">
        <f ca="1">'Lane 5'!AQ5 +TiltZ+(TiltBoard*Board)</f>
        <v>6.82051282051282</v>
      </c>
      <c r="T5">
        <f ca="1">'Lane 5'!AS5 +TiltZ+(TiltBoard*Board)</f>
        <v>5.8717948717948723</v>
      </c>
      <c r="U5">
        <f ca="1">'Lane 5'!AU5 +TiltZ+(TiltBoard*Board)</f>
        <v>4.9230769230769234</v>
      </c>
      <c r="V5">
        <f ca="1">'Lane 5'!AW5 +TiltZ+(TiltBoard*Board)</f>
        <v>5.9743589743589745</v>
      </c>
      <c r="W5">
        <f ca="1">'Lane 5'!AY5 +TiltZ+(TiltBoard*Board)</f>
        <v>6.0256410256410255</v>
      </c>
      <c r="X5">
        <f ca="1">'Lane 5'!BA5 +TiltZ+(TiltBoard*Board)</f>
        <v>5.0769230769230766</v>
      </c>
      <c r="Y5">
        <f ca="1">'Lane 5'!BC5 +TiltZ+(TiltBoard*Board)</f>
        <v>6.1282051282051277</v>
      </c>
      <c r="Z5">
        <f ca="1">'Lane 5'!BE5 +TiltZ+(TiltBoard*Board)</f>
        <v>6.17948717948718</v>
      </c>
      <c r="AA5">
        <f ca="1">'Lane 5'!BG5 +TiltZ+(TiltBoard*Board)</f>
        <v>6.2307692307692308</v>
      </c>
      <c r="AB5">
        <f ca="1">'Lane 5'!BI5 +TiltZ+(TiltBoard*Board)</f>
        <v>7.2820512820512819</v>
      </c>
      <c r="AC5">
        <f ca="1">'Lane 5'!BK5 +TiltZ+(TiltBoard*Board)</f>
        <v>7.333333333333333</v>
      </c>
      <c r="AD5">
        <f ca="1">'Lane 5'!BM5 +TiltZ+(TiltBoard*Board)</f>
        <v>8.384615384615385</v>
      </c>
      <c r="AE5">
        <f ca="1">'Lane 5'!BO5 +TiltZ+(TiltBoard*Board)</f>
        <v>8.4358974358974361</v>
      </c>
      <c r="AF5">
        <f ca="1">'Lane 5'!BQ5 +TiltZ+(TiltBoard*Board)</f>
        <v>7.4871794871794872</v>
      </c>
      <c r="AG5">
        <f ca="1">'Lane 5'!BS5 +TiltZ+(TiltBoard*Board)</f>
        <v>8.5384615384615383</v>
      </c>
      <c r="AH5">
        <f ca="1">'Lane 5'!BU5 +TiltZ+(TiltBoard*Board)</f>
        <v>7.5897435897435894</v>
      </c>
      <c r="AI5">
        <f ca="1">'Lane 5'!BW5 +TiltZ+(TiltBoard*Board)</f>
        <v>6.6410256410256405</v>
      </c>
      <c r="AJ5">
        <f ca="1">'Lane 5'!BY5 +TiltZ+(TiltBoard*Board)</f>
        <v>6.6923076923076925</v>
      </c>
      <c r="AK5">
        <f ca="1">'Lane 5'!CA5 +TiltZ+(TiltBoard*Board)</f>
        <v>4.7435897435897436</v>
      </c>
      <c r="AL5">
        <f ca="1">'Lane 5'!CC5 +TiltZ+(TiltBoard*Board)</f>
        <v>2.7948717948717947</v>
      </c>
      <c r="AM5">
        <f ca="1">'Lane 5'!CE5 +TiltZ+(TiltBoard*Board)</f>
        <v>1.846153846153846</v>
      </c>
      <c r="AN5">
        <f ca="1">'Lane 5'!CG5 +TiltZ+(TiltBoard*Board)</f>
        <v>0.89743589743589736</v>
      </c>
      <c r="AO5">
        <f ca="1">'Lane 5'!CJ5 +TiltFact</f>
        <v>1</v>
      </c>
      <c r="AP5">
        <v>0</v>
      </c>
      <c r="AQ5">
        <f ca="1">'Lane 5'!H5</f>
        <v>2</v>
      </c>
      <c r="AR5">
        <f ca="1">Tilt/2</f>
        <v>1</v>
      </c>
      <c r="AS5">
        <f ca="1">TiltFact*-1</f>
        <v>-1</v>
      </c>
      <c r="AT5">
        <f ca="1">Tilt/39</f>
        <v>0.05128205128205128</v>
      </c>
    </row>
    <row r="6" spans="1:46">
      <c r="A6" s="11">
        <v>45.5</v>
      </c>
      <c r="B6" s="22">
        <v>0</v>
      </c>
      <c r="C6">
        <f ca="1">'Lane 5'!J6 +TiltZ</f>
        <v>3</v>
      </c>
      <c r="D6">
        <f ca="1">'Lane 5'!M6 +TiltZ+(TiltBoard*Board)</f>
        <v>3.8461538461538463</v>
      </c>
      <c r="E6">
        <f ca="1">'Lane 5'!O6 +TiltZ+(TiltBoard*Board)</f>
        <v>4.6923076923076925</v>
      </c>
      <c r="F6">
        <f ca="1">'Lane 5'!Q6 +TiltZ+(TiltBoard*Board)</f>
        <v>6.5384615384615383</v>
      </c>
      <c r="G6">
        <f ca="1">'Lane 5'!S6 +TiltZ+(TiltBoard*Board)</f>
        <v>8.384615384615385</v>
      </c>
      <c r="H6">
        <f ca="1">'Lane 5'!U6 +TiltZ+(TiltBoard*Board)</f>
        <v>10.23076923076923</v>
      </c>
      <c r="I6">
        <f ca="1">'Lane 5'!W6 +TiltZ+(TiltBoard*Board)</f>
        <v>10.076923076923077</v>
      </c>
      <c r="J6">
        <f ca="1">'Lane 5'!Y6 +TiltZ+(TiltBoard*Board)</f>
        <v>10.923076923076923</v>
      </c>
      <c r="K6">
        <f ca="1">'Lane 5'!AA6 +TiltZ+(TiltBoard*Board)</f>
        <v>11.76923076923077</v>
      </c>
      <c r="L6">
        <f ca="1">'Lane 5'!AC6 +TiltZ+(TiltBoard*Board)</f>
        <v>10.615384615384615</v>
      </c>
      <c r="M6">
        <f ca="1">'Lane 5'!AE6 +TiltZ+(TiltBoard*Board)</f>
        <v>10.461538461538462</v>
      </c>
      <c r="N6">
        <f ca="1">'Lane 5'!AG6 +TiltZ+(TiltBoard*Board)</f>
        <v>9.3076923076923066</v>
      </c>
      <c r="O6">
        <f ca="1">'Lane 5'!AI6 +TiltZ+(TiltBoard*Board)</f>
        <v>9.1538461538461533</v>
      </c>
      <c r="P6">
        <f ca="1">'Lane 5'!AK6 +TiltZ+(TiltBoard*Board)</f>
        <v>8</v>
      </c>
      <c r="Q6">
        <f ca="1">'Lane 5'!AM6 +TiltZ+(TiltBoard*Board)</f>
        <v>7.8461538461538458</v>
      </c>
      <c r="R6">
        <f ca="1">'Lane 5'!AO6 +TiltZ+(TiltBoard*Board)</f>
        <v>6.6923076923076916</v>
      </c>
      <c r="S6">
        <f ca="1">'Lane 5'!AQ6 +TiltZ+(TiltBoard*Board)</f>
        <v>6.5384615384615383</v>
      </c>
      <c r="T6">
        <f ca="1">'Lane 5'!AS6 +TiltZ+(TiltBoard*Board)</f>
        <v>6.384615384615385</v>
      </c>
      <c r="U6">
        <f ca="1">'Lane 5'!AU6 +TiltZ+(TiltBoard*Board)</f>
        <v>5.2307692307692308</v>
      </c>
      <c r="V6">
        <f ca="1">'Lane 5'!AW6 +TiltZ+(TiltBoard*Board)</f>
        <v>6.0769230769230766</v>
      </c>
      <c r="W6">
        <f ca="1">'Lane 5'!AY6 +TiltZ+(TiltBoard*Board)</f>
        <v>4.9230769230769234</v>
      </c>
      <c r="X6">
        <f ca="1">'Lane 5'!BA6 +TiltZ+(TiltBoard*Board)</f>
        <v>4.7692307692307692</v>
      </c>
      <c r="Y6">
        <f ca="1">'Lane 5'!BC6 +TiltZ+(TiltBoard*Board)</f>
        <v>4.615384615384615</v>
      </c>
      <c r="Z6">
        <f ca="1">'Lane 5'!BE6 +TiltZ+(TiltBoard*Board)</f>
        <v>4.4615384615384617</v>
      </c>
      <c r="AA6">
        <f ca="1">'Lane 5'!BG6 +TiltZ+(TiltBoard*Board)</f>
        <v>4.3076923076923075</v>
      </c>
      <c r="AB6">
        <f ca="1">'Lane 5'!BI6 +TiltZ+(TiltBoard*Board)</f>
        <v>4.1538461538461533</v>
      </c>
      <c r="AC6">
        <f ca="1">'Lane 5'!BK6 +TiltZ+(TiltBoard*Board)</f>
        <v>4</v>
      </c>
      <c r="AD6">
        <f ca="1">'Lane 5'!BM6 +TiltZ+(TiltBoard*Board)</f>
        <v>3.8461538461538458</v>
      </c>
      <c r="AE6">
        <f ca="1">'Lane 5'!BO6 +TiltZ+(TiltBoard*Board)</f>
        <v>3.6923076923076916</v>
      </c>
      <c r="AF6">
        <f ca="1">'Lane 5'!BQ6 +TiltZ+(TiltBoard*Board)</f>
        <v>2.5384615384615383</v>
      </c>
      <c r="AG6">
        <f ca="1">'Lane 5'!BS6 +TiltZ+(TiltBoard*Board)</f>
        <v>3.3846153846153841</v>
      </c>
      <c r="AH6">
        <f ca="1">'Lane 5'!BU6 +TiltZ+(TiltBoard*Board)</f>
        <v>3.2307692307692308</v>
      </c>
      <c r="AI6">
        <f ca="1">'Lane 5'!BW6 +TiltZ+(TiltBoard*Board)</f>
        <v>1.0769230769230766</v>
      </c>
      <c r="AJ6">
        <f ca="1">'Lane 5'!BY6 +TiltZ+(TiltBoard*Board)</f>
        <v>0.92307692307692246</v>
      </c>
      <c r="AK6">
        <f ca="1">'Lane 5'!CA6 +TiltZ+(TiltBoard*Board)</f>
        <v>-0.23076923076923084</v>
      </c>
      <c r="AL6">
        <f ca="1">'Lane 5'!CC6 +TiltZ+(TiltBoard*Board)</f>
        <v>-1.384615384615385</v>
      </c>
      <c r="AM6">
        <f ca="1">'Lane 5'!CE6 +TiltZ+(TiltBoard*Board)</f>
        <v>-2.5384615384615383</v>
      </c>
      <c r="AN6">
        <f ca="1">'Lane 5'!CG6 +TiltZ+(TiltBoard*Board)</f>
        <v>-3.6923076923076925</v>
      </c>
      <c r="AO6">
        <f ca="1">'Lane 5'!CJ6 +TiltFact</f>
        <v>-3</v>
      </c>
      <c r="AP6">
        <v>0</v>
      </c>
      <c r="AQ6">
        <f ca="1">'Lane 5'!H6</f>
        <v>-6</v>
      </c>
      <c r="AR6">
        <f ca="1">Tilt/2</f>
        <v>-3</v>
      </c>
      <c r="AS6">
        <f ca="1">TiltFact*-1</f>
        <v>3</v>
      </c>
      <c r="AT6">
        <f ca="1">Tilt/39</f>
        <v>-0.15384615384615385</v>
      </c>
    </row>
    <row r="7" spans="1:46">
      <c r="A7" s="11">
        <v>42</v>
      </c>
      <c r="B7" s="22">
        <v>0</v>
      </c>
      <c r="C7">
        <f ca="1">'Lane 5'!J7 +TiltZ</f>
        <v>1</v>
      </c>
      <c r="D7">
        <f ca="1">'Lane 5'!M7 +TiltZ+(TiltBoard*Board)</f>
        <v>2.9487179487179489</v>
      </c>
      <c r="E7">
        <f ca="1">'Lane 5'!O7 +TiltZ+(TiltBoard*Board)</f>
        <v>2.8974358974358974</v>
      </c>
      <c r="F7">
        <f ca="1">'Lane 5'!Q7 +TiltZ+(TiltBoard*Board)</f>
        <v>4.8461538461538458</v>
      </c>
      <c r="G7">
        <f ca="1">'Lane 5'!S7 +TiltZ+(TiltBoard*Board)</f>
        <v>6.7948717948717947</v>
      </c>
      <c r="H7">
        <f ca="1">'Lane 5'!U7 +TiltZ+(TiltBoard*Board)</f>
        <v>8.7435897435897445</v>
      </c>
      <c r="I7">
        <f ca="1">'Lane 5'!W7 +TiltZ+(TiltBoard*Board)</f>
        <v>7.6923076923076925</v>
      </c>
      <c r="J7">
        <f ca="1">'Lane 5'!Y7 +TiltZ+(TiltBoard*Board)</f>
        <v>8.64102564102564</v>
      </c>
      <c r="K7">
        <f ca="1">'Lane 5'!AA7 +TiltZ+(TiltBoard*Board)</f>
        <v>8.58974358974359</v>
      </c>
      <c r="L7">
        <f ca="1">'Lane 5'!AC7 +TiltZ+(TiltBoard*Board)</f>
        <v>6.5384615384615383</v>
      </c>
      <c r="M7">
        <f ca="1">'Lane 5'!AE7 +TiltZ+(TiltBoard*Board)</f>
        <v>5.4871794871794872</v>
      </c>
      <c r="N7">
        <f ca="1">'Lane 5'!AG7 +TiltZ+(TiltBoard*Board)</f>
        <v>4.4358974358974361</v>
      </c>
      <c r="O7">
        <f ca="1">'Lane 5'!AI7 +TiltZ+(TiltBoard*Board)</f>
        <v>3.3846153846153846</v>
      </c>
      <c r="P7">
        <f ca="1">'Lane 5'!AK7 +TiltZ+(TiltBoard*Board)</f>
        <v>3.3333333333333335</v>
      </c>
      <c r="Q7">
        <f ca="1">'Lane 5'!AM7 +TiltZ+(TiltBoard*Board)</f>
        <v>3.2820512820512819</v>
      </c>
      <c r="R7">
        <f ca="1">'Lane 5'!AO7 +TiltZ+(TiltBoard*Board)</f>
        <v>3.2307692307692308</v>
      </c>
      <c r="S7">
        <f ca="1">'Lane 5'!AQ7 +TiltZ+(TiltBoard*Board)</f>
        <v>3.1794871794871797</v>
      </c>
      <c r="T7">
        <f ca="1">'Lane 5'!AS7 +TiltZ+(TiltBoard*Board)</f>
        <v>3.1282051282051282</v>
      </c>
      <c r="U7">
        <f ca="1">'Lane 5'!AU7 +TiltZ+(TiltBoard*Board)</f>
        <v>3.0769230769230771</v>
      </c>
      <c r="V7">
        <f ca="1">'Lane 5'!AW7 +TiltZ+(TiltBoard*Board)</f>
        <v>3.0256410256410255</v>
      </c>
      <c r="W7">
        <f ca="1">'Lane 5'!AY7 +TiltZ+(TiltBoard*Board)</f>
        <v>2.9743589743589745</v>
      </c>
      <c r="X7">
        <f ca="1">'Lane 5'!BA7 +TiltZ+(TiltBoard*Board)</f>
        <v>1.9230769230769231</v>
      </c>
      <c r="Y7">
        <f ca="1">'Lane 5'!BC7 +TiltZ+(TiltBoard*Board)</f>
        <v>0.87179487179487181</v>
      </c>
      <c r="Z7">
        <f ca="1">'Lane 5'!BE7 +TiltZ+(TiltBoard*Board)</f>
        <v>0.82051282051282048</v>
      </c>
      <c r="AA7">
        <f ca="1">'Lane 5'!BG7 +TiltZ+(TiltBoard*Board)</f>
        <v>0.76923076923076916</v>
      </c>
      <c r="AB7">
        <f ca="1">'Lane 5'!BI7 +TiltZ+(TiltBoard*Board)</f>
        <v>-0.28205128205128194</v>
      </c>
      <c r="AC7">
        <f ca="1">'Lane 5'!BK7 +TiltZ+(TiltBoard*Board)</f>
        <v>-0.33333333333333326</v>
      </c>
      <c r="AD7">
        <f ca="1">'Lane 5'!BM7 +TiltZ+(TiltBoard*Board)</f>
        <v>0.61538461538461542</v>
      </c>
      <c r="AE7">
        <f ca="1">'Lane 5'!BO7 +TiltZ+(TiltBoard*Board)</f>
        <v>0.5641025641025641</v>
      </c>
      <c r="AF7">
        <f ca="1">'Lane 5'!BQ7 +TiltZ+(TiltBoard*Board)</f>
        <v>-0.48717948717948723</v>
      </c>
      <c r="AG7">
        <f ca="1">'Lane 5'!BS7 +TiltZ+(TiltBoard*Board)</f>
        <v>0.46153846153846168</v>
      </c>
      <c r="AH7">
        <f ca="1">'Lane 5'!BU7 +TiltZ+(TiltBoard*Board)</f>
        <v>0.41025641025641035</v>
      </c>
      <c r="AI7">
        <f ca="1">'Lane 5'!BW7 +TiltZ+(TiltBoard*Board)</f>
        <v>-0.641025641025641</v>
      </c>
      <c r="AJ7">
        <f ca="1">'Lane 5'!BY7 +TiltZ+(TiltBoard*Board)</f>
        <v>-0.69230769230769229</v>
      </c>
      <c r="AK7">
        <f ca="1">'Lane 5'!CA7 +TiltZ+(TiltBoard*Board)</f>
        <v>-1.7435897435897436</v>
      </c>
      <c r="AL7">
        <f ca="1">'Lane 5'!CC7 +TiltZ+(TiltBoard*Board)</f>
        <v>-2.7948717948717947</v>
      </c>
      <c r="AM7">
        <f ca="1">'Lane 5'!CE7 +TiltZ+(TiltBoard*Board)</f>
        <v>-2.8461538461538458</v>
      </c>
      <c r="AN7">
        <f ca="1">'Lane 5'!CG7 +TiltZ+(TiltBoard*Board)</f>
        <v>-2.8974358974358974</v>
      </c>
      <c r="AO7">
        <f ca="1">'Lane 5'!CJ7 +TiltFact</f>
        <v>-1</v>
      </c>
      <c r="AP7">
        <v>0</v>
      </c>
      <c r="AQ7">
        <f ca="1">'Lane 5'!H7</f>
        <v>-2</v>
      </c>
      <c r="AR7">
        <f ca="1">Tilt/2</f>
        <v>-1</v>
      </c>
      <c r="AS7">
        <f ca="1">TiltFact*-1</f>
        <v>1</v>
      </c>
      <c r="AT7">
        <f ca="1">Tilt/39</f>
        <v>-0.05128205128205128</v>
      </c>
    </row>
    <row r="8" spans="1:46">
      <c r="A8" s="11">
        <v>38.5</v>
      </c>
      <c r="B8" s="22">
        <v>0</v>
      </c>
      <c r="C8">
        <f ca="1">'Lane 5'!J8 +TiltZ</f>
        <v>-0.5</v>
      </c>
      <c r="D8">
        <f ca="1">'Lane 5'!M8 +TiltZ+(TiltBoard*Board)</f>
        <v>1.5256410256410255</v>
      </c>
      <c r="E8">
        <f ca="1">'Lane 5'!O8 +TiltZ+(TiltBoard*Board)</f>
        <v>2.5512820512820511</v>
      </c>
      <c r="F8">
        <f ca="1">'Lane 5'!Q8 +TiltZ+(TiltBoard*Board)</f>
        <v>2.5769230769230771</v>
      </c>
      <c r="G8">
        <f ca="1">'Lane 5'!S8 +TiltZ+(TiltBoard*Board)</f>
        <v>2.6025641025641026</v>
      </c>
      <c r="H8">
        <f ca="1">'Lane 5'!U8 +TiltZ+(TiltBoard*Board)</f>
        <v>4.6282051282051277</v>
      </c>
      <c r="I8">
        <f ca="1">'Lane 5'!W8 +TiltZ+(TiltBoard*Board)</f>
        <v>4.6538461538461542</v>
      </c>
      <c r="J8">
        <f ca="1">'Lane 5'!Y8 +TiltZ+(TiltBoard*Board)</f>
        <v>4.67948717948718</v>
      </c>
      <c r="K8">
        <f ca="1">'Lane 5'!AA8 +TiltZ+(TiltBoard*Board)</f>
        <v>5.7051282051282053</v>
      </c>
      <c r="L8">
        <f ca="1">'Lane 5'!AC8 +TiltZ+(TiltBoard*Board)</f>
        <v>2.7307692307692308</v>
      </c>
      <c r="M8">
        <f ca="1">'Lane 5'!AE8 +TiltZ+(TiltBoard*Board)</f>
        <v>0.75641025641025639</v>
      </c>
      <c r="N8">
        <f ca="1">'Lane 5'!AG8 +TiltZ+(TiltBoard*Board)</f>
        <v>0.782051282051282</v>
      </c>
      <c r="O8">
        <f ca="1">'Lane 5'!AI8 +TiltZ+(TiltBoard*Board)</f>
        <v>0.80769230769230771</v>
      </c>
      <c r="P8">
        <f ca="1">'Lane 5'!AK8 +TiltZ+(TiltBoard*Board)</f>
        <v>-0.16666666666666669</v>
      </c>
      <c r="Q8">
        <f ca="1">'Lane 5'!AM8 +TiltZ+(TiltBoard*Board)</f>
        <v>0.858974358974359</v>
      </c>
      <c r="R8">
        <f ca="1">'Lane 5'!AO8 +TiltZ+(TiltBoard*Board)</f>
        <v>2.8846153846153846</v>
      </c>
      <c r="S8">
        <f ca="1">'Lane 5'!AQ8 +TiltZ+(TiltBoard*Board)</f>
        <v>4.9102564102564106</v>
      </c>
      <c r="T8">
        <f ca="1">'Lane 5'!AS8 +TiltZ+(TiltBoard*Board)</f>
        <v>5.9358974358974361</v>
      </c>
      <c r="U8">
        <f ca="1">'Lane 5'!AU8 +TiltZ+(TiltBoard*Board)</f>
        <v>5.9615384615384617</v>
      </c>
      <c r="V8">
        <f ca="1">'Lane 5'!AW8 +TiltZ+(TiltBoard*Board)</f>
        <v>6.9871794871794872</v>
      </c>
      <c r="W8">
        <f ca="1">'Lane 5'!AY8 +TiltZ+(TiltBoard*Board)</f>
        <v>6.0128205128205128</v>
      </c>
      <c r="X8">
        <f ca="1">'Lane 5'!BA8 +TiltZ+(TiltBoard*Board)</f>
        <v>5.0384615384615383</v>
      </c>
      <c r="Y8">
        <f ca="1">'Lane 5'!BC8 +TiltZ+(TiltBoard*Board)</f>
        <v>4.0641025641025639</v>
      </c>
      <c r="Z8">
        <f ca="1">'Lane 5'!BE8 +TiltZ+(TiltBoard*Board)</f>
        <v>3.08974358974359</v>
      </c>
      <c r="AA8">
        <f ca="1">'Lane 5'!BG8 +TiltZ+(TiltBoard*Board)</f>
        <v>3.1153846153846154</v>
      </c>
      <c r="AB8">
        <f ca="1">'Lane 5'!BI8 +TiltZ+(TiltBoard*Board)</f>
        <v>3.141025641025641</v>
      </c>
      <c r="AC8">
        <f ca="1">'Lane 5'!BK8 +TiltZ+(TiltBoard*Board)</f>
        <v>4.166666666666667</v>
      </c>
      <c r="AD8">
        <f ca="1">'Lane 5'!BM8 +TiltZ+(TiltBoard*Board)</f>
        <v>3.1923076923076925</v>
      </c>
      <c r="AE8">
        <f ca="1">'Lane 5'!BO8 +TiltZ+(TiltBoard*Board)</f>
        <v>5.2179487179487181</v>
      </c>
      <c r="AF8">
        <f ca="1">'Lane 5'!BQ8 +TiltZ+(TiltBoard*Board)</f>
        <v>4.2435897435897436</v>
      </c>
      <c r="AG8">
        <f ca="1">'Lane 5'!BS8 +TiltZ+(TiltBoard*Board)</f>
        <v>5.2692307692307692</v>
      </c>
      <c r="AH8">
        <f ca="1">'Lane 5'!BU8 +TiltZ+(TiltBoard*Board)</f>
        <v>6.2948717948717947</v>
      </c>
      <c r="AI8">
        <f ca="1">'Lane 5'!BW8 +TiltZ+(TiltBoard*Board)</f>
        <v>5.32051282051282</v>
      </c>
      <c r="AJ8">
        <f ca="1">'Lane 5'!BY8 +TiltZ+(TiltBoard*Board)</f>
        <v>5.3461538461538458</v>
      </c>
      <c r="AK8">
        <f ca="1">'Lane 5'!CA8 +TiltZ+(TiltBoard*Board)</f>
        <v>3.3717948717948718</v>
      </c>
      <c r="AL8">
        <f ca="1">'Lane 5'!CC8 +TiltZ+(TiltBoard*Board)</f>
        <v>2.3974358974358974</v>
      </c>
      <c r="AM8">
        <f ca="1">'Lane 5'!CE8 +TiltZ+(TiltBoard*Board)</f>
        <v>1.4230769230769229</v>
      </c>
      <c r="AN8">
        <f ca="1">'Lane 5'!CG8 +TiltZ+(TiltBoard*Board)</f>
        <v>0.44871794871794868</v>
      </c>
      <c r="AO8">
        <f ca="1">'Lane 5'!CJ8 +TiltFact</f>
        <v>0.5</v>
      </c>
      <c r="AP8">
        <v>0</v>
      </c>
      <c r="AQ8">
        <f ca="1">'Lane 5'!H8</f>
        <v>1</v>
      </c>
      <c r="AR8">
        <f ca="1">Tilt/2</f>
        <v>0.5</v>
      </c>
      <c r="AS8">
        <f ca="1">TiltFact*-1</f>
        <v>-0.5</v>
      </c>
      <c r="AT8">
        <f ca="1">Tilt/39</f>
        <v>0.02564102564102564</v>
      </c>
    </row>
    <row r="9" spans="1:46">
      <c r="A9" s="11">
        <v>35</v>
      </c>
      <c r="B9" s="22">
        <v>0</v>
      </c>
      <c r="C9">
        <f ca="1">'Lane 5'!J9 +TiltZ</f>
        <v>14.5</v>
      </c>
      <c r="D9">
        <f ca="1">'Lane 5'!M9 +TiltZ+(TiltBoard*Board)</f>
        <v>14.756410256410255</v>
      </c>
      <c r="E9">
        <f ca="1">'Lane 5'!O9 +TiltZ+(TiltBoard*Board)</f>
        <v>14.012820512820513</v>
      </c>
      <c r="F9">
        <f ca="1">'Lane 5'!Q9 +TiltZ+(TiltBoard*Board)</f>
        <v>13.26923076923077</v>
      </c>
      <c r="G9">
        <f ca="1">'Lane 5'!S9 +TiltZ+(TiltBoard*Board)</f>
        <v>12.525641025641026</v>
      </c>
      <c r="H9">
        <f ca="1">'Lane 5'!U9 +TiltZ+(TiltBoard*Board)</f>
        <v>13.782051282051281</v>
      </c>
      <c r="I9">
        <f ca="1">'Lane 5'!W9 +TiltZ+(TiltBoard*Board)</f>
        <v>12.038461538461538</v>
      </c>
      <c r="J9">
        <f ca="1">'Lane 5'!Y9 +TiltZ+(TiltBoard*Board)</f>
        <v>13.294871794871796</v>
      </c>
      <c r="K9">
        <f ca="1">'Lane 5'!AA9 +TiltZ+(TiltBoard*Board)</f>
        <v>13.551282051282051</v>
      </c>
      <c r="L9">
        <f ca="1">'Lane 5'!AC9 +TiltZ+(TiltBoard*Board)</f>
        <v>11.807692307692307</v>
      </c>
      <c r="M9">
        <f ca="1">'Lane 5'!AE9 +TiltZ+(TiltBoard*Board)</f>
        <v>12.064102564102564</v>
      </c>
      <c r="N9">
        <f ca="1">'Lane 5'!AG9 +TiltZ+(TiltBoard*Board)</f>
        <v>10.320512820512821</v>
      </c>
      <c r="O9">
        <f ca="1">'Lane 5'!AI9 +TiltZ+(TiltBoard*Board)</f>
        <v>9.5769230769230766</v>
      </c>
      <c r="P9">
        <f ca="1">'Lane 5'!AK9 +TiltZ+(TiltBoard*Board)</f>
        <v>7.8333333333333321</v>
      </c>
      <c r="Q9">
        <f ca="1">'Lane 5'!AM9 +TiltZ+(TiltBoard*Board)</f>
        <v>7.0897435897435894</v>
      </c>
      <c r="R9">
        <f ca="1">'Lane 5'!AO9 +TiltZ+(TiltBoard*Board)</f>
        <v>5.3461538461538467</v>
      </c>
      <c r="S9">
        <f ca="1">'Lane 5'!AQ9 +TiltZ+(TiltBoard*Board)</f>
        <v>4.6025641025641022</v>
      </c>
      <c r="T9">
        <f ca="1">'Lane 5'!AS9 +TiltZ+(TiltBoard*Board)</f>
        <v>2.8589743589743577</v>
      </c>
      <c r="U9">
        <f ca="1">'Lane 5'!AU9 +TiltZ+(TiltBoard*Board)</f>
        <v>2.115384615384615</v>
      </c>
      <c r="V9">
        <f ca="1">'Lane 5'!AW9 +TiltZ+(TiltBoard*Board)</f>
        <v>1.3717948717948723</v>
      </c>
      <c r="W9">
        <f ca="1">'Lane 5'!AY9 +TiltZ+(TiltBoard*Board)</f>
        <v>0.62820512820512775</v>
      </c>
      <c r="X9">
        <f ca="1">'Lane 5'!BA9 +TiltZ+(TiltBoard*Board)</f>
        <v>-1.1153846153846168</v>
      </c>
      <c r="Y9">
        <f ca="1">'Lane 5'!BC9 +TiltZ+(TiltBoard*Board)</f>
        <v>-1.8589743589743577</v>
      </c>
      <c r="Z9">
        <f ca="1">'Lane 5'!BE9 +TiltZ+(TiltBoard*Board)</f>
        <v>-3.6025641025641022</v>
      </c>
      <c r="AA9">
        <f ca="1">'Lane 5'!BG9 +TiltZ+(TiltBoard*Board)</f>
        <v>-4.3461538461538467</v>
      </c>
      <c r="AB9">
        <f ca="1">'Lane 5'!BI9 +TiltZ+(TiltBoard*Board)</f>
        <v>-4.0897435897435912</v>
      </c>
      <c r="AC9">
        <f ca="1">'Lane 5'!BK9 +TiltZ+(TiltBoard*Board)</f>
        <v>-4.8333333333333357</v>
      </c>
      <c r="AD9">
        <f ca="1">'Lane 5'!BM9 +TiltZ+(TiltBoard*Board)</f>
        <v>-5.5769230769230766</v>
      </c>
      <c r="AE9">
        <f ca="1">'Lane 5'!BO9 +TiltZ+(TiltBoard*Board)</f>
        <v>-6.3205128205128212</v>
      </c>
      <c r="AF9">
        <f ca="1">'Lane 5'!BQ9 +TiltZ+(TiltBoard*Board)</f>
        <v>-7.0641025641025657</v>
      </c>
      <c r="AG9">
        <f ca="1">'Lane 5'!BS9 +TiltZ+(TiltBoard*Board)</f>
        <v>-6.8076923076923066</v>
      </c>
      <c r="AH9">
        <f ca="1">'Lane 5'!BU9 +TiltZ+(TiltBoard*Board)</f>
        <v>-7.5512820512820511</v>
      </c>
      <c r="AI9">
        <f ca="1">'Lane 5'!BW9 +TiltZ+(TiltBoard*Board)</f>
        <v>-9.2948717948717956</v>
      </c>
      <c r="AJ9">
        <f ca="1">'Lane 5'!BY9 +TiltZ+(TiltBoard*Board)</f>
        <v>-9.03846153846154</v>
      </c>
      <c r="AK9">
        <f ca="1">'Lane 5'!CA9 +TiltZ+(TiltBoard*Board)</f>
        <v>-10.782051282051285</v>
      </c>
      <c r="AL9">
        <f ca="1">'Lane 5'!CC9 +TiltZ+(TiltBoard*Board)</f>
        <v>-11.525641025641026</v>
      </c>
      <c r="AM9">
        <f ca="1">'Lane 5'!CE9 +TiltZ+(TiltBoard*Board)</f>
        <v>-12.26923076923077</v>
      </c>
      <c r="AN9">
        <f ca="1">'Lane 5'!CG9 +TiltZ+(TiltBoard*Board)</f>
        <v>-14.012820512820515</v>
      </c>
      <c r="AO9">
        <f ca="1">'Lane 5'!CJ9 +TiltFact</f>
        <v>-14.5</v>
      </c>
      <c r="AP9">
        <v>0</v>
      </c>
      <c r="AQ9">
        <f ca="1">'Lane 5'!H9</f>
        <v>-29</v>
      </c>
      <c r="AR9">
        <f ca="1">Tilt/2</f>
        <v>-14.5</v>
      </c>
      <c r="AS9">
        <f ca="1">TiltFact*-1</f>
        <v>14.5</v>
      </c>
      <c r="AT9">
        <f ca="1">Tilt/39</f>
        <v>-0.74358974358974361</v>
      </c>
    </row>
    <row r="10" spans="1:46">
      <c r="A10" s="11">
        <v>31.5</v>
      </c>
      <c r="B10" s="22">
        <v>0</v>
      </c>
      <c r="C10">
        <f ca="1">'Lane 5'!J10 +TiltZ</f>
        <v>3.5</v>
      </c>
      <c r="D10">
        <f ca="1">'Lane 5'!M10 +TiltZ+(TiltBoard*Board)</f>
        <v>4.32051282051282</v>
      </c>
      <c r="E10">
        <f ca="1">'Lane 5'!O10 +TiltZ+(TiltBoard*Board)</f>
        <v>6.1410256410256414</v>
      </c>
      <c r="F10">
        <f ca="1">'Lane 5'!Q10 +TiltZ+(TiltBoard*Board)</f>
        <v>5.9615384615384617</v>
      </c>
      <c r="G10">
        <f ca="1">'Lane 5'!S10 +TiltZ+(TiltBoard*Board)</f>
        <v>6.7820512820512819</v>
      </c>
      <c r="H10">
        <f ca="1">'Lane 5'!U10 +TiltZ+(TiltBoard*Board)</f>
        <v>8.6025641025641022</v>
      </c>
      <c r="I10">
        <f ca="1">'Lane 5'!W10 +TiltZ+(TiltBoard*Board)</f>
        <v>7.4230769230769234</v>
      </c>
      <c r="J10">
        <f ca="1">'Lane 5'!Y10 +TiltZ+(TiltBoard*Board)</f>
        <v>7.2435897435897436</v>
      </c>
      <c r="K10">
        <f ca="1">'Lane 5'!AA10 +TiltZ+(TiltBoard*Board)</f>
        <v>7.0641025641025639</v>
      </c>
      <c r="L10">
        <f ca="1">'Lane 5'!AC10 +TiltZ+(TiltBoard*Board)</f>
        <v>4.884615384615385</v>
      </c>
      <c r="M10">
        <f ca="1">'Lane 5'!AE10 +TiltZ+(TiltBoard*Board)</f>
        <v>3.7051282051282053</v>
      </c>
      <c r="N10">
        <f ca="1">'Lane 5'!AG10 +TiltZ+(TiltBoard*Board)</f>
        <v>1.5256410256410255</v>
      </c>
      <c r="O10">
        <f ca="1">'Lane 5'!AI10 +TiltZ+(TiltBoard*Board)</f>
        <v>-0.65384615384615374</v>
      </c>
      <c r="P10">
        <f ca="1">'Lane 5'!AK10 +TiltZ+(TiltBoard*Board)</f>
        <v>-1.8333333333333335</v>
      </c>
      <c r="Q10">
        <f ca="1">'Lane 5'!AM10 +TiltZ+(TiltBoard*Board)</f>
        <v>-4.0128205128205128</v>
      </c>
      <c r="R10">
        <f ca="1">'Lane 5'!AO10 +TiltZ+(TiltBoard*Board)</f>
        <v>-5.1923076923076925</v>
      </c>
      <c r="S10">
        <f ca="1">'Lane 5'!AQ10 +TiltZ+(TiltBoard*Board)</f>
        <v>-5.3717948717948723</v>
      </c>
      <c r="T10">
        <f ca="1">'Lane 5'!AS10 +TiltZ+(TiltBoard*Board)</f>
        <v>-5.5512820512820511</v>
      </c>
      <c r="U10">
        <f ca="1">'Lane 5'!AU10 +TiltZ+(TiltBoard*Board)</f>
        <v>-5.7307692307692308</v>
      </c>
      <c r="V10">
        <f ca="1">'Lane 5'!AW10 +TiltZ+(TiltBoard*Board)</f>
        <v>-4.9102564102564106</v>
      </c>
      <c r="W10">
        <f ca="1">'Lane 5'!AY10 +TiltZ+(TiltBoard*Board)</f>
        <v>-5.0897435897435894</v>
      </c>
      <c r="X10">
        <f ca="1">'Lane 5'!BA10 +TiltZ+(TiltBoard*Board)</f>
        <v>-5.2692307692307692</v>
      </c>
      <c r="Y10">
        <f ca="1">'Lane 5'!BC10 +TiltZ+(TiltBoard*Board)</f>
        <v>-5.4487179487179489</v>
      </c>
      <c r="Z10">
        <f ca="1">'Lane 5'!BE10 +TiltZ+(TiltBoard*Board)</f>
        <v>-5.6282051282051286</v>
      </c>
      <c r="AA10">
        <f ca="1">'Lane 5'!BG10 +TiltZ+(TiltBoard*Board)</f>
        <v>-5.8076923076923075</v>
      </c>
      <c r="AB10">
        <f ca="1">'Lane 5'!BI10 +TiltZ+(TiltBoard*Board)</f>
        <v>-4.9871794871794872</v>
      </c>
      <c r="AC10">
        <f ca="1">'Lane 5'!BK10 +TiltZ+(TiltBoard*Board)</f>
        <v>-4.166666666666667</v>
      </c>
      <c r="AD10">
        <f ca="1">'Lane 5'!BM10 +TiltZ+(TiltBoard*Board)</f>
        <v>-4.3461538461538458</v>
      </c>
      <c r="AE10">
        <f ca="1">'Lane 5'!BO10 +TiltZ+(TiltBoard*Board)</f>
        <v>-2.5256410256410255</v>
      </c>
      <c r="AF10">
        <f ca="1">'Lane 5'!BQ10 +TiltZ+(TiltBoard*Board)</f>
        <v>-2.7051282051282053</v>
      </c>
      <c r="AG10">
        <f ca="1">'Lane 5'!BS10 +TiltZ+(TiltBoard*Board)</f>
        <v>0.11538461538461497</v>
      </c>
      <c r="AH10">
        <f ca="1">'Lane 5'!BU10 +TiltZ+(TiltBoard*Board)</f>
        <v>1.9358974358974361</v>
      </c>
      <c r="AI10">
        <f ca="1">'Lane 5'!BW10 +TiltZ+(TiltBoard*Board)</f>
        <v>-0.24358974358974361</v>
      </c>
      <c r="AJ10">
        <f ca="1">'Lane 5'!BY10 +TiltZ+(TiltBoard*Board)</f>
        <v>0.57692307692307665</v>
      </c>
      <c r="AK10">
        <f ca="1">'Lane 5'!CA10 +TiltZ+(TiltBoard*Board)</f>
        <v>-0.6025641025641022</v>
      </c>
      <c r="AL10">
        <f ca="1">'Lane 5'!CC10 +TiltZ+(TiltBoard*Board)</f>
        <v>-2.7820512820512819</v>
      </c>
      <c r="AM10">
        <f ca="1">'Lane 5'!CE10 +TiltZ+(TiltBoard*Board)</f>
        <v>-2.9615384615384617</v>
      </c>
      <c r="AN10">
        <f ca="1">'Lane 5'!CG10 +TiltZ+(TiltBoard*Board)</f>
        <v>-4.1410256410256414</v>
      </c>
      <c r="AO10">
        <f ca="1">'Lane 5'!CJ10 +TiltFact</f>
        <v>-3.5</v>
      </c>
      <c r="AP10">
        <v>0</v>
      </c>
      <c r="AQ10">
        <f ca="1">'Lane 5'!H10</f>
        <v>-7</v>
      </c>
      <c r="AR10">
        <f ca="1">Tilt/2</f>
        <v>-3.5</v>
      </c>
      <c r="AS10">
        <f ca="1">TiltFact*-1</f>
        <v>3.5</v>
      </c>
      <c r="AT10">
        <f ca="1">Tilt/39</f>
        <v>-0.17948717948717949</v>
      </c>
    </row>
    <row r="11" spans="1:46">
      <c r="A11" s="11">
        <v>28</v>
      </c>
      <c r="B11" s="22">
        <v>0</v>
      </c>
      <c r="C11">
        <f ca="1">'Lane 5'!J11 +TiltZ</f>
        <v>0</v>
      </c>
      <c r="D11">
        <f ca="1">'Lane 5'!M11 +TiltZ+(TiltBoard*Board)</f>
        <v>1</v>
      </c>
      <c r="E11">
        <f ca="1">'Lane 5'!O11 +TiltZ+(TiltBoard*Board)</f>
        <v>1</v>
      </c>
      <c r="F11">
        <f ca="1">'Lane 5'!Q11 +TiltZ+(TiltBoard*Board)</f>
        <v>0</v>
      </c>
      <c r="G11">
        <f ca="1">'Lane 5'!S11 +TiltZ+(TiltBoard*Board)</f>
        <v>-1</v>
      </c>
      <c r="H11">
        <f ca="1">'Lane 5'!U11 +TiltZ+(TiltBoard*Board)</f>
        <v>-2</v>
      </c>
      <c r="I11">
        <f ca="1">'Lane 5'!W11 +TiltZ+(TiltBoard*Board)</f>
        <v>-4</v>
      </c>
      <c r="J11">
        <f ca="1">'Lane 5'!Y11 +TiltZ+(TiltBoard*Board)</f>
        <v>-5</v>
      </c>
      <c r="K11">
        <f ca="1">'Lane 5'!AA11 +TiltZ+(TiltBoard*Board)</f>
        <v>-8</v>
      </c>
      <c r="L11">
        <f ca="1">'Lane 5'!AC11 +TiltZ+(TiltBoard*Board)</f>
        <v>-13</v>
      </c>
      <c r="M11">
        <f ca="1">'Lane 5'!AE11 +TiltZ+(TiltBoard*Board)</f>
        <v>-17</v>
      </c>
      <c r="N11">
        <f ca="1">'Lane 5'!AG11 +TiltZ+(TiltBoard*Board)</f>
        <v>-19</v>
      </c>
      <c r="O11">
        <f ca="1">'Lane 5'!AI11 +TiltZ+(TiltBoard*Board)</f>
        <v>-20</v>
      </c>
      <c r="P11">
        <f ca="1">'Lane 5'!AK11 +TiltZ+(TiltBoard*Board)</f>
        <v>-22</v>
      </c>
      <c r="Q11">
        <f ca="1">'Lane 5'!AM11 +TiltZ+(TiltBoard*Board)</f>
        <v>-21</v>
      </c>
      <c r="R11">
        <f ca="1">'Lane 5'!AO11 +TiltZ+(TiltBoard*Board)</f>
        <v>-20</v>
      </c>
      <c r="S11">
        <f ca="1">'Lane 5'!AQ11 +TiltZ+(TiltBoard*Board)</f>
        <v>-19</v>
      </c>
      <c r="T11">
        <f ca="1">'Lane 5'!AS11 +TiltZ+(TiltBoard*Board)</f>
        <v>-19</v>
      </c>
      <c r="U11">
        <f ca="1">'Lane 5'!AU11 +TiltZ+(TiltBoard*Board)</f>
        <v>-18</v>
      </c>
      <c r="V11">
        <f ca="1">'Lane 5'!AW11 +TiltZ+(TiltBoard*Board)</f>
        <v>-17</v>
      </c>
      <c r="W11">
        <f ca="1">'Lane 5'!AY11 +TiltZ+(TiltBoard*Board)</f>
        <v>-16</v>
      </c>
      <c r="X11">
        <f ca="1">'Lane 5'!BA11 +TiltZ+(TiltBoard*Board)</f>
        <v>-16</v>
      </c>
      <c r="Y11">
        <f ca="1">'Lane 5'!BC11 +TiltZ+(TiltBoard*Board)</f>
        <v>-15</v>
      </c>
      <c r="Z11">
        <f ca="1">'Lane 5'!BE11 +TiltZ+(TiltBoard*Board)</f>
        <v>-15</v>
      </c>
      <c r="AA11">
        <f ca="1">'Lane 5'!BG11 +TiltZ+(TiltBoard*Board)</f>
        <v>-15</v>
      </c>
      <c r="AB11">
        <f ca="1">'Lane 5'!BI11 +TiltZ+(TiltBoard*Board)</f>
        <v>-16</v>
      </c>
      <c r="AC11">
        <f ca="1">'Lane 5'!BK11 +TiltZ+(TiltBoard*Board)</f>
        <v>-17</v>
      </c>
      <c r="AD11">
        <f ca="1">'Lane 5'!BM11 +TiltZ+(TiltBoard*Board)</f>
        <v>-14</v>
      </c>
      <c r="AE11">
        <f ca="1">'Lane 5'!BO11 +TiltZ+(TiltBoard*Board)</f>
        <v>-13</v>
      </c>
      <c r="AF11">
        <f ca="1">'Lane 5'!BQ11 +TiltZ+(TiltBoard*Board)</f>
        <v>-12</v>
      </c>
      <c r="AG11">
        <f ca="1">'Lane 5'!BS11 +TiltZ+(TiltBoard*Board)</f>
        <v>-8</v>
      </c>
      <c r="AH11">
        <f ca="1">'Lane 5'!BU11 +TiltZ+(TiltBoard*Board)</f>
        <v>-4</v>
      </c>
      <c r="AI11">
        <f ca="1">'Lane 5'!BW11 +TiltZ+(TiltBoard*Board)</f>
        <v>-2</v>
      </c>
      <c r="AJ11">
        <f ca="1">'Lane 5'!BY11 +TiltZ+(TiltBoard*Board)</f>
        <v>0</v>
      </c>
      <c r="AK11">
        <f ca="1">'Lane 5'!CA11 +TiltZ+(TiltBoard*Board)</f>
        <v>0</v>
      </c>
      <c r="AL11">
        <f ca="1">'Lane 5'!CC11 +TiltZ+(TiltBoard*Board)</f>
        <v>0</v>
      </c>
      <c r="AM11">
        <f ca="1">'Lane 5'!CE11 +TiltZ+(TiltBoard*Board)</f>
        <v>0</v>
      </c>
      <c r="AN11">
        <f ca="1">'Lane 5'!CG11 +TiltZ+(TiltBoard*Board)</f>
        <v>0</v>
      </c>
      <c r="AO11">
        <f ca="1">'Lane 5'!CJ11 +TiltFact</f>
        <v>0</v>
      </c>
      <c r="AP11">
        <v>0</v>
      </c>
      <c r="AQ11">
        <f ca="1">'Lane 5'!H11</f>
        <v>0</v>
      </c>
      <c r="AR11">
        <f ca="1">Tilt/2</f>
        <v>0</v>
      </c>
      <c r="AS11">
        <f ca="1">TiltFact*-1</f>
        <v>0</v>
      </c>
      <c r="AT11">
        <f ca="1">Tilt/39</f>
        <v>0</v>
      </c>
    </row>
    <row r="12" spans="1:46">
      <c r="A12" s="11">
        <v>24.5</v>
      </c>
      <c r="B12" s="22">
        <v>0</v>
      </c>
      <c r="C12">
        <f ca="1">'Lane 5'!J12 +TiltZ</f>
        <v>16.5</v>
      </c>
      <c r="D12">
        <f ca="1">'Lane 5'!M12 +TiltZ+(TiltBoard*Board)</f>
        <v>16.653846153846153</v>
      </c>
      <c r="E12">
        <f ca="1">'Lane 5'!O12 +TiltZ+(TiltBoard*Board)</f>
        <v>11.807692307692308</v>
      </c>
      <c r="F12">
        <f ca="1">'Lane 5'!Q12 +TiltZ+(TiltBoard*Board)</f>
        <v>4.9615384615384617</v>
      </c>
      <c r="G12">
        <f ca="1">'Lane 5'!S12 +TiltZ+(TiltBoard*Board)</f>
        <v>-3.8846153846153846</v>
      </c>
      <c r="H12">
        <f ca="1">'Lane 5'!U12 +TiltZ+(TiltBoard*Board)</f>
        <v>-12.73076923076923</v>
      </c>
      <c r="I12">
        <f ca="1">'Lane 5'!W12 +TiltZ+(TiltBoard*Board)</f>
        <v>-18.576923076923077</v>
      </c>
      <c r="J12">
        <f ca="1">'Lane 5'!Y12 +TiltZ+(TiltBoard*Board)</f>
        <v>-23.423076923076923</v>
      </c>
      <c r="K12">
        <f ca="1">'Lane 5'!AA12 +TiltZ+(TiltBoard*Board)</f>
        <v>-27.26923076923077</v>
      </c>
      <c r="L12">
        <f ca="1">'Lane 5'!AC12 +TiltZ+(TiltBoard*Board)</f>
        <v>-30.115384615384613</v>
      </c>
      <c r="M12">
        <f ca="1">'Lane 5'!AE12 +TiltZ+(TiltBoard*Board)</f>
        <v>-33.96153846153846</v>
      </c>
      <c r="N12">
        <f ca="1">'Lane 5'!AG12 +TiltZ+(TiltBoard*Board)</f>
        <v>-36.807692307692307</v>
      </c>
      <c r="O12">
        <f ca="1">'Lane 5'!AI12 +TiltZ+(TiltBoard*Board)</f>
        <v>-42.653846153846153</v>
      </c>
      <c r="P12">
        <f ca="1">'Lane 5'!AK12 +TiltZ+(TiltBoard*Board)</f>
        <v>-47.5</v>
      </c>
      <c r="Q12">
        <f ca="1">'Lane 5'!AM12 +TiltZ+(TiltBoard*Board)</f>
        <v>-53.346153846153847</v>
      </c>
      <c r="R12">
        <f ca="1">'Lane 5'!AO12 +TiltZ+(TiltBoard*Board)</f>
        <v>-59.192307692307693</v>
      </c>
      <c r="S12">
        <f ca="1">'Lane 5'!AQ12 +TiltZ+(TiltBoard*Board)</f>
        <v>-65.038461538461533</v>
      </c>
      <c r="T12">
        <f ca="1">'Lane 5'!AS12 +TiltZ+(TiltBoard*Board)</f>
        <v>-67.884615384615387</v>
      </c>
      <c r="U12">
        <f ca="1">'Lane 5'!AU12 +TiltZ+(TiltBoard*Board)</f>
        <v>-70.730769230769226</v>
      </c>
      <c r="V12">
        <f ca="1">'Lane 5'!AW12 +TiltZ+(TiltBoard*Board)</f>
        <v>-74.57692307692308</v>
      </c>
      <c r="W12">
        <f ca="1">'Lane 5'!AY12 +TiltZ+(TiltBoard*Board)</f>
        <v>-75.42307692307692</v>
      </c>
      <c r="X12">
        <f ca="1">'Lane 5'!BA12 +TiltZ+(TiltBoard*Board)</f>
        <v>-75.269230769230774</v>
      </c>
      <c r="Y12">
        <f ca="1">'Lane 5'!BC12 +TiltZ+(TiltBoard*Board)</f>
        <v>-75.115384615384613</v>
      </c>
      <c r="Z12">
        <f ca="1">'Lane 5'!BE12 +TiltZ+(TiltBoard*Board)</f>
        <v>-71.961538461538453</v>
      </c>
      <c r="AA12">
        <f ca="1">'Lane 5'!BG12 +TiltZ+(TiltBoard*Board)</f>
        <v>-69.8076923076923</v>
      </c>
      <c r="AB12">
        <f ca="1">'Lane 5'!BI12 +TiltZ+(TiltBoard*Board)</f>
        <v>-65.65384615384616</v>
      </c>
      <c r="AC12">
        <f ca="1">'Lane 5'!BK12 +TiltZ+(TiltBoard*Board)</f>
        <v>-61.5</v>
      </c>
      <c r="AD12">
        <f ca="1">'Lane 5'!BM12 +TiltZ+(TiltBoard*Board)</f>
        <v>-57.346153846153847</v>
      </c>
      <c r="AE12">
        <f ca="1">'Lane 5'!BO12 +TiltZ+(TiltBoard*Board)</f>
        <v>-48.192307692307693</v>
      </c>
      <c r="AF12">
        <f ca="1">'Lane 5'!BQ12 +TiltZ+(TiltBoard*Board)</f>
        <v>-43.038461538461533</v>
      </c>
      <c r="AG12">
        <f ca="1">'Lane 5'!BS12 +TiltZ+(TiltBoard*Board)</f>
        <v>-34.884615384615387</v>
      </c>
      <c r="AH12">
        <f ca="1">'Lane 5'!BU12 +TiltZ+(TiltBoard*Board)</f>
        <v>-24.73076923076923</v>
      </c>
      <c r="AI12">
        <f ca="1">'Lane 5'!BW12 +TiltZ+(TiltBoard*Board)</f>
        <v>-20.576923076923077</v>
      </c>
      <c r="AJ12">
        <f ca="1">'Lane 5'!BY12 +TiltZ+(TiltBoard*Board)</f>
        <v>-16.423076923076923</v>
      </c>
      <c r="AK12">
        <f ca="1">'Lane 5'!CA12 +TiltZ+(TiltBoard*Board)</f>
        <v>-14.26923076923077</v>
      </c>
      <c r="AL12">
        <f ca="1">'Lane 5'!CC12 +TiltZ+(TiltBoard*Board)</f>
        <v>-12.115384615384617</v>
      </c>
      <c r="AM12">
        <f ca="1">'Lane 5'!CE12 +TiltZ+(TiltBoard*Board)</f>
        <v>-11.96153846153846</v>
      </c>
      <c r="AN12">
        <f ca="1">'Lane 5'!CG12 +TiltZ+(TiltBoard*Board)</f>
        <v>-11.807692307692307</v>
      </c>
      <c r="AO12">
        <f ca="1">'Lane 5'!CJ12 +TiltFact</f>
        <v>-16.5</v>
      </c>
      <c r="AP12">
        <v>0</v>
      </c>
      <c r="AQ12">
        <f ca="1">'Lane 5'!H12</f>
        <v>-33</v>
      </c>
      <c r="AR12">
        <f ca="1">Tilt/2</f>
        <v>-16.5</v>
      </c>
      <c r="AS12">
        <f ca="1">TiltFact*-1</f>
        <v>16.5</v>
      </c>
      <c r="AT12">
        <f ca="1">Tilt/39</f>
        <v>-0.84615384615384615</v>
      </c>
    </row>
    <row r="13" spans="1:46">
      <c r="A13" s="11">
        <v>21</v>
      </c>
      <c r="B13" s="22">
        <v>0</v>
      </c>
      <c r="C13">
        <f ca="1">'Lane 5'!J13 +TiltZ</f>
        <v>29</v>
      </c>
      <c r="D13">
        <f ca="1">'Lane 5'!M13 +TiltZ+(TiltBoard*Board)</f>
        <v>27.512820512820511</v>
      </c>
      <c r="E13">
        <f ca="1">'Lane 5'!O13 +TiltZ+(TiltBoard*Board)</f>
        <v>18.025641025641026</v>
      </c>
      <c r="F13">
        <f ca="1">'Lane 5'!Q13 +TiltZ+(TiltBoard*Board)</f>
        <v>0.53846153846153832</v>
      </c>
      <c r="G13">
        <f ca="1">'Lane 5'!S13 +TiltZ+(TiltBoard*Board)</f>
        <v>-11.948717948717949</v>
      </c>
      <c r="H13">
        <f ca="1">'Lane 5'!U13 +TiltZ+(TiltBoard*Board)</f>
        <v>-26.435897435897438</v>
      </c>
      <c r="I13">
        <f ca="1">'Lane 5'!W13 +TiltZ+(TiltBoard*Board)</f>
        <v>-35.92307692307692</v>
      </c>
      <c r="J13">
        <f ca="1">'Lane 5'!Y13 +TiltZ+(TiltBoard*Board)</f>
        <v>-44.410256410256409</v>
      </c>
      <c r="K13">
        <f ca="1">'Lane 5'!AA13 +TiltZ+(TiltBoard*Board)</f>
        <v>-51.8974358974359</v>
      </c>
      <c r="L13">
        <f ca="1">'Lane 5'!AC13 +TiltZ+(TiltBoard*Board)</f>
        <v>-62.384615384615387</v>
      </c>
      <c r="M13">
        <f ca="1">'Lane 5'!AE13 +TiltZ+(TiltBoard*Board)</f>
        <v>-66.871794871794876</v>
      </c>
      <c r="N13">
        <f ca="1">'Lane 5'!AG13 +TiltZ+(TiltBoard*Board)</f>
        <v>-74.358974358974365</v>
      </c>
      <c r="O13">
        <f ca="1">'Lane 5'!AI13 +TiltZ+(TiltBoard*Board)</f>
        <v>-81.84615384615384</v>
      </c>
      <c r="P13">
        <f ca="1">'Lane 5'!AK13 +TiltZ+(TiltBoard*Board)</f>
        <v>-85.333333333333343</v>
      </c>
      <c r="Q13">
        <f ca="1">'Lane 5'!AM13 +TiltZ+(TiltBoard*Board)</f>
        <v>-90.820512820512818</v>
      </c>
      <c r="R13">
        <f ca="1">'Lane 5'!AO13 +TiltZ+(TiltBoard*Board)</f>
        <v>-95.3076923076923</v>
      </c>
      <c r="S13">
        <f ca="1">'Lane 5'!AQ13 +TiltZ+(TiltBoard*Board)</f>
        <v>-96.7948717948718</v>
      </c>
      <c r="T13">
        <f ca="1">'Lane 5'!AS13 +TiltZ+(TiltBoard*Board)</f>
        <v>-100.28205128205128</v>
      </c>
      <c r="U13">
        <f ca="1">'Lane 5'!AU13 +TiltZ+(TiltBoard*Board)</f>
        <v>-101.76923076923077</v>
      </c>
      <c r="V13">
        <f ca="1">'Lane 5'!AW13 +TiltZ+(TiltBoard*Board)</f>
        <v>-102.25641025641025</v>
      </c>
      <c r="W13">
        <f ca="1">'Lane 5'!AY13 +TiltZ+(TiltBoard*Board)</f>
        <v>-101.74358974358975</v>
      </c>
      <c r="X13">
        <f ca="1">'Lane 5'!BA13 +TiltZ+(TiltBoard*Board)</f>
        <v>-101.23076923076923</v>
      </c>
      <c r="Y13">
        <f ca="1">'Lane 5'!BC13 +TiltZ+(TiltBoard*Board)</f>
        <v>-97.717948717948715</v>
      </c>
      <c r="Z13">
        <f ca="1">'Lane 5'!BE13 +TiltZ+(TiltBoard*Board)</f>
        <v>-95.2051282051282</v>
      </c>
      <c r="AA13">
        <f ca="1">'Lane 5'!BG13 +TiltZ+(TiltBoard*Board)</f>
        <v>-92.6923076923077</v>
      </c>
      <c r="AB13">
        <f ca="1">'Lane 5'!BI13 +TiltZ+(TiltBoard*Board)</f>
        <v>-90.179487179487182</v>
      </c>
      <c r="AC13">
        <f ca="1">'Lane 5'!BK13 +TiltZ+(TiltBoard*Board)</f>
        <v>-87.666666666666671</v>
      </c>
      <c r="AD13">
        <f ca="1">'Lane 5'!BM13 +TiltZ+(TiltBoard*Board)</f>
        <v>-85.15384615384616</v>
      </c>
      <c r="AE13">
        <f ca="1">'Lane 5'!BO13 +TiltZ+(TiltBoard*Board)</f>
        <v>-81.641025641025635</v>
      </c>
      <c r="AF13">
        <f ca="1">'Lane 5'!BQ13 +TiltZ+(TiltBoard*Board)</f>
        <v>-74.128205128205138</v>
      </c>
      <c r="AG13">
        <f ca="1">'Lane 5'!BS13 +TiltZ+(TiltBoard*Board)</f>
        <v>-63.615384615384613</v>
      </c>
      <c r="AH13">
        <f ca="1">'Lane 5'!BU13 +TiltZ+(TiltBoard*Board)</f>
        <v>-54.1025641025641</v>
      </c>
      <c r="AI13">
        <f ca="1">'Lane 5'!BW13 +TiltZ+(TiltBoard*Board)</f>
        <v>-47.589743589743591</v>
      </c>
      <c r="AJ13">
        <f ca="1">'Lane 5'!BY13 +TiltZ+(TiltBoard*Board)</f>
        <v>-39.07692307692308</v>
      </c>
      <c r="AK13">
        <f ca="1">'Lane 5'!CA13 +TiltZ+(TiltBoard*Board)</f>
        <v>-32.564102564102569</v>
      </c>
      <c r="AL13">
        <f ca="1">'Lane 5'!CC13 +TiltZ+(TiltBoard*Board)</f>
        <v>-26.051282051282051</v>
      </c>
      <c r="AM13">
        <f ca="1">'Lane 5'!CE13 +TiltZ+(TiltBoard*Board)</f>
        <v>-21.53846153846154</v>
      </c>
      <c r="AN13">
        <f ca="1">'Lane 5'!CG13 +TiltZ+(TiltBoard*Board)</f>
        <v>-19.025641025641029</v>
      </c>
      <c r="AO13">
        <f ca="1">'Lane 5'!CJ13 +TiltFact</f>
        <v>-29</v>
      </c>
      <c r="AP13">
        <v>0</v>
      </c>
      <c r="AQ13">
        <f ca="1">'Lane 5'!H13</f>
        <v>-58</v>
      </c>
      <c r="AR13">
        <f ca="1">Tilt/2</f>
        <v>-29</v>
      </c>
      <c r="AS13">
        <f ca="1">TiltFact*-1</f>
        <v>29</v>
      </c>
      <c r="AT13">
        <f ca="1">Tilt/39</f>
        <v>-1.4871794871794872</v>
      </c>
    </row>
    <row r="14" spans="1:46">
      <c r="A14" s="11">
        <v>17.5</v>
      </c>
      <c r="B14" s="22">
        <v>0</v>
      </c>
      <c r="C14">
        <f ca="1">'Lane 5'!J14 +TiltZ</f>
        <v>-5</v>
      </c>
      <c r="D14">
        <f ca="1">'Lane 5'!M14 +TiltZ+(TiltBoard*Board)</f>
        <v>-5.7435897435897436</v>
      </c>
      <c r="E14">
        <f ca="1">'Lane 5'!O14 +TiltZ+(TiltBoard*Board)</f>
        <v>-8.4871794871794872</v>
      </c>
      <c r="F14">
        <f ca="1">'Lane 5'!Q14 +TiltZ+(TiltBoard*Board)</f>
        <v>-11.23076923076923</v>
      </c>
      <c r="G14">
        <f ca="1">'Lane 5'!S14 +TiltZ+(TiltBoard*Board)</f>
        <v>-16.974358974358974</v>
      </c>
      <c r="H14">
        <f ca="1">'Lane 5'!U14 +TiltZ+(TiltBoard*Board)</f>
        <v>-20.717948717948719</v>
      </c>
      <c r="I14">
        <f ca="1">'Lane 5'!W14 +TiltZ+(TiltBoard*Board)</f>
        <v>-25.46153846153846</v>
      </c>
      <c r="J14">
        <f ca="1">'Lane 5'!Y14 +TiltZ+(TiltBoard*Board)</f>
        <v>-30.205128205128204</v>
      </c>
      <c r="K14">
        <f ca="1">'Lane 5'!AA14 +TiltZ+(TiltBoard*Board)</f>
        <v>-33.948717948717949</v>
      </c>
      <c r="L14">
        <f ca="1">'Lane 5'!AC14 +TiltZ+(TiltBoard*Board)</f>
        <v>-39.692307692307693</v>
      </c>
      <c r="M14">
        <f ca="1">'Lane 5'!AE14 +TiltZ+(TiltBoard*Board)</f>
        <v>-44.435897435897438</v>
      </c>
      <c r="N14">
        <f ca="1">'Lane 5'!AG14 +TiltZ+(TiltBoard*Board)</f>
        <v>-48.179487179487182</v>
      </c>
      <c r="O14">
        <f ca="1">'Lane 5'!AI14 +TiltZ+(TiltBoard*Board)</f>
        <v>-52.92307692307692</v>
      </c>
      <c r="P14">
        <f ca="1">'Lane 5'!AK14 +TiltZ+(TiltBoard*Board)</f>
        <v>-56.666666666666664</v>
      </c>
      <c r="Q14">
        <f ca="1">'Lane 5'!AM14 +TiltZ+(TiltBoard*Board)</f>
        <v>-61.410256410256409</v>
      </c>
      <c r="R14">
        <f ca="1">'Lane 5'!AO14 +TiltZ+(TiltBoard*Board)</f>
        <v>-67.15384615384616</v>
      </c>
      <c r="S14">
        <f ca="1">'Lane 5'!AQ14 +TiltZ+(TiltBoard*Board)</f>
        <v>-70.8974358974359</v>
      </c>
      <c r="T14">
        <f ca="1">'Lane 5'!AS14 +TiltZ+(TiltBoard*Board)</f>
        <v>-74.641025641025635</v>
      </c>
      <c r="U14">
        <f ca="1">'Lane 5'!AU14 +TiltZ+(TiltBoard*Board)</f>
        <v>-79.384615384615387</v>
      </c>
      <c r="V14">
        <f ca="1">'Lane 5'!AW14 +TiltZ+(TiltBoard*Board)</f>
        <v>-83.128205128205124</v>
      </c>
      <c r="W14">
        <f ca="1">'Lane 5'!AY14 +TiltZ+(TiltBoard*Board)</f>
        <v>-84.871794871794876</v>
      </c>
      <c r="X14">
        <f ca="1">'Lane 5'!BA14 +TiltZ+(TiltBoard*Board)</f>
        <v>-88.615384615384613</v>
      </c>
      <c r="Y14">
        <f ca="1">'Lane 5'!BC14 +TiltZ+(TiltBoard*Board)</f>
        <v>-90.358974358974365</v>
      </c>
      <c r="Z14">
        <f ca="1">'Lane 5'!BE14 +TiltZ+(TiltBoard*Board)</f>
        <v>-88.1025641025641</v>
      </c>
      <c r="AA14">
        <f ca="1">'Lane 5'!BG14 +TiltZ+(TiltBoard*Board)</f>
        <v>-86.84615384615384</v>
      </c>
      <c r="AB14">
        <f ca="1">'Lane 5'!BI14 +TiltZ+(TiltBoard*Board)</f>
        <v>-82.589743589743591</v>
      </c>
      <c r="AC14">
        <f ca="1">'Lane 5'!BK14 +TiltZ+(TiltBoard*Board)</f>
        <v>-78.333333333333329</v>
      </c>
      <c r="AD14">
        <f ca="1">'Lane 5'!BM14 +TiltZ+(TiltBoard*Board)</f>
        <v>-72.07692307692308</v>
      </c>
      <c r="AE14">
        <f ca="1">'Lane 5'!BO14 +TiltZ+(TiltBoard*Board)</f>
        <v>-64.820512820512818</v>
      </c>
      <c r="AF14">
        <f ca="1">'Lane 5'!BQ14 +TiltZ+(TiltBoard*Board)</f>
        <v>-57.564102564102562</v>
      </c>
      <c r="AG14">
        <f ca="1">'Lane 5'!BS14 +TiltZ+(TiltBoard*Board)</f>
        <v>-48.307692307692307</v>
      </c>
      <c r="AH14">
        <f ca="1">'Lane 5'!BU14 +TiltZ+(TiltBoard*Board)</f>
        <v>-35.051282051282051</v>
      </c>
      <c r="AI14">
        <f ca="1">'Lane 5'!BW14 +TiltZ+(TiltBoard*Board)</f>
        <v>-26.794871794871796</v>
      </c>
      <c r="AJ14">
        <f ca="1">'Lane 5'!BY14 +TiltZ+(TiltBoard*Board)</f>
        <v>-18.53846153846154</v>
      </c>
      <c r="AK14">
        <f ca="1">'Lane 5'!CA14 +TiltZ+(TiltBoard*Board)</f>
        <v>-13.282051282051283</v>
      </c>
      <c r="AL14">
        <f ca="1">'Lane 5'!CC14 +TiltZ+(TiltBoard*Board)</f>
        <v>-5.0256410256410255</v>
      </c>
      <c r="AM14">
        <f ca="1">'Lane 5'!CE14 +TiltZ+(TiltBoard*Board)</f>
        <v>-0.76923076923077</v>
      </c>
      <c r="AN14">
        <f ca="1">'Lane 5'!CG14 +TiltZ+(TiltBoard*Board)</f>
        <v>1.4871794871794854</v>
      </c>
      <c r="AO14">
        <f ca="1">'Lane 5'!CJ14 +TiltFact</f>
        <v>5</v>
      </c>
      <c r="AP14">
        <v>0</v>
      </c>
      <c r="AQ14">
        <f ca="1">'Lane 5'!H14</f>
        <v>10</v>
      </c>
      <c r="AR14">
        <f ca="1">Tilt/2</f>
        <v>5</v>
      </c>
      <c r="AS14">
        <f ca="1">TiltFact*-1</f>
        <v>-5</v>
      </c>
      <c r="AT14">
        <f ca="1">Tilt/39</f>
        <v>0.25641025641025639</v>
      </c>
    </row>
    <row r="15" spans="1:46">
      <c r="A15" s="11">
        <v>14</v>
      </c>
      <c r="B15" s="22">
        <v>0</v>
      </c>
      <c r="C15">
        <f ca="1">'Lane 5'!J15 +TiltZ</f>
        <v>-14</v>
      </c>
      <c r="D15">
        <f ca="1">'Lane 5'!M15 +TiltZ+(TiltBoard*Board)</f>
        <v>-12.282051282051283</v>
      </c>
      <c r="E15">
        <f ca="1">'Lane 5'!O15 +TiltZ+(TiltBoard*Board)</f>
        <v>-9.5641025641025639</v>
      </c>
      <c r="F15">
        <f ca="1">'Lane 5'!Q15 +TiltZ+(TiltBoard*Board)</f>
        <v>-4.8461538461538467</v>
      </c>
      <c r="G15">
        <f ca="1">'Lane 5'!S15 +TiltZ+(TiltBoard*Board)</f>
        <v>-1.1282051282051282</v>
      </c>
      <c r="H15">
        <f ca="1">'Lane 5'!U15 +TiltZ+(TiltBoard*Board)</f>
        <v>1.5897435897435899</v>
      </c>
      <c r="I15">
        <f ca="1">'Lane 5'!W15 +TiltZ+(TiltBoard*Board)</f>
        <v>1.3076923076923075</v>
      </c>
      <c r="J15">
        <f ca="1">'Lane 5'!Y15 +TiltZ+(TiltBoard*Board)</f>
        <v>2.0256410256410255</v>
      </c>
      <c r="K15">
        <f ca="1">'Lane 5'!AA15 +TiltZ+(TiltBoard*Board)</f>
        <v>1.7435897435897436</v>
      </c>
      <c r="L15">
        <f ca="1">'Lane 5'!AC15 +TiltZ+(TiltBoard*Board)</f>
        <v>-1.5384615384615383</v>
      </c>
      <c r="M15">
        <f ca="1">'Lane 5'!AE15 +TiltZ+(TiltBoard*Board)</f>
        <v>-3.8205128205128203</v>
      </c>
      <c r="N15">
        <f ca="1">'Lane 5'!AG15 +TiltZ+(TiltBoard*Board)</f>
        <v>-5.1025641025641022</v>
      </c>
      <c r="O15">
        <f ca="1">'Lane 5'!AI15 +TiltZ+(TiltBoard*Board)</f>
        <v>-10.384615384615385</v>
      </c>
      <c r="P15">
        <f ca="1">'Lane 5'!AK15 +TiltZ+(TiltBoard*Board)</f>
        <v>-13.666666666666666</v>
      </c>
      <c r="Q15">
        <f ca="1">'Lane 5'!AM15 +TiltZ+(TiltBoard*Board)</f>
        <v>-18.948717948717949</v>
      </c>
      <c r="R15">
        <f ca="1">'Lane 5'!AO15 +TiltZ+(TiltBoard*Board)</f>
        <v>-23.23076923076923</v>
      </c>
      <c r="S15">
        <f ca="1">'Lane 5'!AQ15 +TiltZ+(TiltBoard*Board)</f>
        <v>-26.512820512820511</v>
      </c>
      <c r="T15">
        <f ca="1">'Lane 5'!AS15 +TiltZ+(TiltBoard*Board)</f>
        <v>-28.794871794871796</v>
      </c>
      <c r="U15">
        <f ca="1">'Lane 5'!AU15 +TiltZ+(TiltBoard*Board)</f>
        <v>-32.07692307692308</v>
      </c>
      <c r="V15">
        <f ca="1">'Lane 5'!AW15 +TiltZ+(TiltBoard*Board)</f>
        <v>-31.358974358974358</v>
      </c>
      <c r="W15">
        <f ca="1">'Lane 5'!AY15 +TiltZ+(TiltBoard*Board)</f>
        <v>-30.641025641025642</v>
      </c>
      <c r="X15">
        <f ca="1">'Lane 5'!BA15 +TiltZ+(TiltBoard*Board)</f>
        <v>-29.923076923076923</v>
      </c>
      <c r="Y15">
        <f ca="1">'Lane 5'!BC15 +TiltZ+(TiltBoard*Board)</f>
        <v>-28.205128205128204</v>
      </c>
      <c r="Z15">
        <f ca="1">'Lane 5'!BE15 +TiltZ+(TiltBoard*Board)</f>
        <v>-25.487179487179485</v>
      </c>
      <c r="AA15">
        <f ca="1">'Lane 5'!BG15 +TiltZ+(TiltBoard*Board)</f>
        <v>-24.76923076923077</v>
      </c>
      <c r="AB15">
        <f ca="1">'Lane 5'!BI15 +TiltZ+(TiltBoard*Board)</f>
        <v>-24.051282051282051</v>
      </c>
      <c r="AC15">
        <f ca="1">'Lane 5'!BK15 +TiltZ+(TiltBoard*Board)</f>
        <v>-22.333333333333332</v>
      </c>
      <c r="AD15">
        <f ca="1">'Lane 5'!BM15 +TiltZ+(TiltBoard*Board)</f>
        <v>-21.615384615384617</v>
      </c>
      <c r="AE15">
        <f ca="1">'Lane 5'!BO15 +TiltZ+(TiltBoard*Board)</f>
        <v>-18.897435897435898</v>
      </c>
      <c r="AF15">
        <f ca="1">'Lane 5'!BQ15 +TiltZ+(TiltBoard*Board)</f>
        <v>-18.179487179487179</v>
      </c>
      <c r="AG15">
        <f ca="1">'Lane 5'!BS15 +TiltZ+(TiltBoard*Board)</f>
        <v>-16.46153846153846</v>
      </c>
      <c r="AH15">
        <f ca="1">'Lane 5'!BU15 +TiltZ+(TiltBoard*Board)</f>
        <v>-11.743589743589745</v>
      </c>
      <c r="AI15">
        <f ca="1">'Lane 5'!BW15 +TiltZ+(TiltBoard*Board)</f>
        <v>-10.025641025641026</v>
      </c>
      <c r="AJ15">
        <f ca="1">'Lane 5'!BY15 +TiltZ+(TiltBoard*Board)</f>
        <v>-7.3076923076923066</v>
      </c>
      <c r="AK15">
        <f ca="1">'Lane 5'!CA15 +TiltZ+(TiltBoard*Board)</f>
        <v>-5.5897435897435912</v>
      </c>
      <c r="AL15">
        <f ca="1">'Lane 5'!CC15 +TiltZ+(TiltBoard*Board)</f>
        <v>-3.8717948717948723</v>
      </c>
      <c r="AM15">
        <f ca="1">'Lane 5'!CE15 +TiltZ+(TiltBoard*Board)</f>
        <v>0.8461538461538467</v>
      </c>
      <c r="AN15">
        <f ca="1">'Lane 5'!CG15 +TiltZ+(TiltBoard*Board)</f>
        <v>3.5641025641025657</v>
      </c>
      <c r="AO15">
        <f ca="1">'Lane 5'!CJ15 +TiltFact</f>
        <v>14</v>
      </c>
      <c r="AP15">
        <v>0</v>
      </c>
      <c r="AQ15">
        <f ca="1">'Lane 5'!H15</f>
        <v>28</v>
      </c>
      <c r="AR15">
        <f ca="1">Tilt/2</f>
        <v>14</v>
      </c>
      <c r="AS15">
        <f ca="1">TiltFact*-1</f>
        <v>-14</v>
      </c>
      <c r="AT15">
        <f ca="1">Tilt/39</f>
        <v>0.717948717948718</v>
      </c>
    </row>
    <row r="16" spans="1:46">
      <c r="A16" s="11">
        <v>10.5</v>
      </c>
      <c r="B16" s="22">
        <v>0</v>
      </c>
      <c r="C16">
        <f ca="1">'Lane 5'!J16 +TiltZ</f>
        <v>-13.5</v>
      </c>
      <c r="D16">
        <f ca="1">'Lane 5'!M16 +TiltZ+(TiltBoard*Board)</f>
        <v>-12.807692307692308</v>
      </c>
      <c r="E16">
        <f ca="1">'Lane 5'!O16 +TiltZ+(TiltBoard*Board)</f>
        <v>-10.115384615384615</v>
      </c>
      <c r="F16">
        <f ca="1">'Lane 5'!Q16 +TiltZ+(TiltBoard*Board)</f>
        <v>-7.4230769230769234</v>
      </c>
      <c r="G16">
        <f ca="1">'Lane 5'!S16 +TiltZ+(TiltBoard*Board)</f>
        <v>-5.7307692307692308</v>
      </c>
      <c r="H16">
        <f ca="1">'Lane 5'!U16 +TiltZ+(TiltBoard*Board)</f>
        <v>-5.0384615384615383</v>
      </c>
      <c r="I16">
        <f ca="1">'Lane 5'!W16 +TiltZ+(TiltBoard*Board)</f>
        <v>-6.3461538461538467</v>
      </c>
      <c r="J16">
        <f ca="1">'Lane 5'!Y16 +TiltZ+(TiltBoard*Board)</f>
        <v>-7.6538461538461542</v>
      </c>
      <c r="K16">
        <f ca="1">'Lane 5'!AA16 +TiltZ+(TiltBoard*Board)</f>
        <v>-9.9615384615384617</v>
      </c>
      <c r="L16">
        <f ca="1">'Lane 5'!AC16 +TiltZ+(TiltBoard*Board)</f>
        <v>-14.26923076923077</v>
      </c>
      <c r="M16">
        <f ca="1">'Lane 5'!AE16 +TiltZ+(TiltBoard*Board)</f>
        <v>-20.576923076923077</v>
      </c>
      <c r="N16">
        <f ca="1">'Lane 5'!AG16 +TiltZ+(TiltBoard*Board)</f>
        <v>-24.884615384615387</v>
      </c>
      <c r="O16">
        <f ca="1">'Lane 5'!AI16 +TiltZ+(TiltBoard*Board)</f>
        <v>-28.192307692307693</v>
      </c>
      <c r="P16">
        <f ca="1">'Lane 5'!AK16 +TiltZ+(TiltBoard*Board)</f>
        <v>-33.5</v>
      </c>
      <c r="Q16">
        <f ca="1">'Lane 5'!AM16 +TiltZ+(TiltBoard*Board)</f>
        <v>-37.807692307692307</v>
      </c>
      <c r="R16">
        <f ca="1">'Lane 5'!AO16 +TiltZ+(TiltBoard*Board)</f>
        <v>-42.115384615384613</v>
      </c>
      <c r="S16">
        <f ca="1">'Lane 5'!AQ16 +TiltZ+(TiltBoard*Board)</f>
        <v>-42.42307692307692</v>
      </c>
      <c r="T16">
        <f ca="1">'Lane 5'!AS16 +TiltZ+(TiltBoard*Board)</f>
        <v>-42.730769230769234</v>
      </c>
      <c r="U16">
        <f ca="1">'Lane 5'!AU16 +TiltZ+(TiltBoard*Board)</f>
        <v>-44.03846153846154</v>
      </c>
      <c r="V16">
        <f ca="1">'Lane 5'!AW16 +TiltZ+(TiltBoard*Board)</f>
        <v>-43.346153846153847</v>
      </c>
      <c r="W16">
        <f ca="1">'Lane 5'!AY16 +TiltZ+(TiltBoard*Board)</f>
        <v>-42.653846153846153</v>
      </c>
      <c r="X16">
        <f ca="1">'Lane 5'!BA16 +TiltZ+(TiltBoard*Board)</f>
        <v>-41.96153846153846</v>
      </c>
      <c r="Y16">
        <f ca="1">'Lane 5'!BC16 +TiltZ+(TiltBoard*Board)</f>
        <v>-41.269230769230774</v>
      </c>
      <c r="Z16">
        <f ca="1">'Lane 5'!BE16 +TiltZ+(TiltBoard*Board)</f>
        <v>-39.57692307692308</v>
      </c>
      <c r="AA16">
        <f ca="1">'Lane 5'!BG16 +TiltZ+(TiltBoard*Board)</f>
        <v>-39.884615384615387</v>
      </c>
      <c r="AB16">
        <f ca="1">'Lane 5'!BI16 +TiltZ+(TiltBoard*Board)</f>
        <v>-40.192307692307693</v>
      </c>
      <c r="AC16">
        <f ca="1">'Lane 5'!BK16 +TiltZ+(TiltBoard*Board)</f>
        <v>-40.5</v>
      </c>
      <c r="AD16">
        <f ca="1">'Lane 5'!BM16 +TiltZ+(TiltBoard*Board)</f>
        <v>-40.807692307692307</v>
      </c>
      <c r="AE16">
        <f ca="1">'Lane 5'!BO16 +TiltZ+(TiltBoard*Board)</f>
        <v>-42.115384615384613</v>
      </c>
      <c r="AF16">
        <f ca="1">'Lane 5'!BQ16 +TiltZ+(TiltBoard*Board)</f>
        <v>-43.42307692307692</v>
      </c>
      <c r="AG16">
        <f ca="1">'Lane 5'!BS16 +TiltZ+(TiltBoard*Board)</f>
        <v>-41.730769230769226</v>
      </c>
      <c r="AH16">
        <f ca="1">'Lane 5'!BU16 +TiltZ+(TiltBoard*Board)</f>
        <v>-38.03846153846154</v>
      </c>
      <c r="AI16">
        <f ca="1">'Lane 5'!BW16 +TiltZ+(TiltBoard*Board)</f>
        <v>-33.346153846153847</v>
      </c>
      <c r="AJ16">
        <f ca="1">'Lane 5'!BY16 +TiltZ+(TiltBoard*Board)</f>
        <v>-26.653846153846153</v>
      </c>
      <c r="AK16">
        <f ca="1">'Lane 5'!CA16 +TiltZ+(TiltBoard*Board)</f>
        <v>-19.961538461538463</v>
      </c>
      <c r="AL16">
        <f ca="1">'Lane 5'!CC16 +TiltZ+(TiltBoard*Board)</f>
        <v>-8.26923076923077</v>
      </c>
      <c r="AM16">
        <f ca="1">'Lane 5'!CE16 +TiltZ+(TiltBoard*Board)</f>
        <v>-2.5769230769230766</v>
      </c>
      <c r="AN16">
        <f ca="1">'Lane 5'!CG16 +TiltZ+(TiltBoard*Board)</f>
        <v>2.1153846153846132</v>
      </c>
      <c r="AO16">
        <f ca="1">'Lane 5'!CJ16 +TiltFact</f>
        <v>13.5</v>
      </c>
      <c r="AP16">
        <v>0</v>
      </c>
      <c r="AQ16">
        <f ca="1">'Lane 5'!H16</f>
        <v>27</v>
      </c>
      <c r="AR16">
        <f ca="1">Tilt/2</f>
        <v>13.5</v>
      </c>
      <c r="AS16">
        <f ca="1">TiltFact*-1</f>
        <v>-13.5</v>
      </c>
      <c r="AT16">
        <f ca="1">Tilt/39</f>
        <v>0.69230769230769229</v>
      </c>
    </row>
    <row r="17" spans="1:46">
      <c r="A17" s="11">
        <v>7.1</v>
      </c>
      <c r="B17" s="22">
        <v>0</v>
      </c>
      <c r="C17">
        <f ca="1">'Lane 5'!J17 +TiltZ</f>
        <v>4.5</v>
      </c>
      <c r="D17">
        <f ca="1">'Lane 5'!M17 +TiltZ+(TiltBoard*Board)</f>
        <v>4.2692307692307692</v>
      </c>
      <c r="E17">
        <f ca="1">'Lane 5'!O17 +TiltZ+(TiltBoard*Board)</f>
        <v>3.0384615384615383</v>
      </c>
      <c r="F17">
        <f ca="1">'Lane 5'!Q17 +TiltZ+(TiltBoard*Board)</f>
        <v>1.8076923076923077</v>
      </c>
      <c r="G17">
        <f ca="1">'Lane 5'!S17 +TiltZ+(TiltBoard*Board)</f>
        <v>-0.42307692307692313</v>
      </c>
      <c r="H17">
        <f ca="1">'Lane 5'!U17 +TiltZ+(TiltBoard*Board)</f>
        <v>-3.6538461538461542</v>
      </c>
      <c r="I17">
        <f ca="1">'Lane 5'!W17 +TiltZ+(TiltBoard*Board)</f>
        <v>-6.884615384615385</v>
      </c>
      <c r="J17">
        <f ca="1">'Lane 5'!Y17 +TiltZ+(TiltBoard*Board)</f>
        <v>-11.115384615384615</v>
      </c>
      <c r="K17">
        <f ca="1">'Lane 5'!AA17 +TiltZ+(TiltBoard*Board)</f>
        <v>-16.346153846153847</v>
      </c>
      <c r="L17">
        <f ca="1">'Lane 5'!AC17 +TiltZ+(TiltBoard*Board)</f>
        <v>-22.576923076923077</v>
      </c>
      <c r="M17">
        <f ca="1">'Lane 5'!AE17 +TiltZ+(TiltBoard*Board)</f>
        <v>-28.807692307692307</v>
      </c>
      <c r="N17">
        <f ca="1">'Lane 5'!AG17 +TiltZ+(TiltBoard*Board)</f>
        <v>-36.03846153846154</v>
      </c>
      <c r="O17">
        <f ca="1">'Lane 5'!AI17 +TiltZ+(TiltBoard*Board)</f>
        <v>-42.269230769230766</v>
      </c>
      <c r="P17">
        <f ca="1">'Lane 5'!AK17 +TiltZ+(TiltBoard*Board)</f>
        <v>-49.5</v>
      </c>
      <c r="Q17">
        <f ca="1">'Lane 5'!AM17 +TiltZ+(TiltBoard*Board)</f>
        <v>-55.730769230769234</v>
      </c>
      <c r="R17">
        <f ca="1">'Lane 5'!AO17 +TiltZ+(TiltBoard*Board)</f>
        <v>-61.96153846153846</v>
      </c>
      <c r="S17">
        <f ca="1">'Lane 5'!AQ17 +TiltZ+(TiltBoard*Board)</f>
        <v>-64.1923076923077</v>
      </c>
      <c r="T17">
        <f ca="1">'Lane 5'!AS17 +TiltZ+(TiltBoard*Board)</f>
        <v>-67.42307692307692</v>
      </c>
      <c r="U17">
        <f ca="1">'Lane 5'!AU17 +TiltZ+(TiltBoard*Board)</f>
        <v>-70.65384615384616</v>
      </c>
      <c r="V17">
        <f ca="1">'Lane 5'!AW17 +TiltZ+(TiltBoard*Board)</f>
        <v>-69.884615384615387</v>
      </c>
      <c r="W17">
        <f ca="1">'Lane 5'!AY17 +TiltZ+(TiltBoard*Board)</f>
        <v>-71.115384615384613</v>
      </c>
      <c r="X17">
        <f ca="1">'Lane 5'!BA17 +TiltZ+(TiltBoard*Board)</f>
        <v>-72.34615384615384</v>
      </c>
      <c r="Y17">
        <f ca="1">'Lane 5'!BC17 +TiltZ+(TiltBoard*Board)</f>
        <v>-71.57692307692308</v>
      </c>
      <c r="Z17">
        <f ca="1">'Lane 5'!BE17 +TiltZ+(TiltBoard*Board)</f>
        <v>-69.8076923076923</v>
      </c>
      <c r="AA17">
        <f ca="1">'Lane 5'!BG17 +TiltZ+(TiltBoard*Board)</f>
        <v>-68.038461538461533</v>
      </c>
      <c r="AB17">
        <f ca="1">'Lane 5'!BI17 +TiltZ+(TiltBoard*Board)</f>
        <v>-66.269230769230774</v>
      </c>
      <c r="AC17">
        <f ca="1">'Lane 5'!BK17 +TiltZ+(TiltBoard*Board)</f>
        <v>-64.5</v>
      </c>
      <c r="AD17">
        <f ca="1">'Lane 5'!BM17 +TiltZ+(TiltBoard*Board)</f>
        <v>-63.730769230769234</v>
      </c>
      <c r="AE17">
        <f ca="1">'Lane 5'!BO17 +TiltZ+(TiltBoard*Board)</f>
        <v>-62.96153846153846</v>
      </c>
      <c r="AF17">
        <f ca="1">'Lane 5'!BQ17 +TiltZ+(TiltBoard*Board)</f>
        <v>-61.192307692307693</v>
      </c>
      <c r="AG17">
        <f ca="1">'Lane 5'!BS17 +TiltZ+(TiltBoard*Board)</f>
        <v>-58.42307692307692</v>
      </c>
      <c r="AH17">
        <f ca="1">'Lane 5'!BU17 +TiltZ+(TiltBoard*Board)</f>
        <v>-52.653846153846153</v>
      </c>
      <c r="AI17">
        <f ca="1">'Lane 5'!BW17 +TiltZ+(TiltBoard*Board)</f>
        <v>-46.884615384615387</v>
      </c>
      <c r="AJ17">
        <f ca="1">'Lane 5'!BY17 +TiltZ+(TiltBoard*Board)</f>
        <v>-39.115384615384613</v>
      </c>
      <c r="AK17">
        <f ca="1">'Lane 5'!CA17 +TiltZ+(TiltBoard*Board)</f>
        <v>-31.346153846153847</v>
      </c>
      <c r="AL17">
        <f ca="1">'Lane 5'!CC17 +TiltZ+(TiltBoard*Board)</f>
        <v>-22.576923076923077</v>
      </c>
      <c r="AM17">
        <f ca="1">'Lane 5'!CE17 +TiltZ+(TiltBoard*Board)</f>
        <v>-16.807692307692307</v>
      </c>
      <c r="AN17">
        <f ca="1">'Lane 5'!CG17 +TiltZ+(TiltBoard*Board)</f>
        <v>-11.038461538461538</v>
      </c>
      <c r="AO17">
        <f ca="1">'Lane 5'!CJ17 +TiltFact</f>
        <v>-4.5</v>
      </c>
      <c r="AP17">
        <v>0</v>
      </c>
      <c r="AQ17">
        <f ca="1">'Lane 5'!H17</f>
        <v>-9</v>
      </c>
      <c r="AR17">
        <f ca="1">Tilt/2</f>
        <v>-4.5</v>
      </c>
      <c r="AS17">
        <f ca="1">TiltFact*-1</f>
        <v>4.5</v>
      </c>
      <c r="AT17">
        <f ca="1">Tilt/39</f>
        <v>-0.23076923076923078</v>
      </c>
    </row>
    <row r="18" spans="1:46">
      <c r="A18" s="11">
        <v>3.6</v>
      </c>
      <c r="B18" s="22">
        <v>0</v>
      </c>
      <c r="C18">
        <f ca="1">'Lane 5'!J18 +TiltZ</f>
        <v>0.5</v>
      </c>
      <c r="D18">
        <f ca="1">'Lane 5'!M18 +TiltZ+(TiltBoard*Board)</f>
        <v>0.47435897435897434</v>
      </c>
      <c r="E18">
        <f ca="1">'Lane 5'!O18 +TiltZ+(TiltBoard*Board)</f>
        <v>0.44871794871794873</v>
      </c>
      <c r="F18">
        <f ca="1">'Lane 5'!Q18 +TiltZ+(TiltBoard*Board)</f>
        <v>-0.57692307692307687</v>
      </c>
      <c r="G18">
        <f ca="1">'Lane 5'!S18 +TiltZ+(TiltBoard*Board)</f>
        <v>-1.6025641025641026</v>
      </c>
      <c r="H18">
        <f ca="1">'Lane 5'!U18 +TiltZ+(TiltBoard*Board)</f>
        <v>-1.6282051282051282</v>
      </c>
      <c r="I18">
        <f ca="1">'Lane 5'!W18 +TiltZ+(TiltBoard*Board)</f>
        <v>-4.6538461538461542</v>
      </c>
      <c r="J18">
        <f ca="1">'Lane 5'!Y18 +TiltZ+(TiltBoard*Board)</f>
        <v>-5.67948717948718</v>
      </c>
      <c r="K18">
        <f ca="1">'Lane 5'!AA18 +TiltZ+(TiltBoard*Board)</f>
        <v>-7.7051282051282053</v>
      </c>
      <c r="L18">
        <f ca="1">'Lane 5'!AC18 +TiltZ+(TiltBoard*Board)</f>
        <v>-11.73076923076923</v>
      </c>
      <c r="M18">
        <f ca="1">'Lane 5'!AE18 +TiltZ+(TiltBoard*Board)</f>
        <v>-13.756410256410255</v>
      </c>
      <c r="N18">
        <f ca="1">'Lane 5'!AG18 +TiltZ+(TiltBoard*Board)</f>
        <v>-16.782051282051281</v>
      </c>
      <c r="O18">
        <f ca="1">'Lane 5'!AI18 +TiltZ+(TiltBoard*Board)</f>
        <v>-19.807692307692307</v>
      </c>
      <c r="P18">
        <f ca="1">'Lane 5'!AK18 +TiltZ+(TiltBoard*Board)</f>
        <v>-23.833333333333332</v>
      </c>
      <c r="Q18">
        <f ca="1">'Lane 5'!AM18 +TiltZ+(TiltBoard*Board)</f>
        <v>-27.858974358974358</v>
      </c>
      <c r="R18">
        <f ca="1">'Lane 5'!AO18 +TiltZ+(TiltBoard*Board)</f>
        <v>-30.884615384615383</v>
      </c>
      <c r="S18">
        <f ca="1">'Lane 5'!AQ18 +TiltZ+(TiltBoard*Board)</f>
        <v>-33.910256410256409</v>
      </c>
      <c r="T18">
        <f ca="1">'Lane 5'!AS18 +TiltZ+(TiltBoard*Board)</f>
        <v>-35.935897435897438</v>
      </c>
      <c r="U18">
        <f ca="1">'Lane 5'!AU18 +TiltZ+(TiltBoard*Board)</f>
        <v>-37.96153846153846</v>
      </c>
      <c r="V18">
        <f ca="1">'Lane 5'!AW18 +TiltZ+(TiltBoard*Board)</f>
        <v>-38.987179487179489</v>
      </c>
      <c r="W18">
        <f ca="1">'Lane 5'!AY18 +TiltZ+(TiltBoard*Board)</f>
        <v>-40.012820512820511</v>
      </c>
      <c r="X18">
        <f ca="1">'Lane 5'!BA18 +TiltZ+(TiltBoard*Board)</f>
        <v>-41.03846153846154</v>
      </c>
      <c r="Y18">
        <f ca="1">'Lane 5'!BC18 +TiltZ+(TiltBoard*Board)</f>
        <v>-40.064102564102562</v>
      </c>
      <c r="Z18">
        <f ca="1">'Lane 5'!BE18 +TiltZ+(TiltBoard*Board)</f>
        <v>-39.089743589743591</v>
      </c>
      <c r="AA18">
        <f ca="1">'Lane 5'!BG18 +TiltZ+(TiltBoard*Board)</f>
        <v>-38.115384615384613</v>
      </c>
      <c r="AB18">
        <f ca="1">'Lane 5'!BI18 +TiltZ+(TiltBoard*Board)</f>
        <v>-35.141025641025642</v>
      </c>
      <c r="AC18">
        <f ca="1">'Lane 5'!BK18 +TiltZ+(TiltBoard*Board)</f>
        <v>-33.166666666666664</v>
      </c>
      <c r="AD18">
        <f ca="1">'Lane 5'!BM18 +TiltZ+(TiltBoard*Board)</f>
        <v>-31.192307692307693</v>
      </c>
      <c r="AE18">
        <f ca="1">'Lane 5'!BO18 +TiltZ+(TiltBoard*Board)</f>
        <v>-29.217948717948719</v>
      </c>
      <c r="AF18">
        <f ca="1">'Lane 5'!BQ18 +TiltZ+(TiltBoard*Board)</f>
        <v>-27.243589743589745</v>
      </c>
      <c r="AG18">
        <f ca="1">'Lane 5'!BS18 +TiltZ+(TiltBoard*Board)</f>
        <v>-24.26923076923077</v>
      </c>
      <c r="AH18">
        <f ca="1">'Lane 5'!BU18 +TiltZ+(TiltBoard*Board)</f>
        <v>-21.294871794871796</v>
      </c>
      <c r="AI18">
        <f ca="1">'Lane 5'!BW18 +TiltZ+(TiltBoard*Board)</f>
        <v>-19.320512820512821</v>
      </c>
      <c r="AJ18">
        <f ca="1">'Lane 5'!BY18 +TiltZ+(TiltBoard*Board)</f>
        <v>-15.346153846153847</v>
      </c>
      <c r="AK18">
        <f ca="1">'Lane 5'!CA18 +TiltZ+(TiltBoard*Board)</f>
        <v>-12.371794871794872</v>
      </c>
      <c r="AL18">
        <f ca="1">'Lane 5'!CC18 +TiltZ+(TiltBoard*Board)</f>
        <v>-7.3974358974358978</v>
      </c>
      <c r="AM18">
        <f ca="1">'Lane 5'!CE18 +TiltZ+(TiltBoard*Board)</f>
        <v>-5.4230769230769234</v>
      </c>
      <c r="AN18">
        <f ca="1">'Lane 5'!CG18 +TiltZ+(TiltBoard*Board)</f>
        <v>-3.4487179487179489</v>
      </c>
      <c r="AO18">
        <f ca="1">'Lane 5'!CJ18 +TiltFact</f>
        <v>-0.5</v>
      </c>
      <c r="AP18">
        <v>0</v>
      </c>
      <c r="AQ18">
        <f ca="1">'Lane 5'!H18</f>
        <v>-1</v>
      </c>
      <c r="AR18">
        <f ca="1">Tilt/2</f>
        <v>-0.5</v>
      </c>
      <c r="AS18">
        <f ca="1">TiltFact*-1</f>
        <v>0.5</v>
      </c>
      <c r="AT18">
        <f ca="1">Tilt/39</f>
        <v>-0.02564102564102564</v>
      </c>
    </row>
    <row r="19" spans="1:46">
      <c r="A19" s="11">
        <v>1</v>
      </c>
      <c r="B19" s="22">
        <v>0</v>
      </c>
      <c r="C19">
        <f ca="1">'Lane 5'!J19 +TiltZ</f>
        <v>15</v>
      </c>
      <c r="D19">
        <f ca="1">'Lane 5'!M19 +TiltZ+(TiltBoard*Board)</f>
        <v>17.23076923076923</v>
      </c>
      <c r="E19">
        <f ca="1">'Lane 5'!O19 +TiltZ+(TiltBoard*Board)</f>
        <v>17.46153846153846</v>
      </c>
      <c r="F19">
        <f ca="1">'Lane 5'!Q19 +TiltZ+(TiltBoard*Board)</f>
        <v>18.692307692307693</v>
      </c>
      <c r="G19">
        <f ca="1">'Lane 5'!S19 +TiltZ+(TiltBoard*Board)</f>
        <v>20.923076923076923</v>
      </c>
      <c r="H19">
        <f ca="1">'Lane 5'!U19 +TiltZ+(TiltBoard*Board)</f>
        <v>23.153846153846153</v>
      </c>
      <c r="I19">
        <f ca="1">'Lane 5'!W19 +TiltZ+(TiltBoard*Board)</f>
        <v>22.384615384615383</v>
      </c>
      <c r="J19">
        <f ca="1">'Lane 5'!Y19 +TiltZ+(TiltBoard*Board)</f>
        <v>22.615384615384613</v>
      </c>
      <c r="K19">
        <f ca="1">'Lane 5'!AA19 +TiltZ+(TiltBoard*Board)</f>
        <v>21.846153846153847</v>
      </c>
      <c r="L19">
        <f ca="1">'Lane 5'!AC19 +TiltZ+(TiltBoard*Board)</f>
        <v>19.076923076923077</v>
      </c>
      <c r="M19">
        <f ca="1">'Lane 5'!AE19 +TiltZ+(TiltBoard*Board)</f>
        <v>16.307692307692307</v>
      </c>
      <c r="N19">
        <f ca="1">'Lane 5'!AG19 +TiltZ+(TiltBoard*Board)</f>
        <v>11.538461538461538</v>
      </c>
      <c r="O19">
        <f ca="1">'Lane 5'!AI19 +TiltZ+(TiltBoard*Board)</f>
        <v>7.7692307692307683</v>
      </c>
      <c r="P19">
        <f ca="1">'Lane 5'!AK19 +TiltZ+(TiltBoard*Board)</f>
        <v>2</v>
      </c>
      <c r="Q19">
        <f ca="1">'Lane 5'!AM19 +TiltZ+(TiltBoard*Board)</f>
        <v>-5.76923076923077</v>
      </c>
      <c r="R19">
        <f ca="1">'Lane 5'!AO19 +TiltZ+(TiltBoard*Board)</f>
        <v>-12.538461538461538</v>
      </c>
      <c r="S19">
        <f ca="1">'Lane 5'!AQ19 +TiltZ+(TiltBoard*Board)</f>
        <v>-18.307692307692307</v>
      </c>
      <c r="T19">
        <f ca="1">'Lane 5'!AS19 +TiltZ+(TiltBoard*Board)</f>
        <v>-26.07692307692308</v>
      </c>
      <c r="U19">
        <f ca="1">'Lane 5'!AU19 +TiltZ+(TiltBoard*Board)</f>
        <v>-31.846153846153847</v>
      </c>
      <c r="V19">
        <f ca="1">'Lane 5'!AW19 +TiltZ+(TiltBoard*Board)</f>
        <v>-34.615384615384613</v>
      </c>
      <c r="W19">
        <f ca="1">'Lane 5'!AY19 +TiltZ+(TiltBoard*Board)</f>
        <v>-37.384615384615387</v>
      </c>
      <c r="X19">
        <f ca="1">'Lane 5'!BA19 +TiltZ+(TiltBoard*Board)</f>
        <v>-39.153846153846153</v>
      </c>
      <c r="Y19">
        <f ca="1">'Lane 5'!BC19 +TiltZ+(TiltBoard*Board)</f>
        <v>-40.92307692307692</v>
      </c>
      <c r="Z19">
        <f ca="1">'Lane 5'!BE19 +TiltZ+(TiltBoard*Board)</f>
        <v>-40.692307692307693</v>
      </c>
      <c r="AA19">
        <f ca="1">'Lane 5'!BG19 +TiltZ+(TiltBoard*Board)</f>
        <v>-40.461538461538467</v>
      </c>
      <c r="AB19">
        <f ca="1">'Lane 5'!BI19 +TiltZ+(TiltBoard*Board)</f>
        <v>-41.230769230769234</v>
      </c>
      <c r="AC19">
        <f ca="1">'Lane 5'!BK19 +TiltZ+(TiltBoard*Board)</f>
        <v>-39</v>
      </c>
      <c r="AD19">
        <f ca="1">'Lane 5'!BM19 +TiltZ+(TiltBoard*Board)</f>
        <v>-38.769230769230774</v>
      </c>
      <c r="AE19">
        <f ca="1">'Lane 5'!BO19 +TiltZ+(TiltBoard*Board)</f>
        <v>-35.53846153846154</v>
      </c>
      <c r="AF19">
        <f ca="1">'Lane 5'!BQ19 +TiltZ+(TiltBoard*Board)</f>
        <v>-34.307692307692307</v>
      </c>
      <c r="AG19">
        <f ca="1">'Lane 5'!BS19 +TiltZ+(TiltBoard*Board)</f>
        <v>-33.07692307692308</v>
      </c>
      <c r="AH19">
        <f ca="1">'Lane 5'!BU19 +TiltZ+(TiltBoard*Board)</f>
        <v>-29.846153846153847</v>
      </c>
      <c r="AI19">
        <f ca="1">'Lane 5'!BW19 +TiltZ+(TiltBoard*Board)</f>
        <v>-28.615384615384617</v>
      </c>
      <c r="AJ19">
        <f ca="1">'Lane 5'!BY19 +TiltZ+(TiltBoard*Board)</f>
        <v>-27.384615384615387</v>
      </c>
      <c r="AK19">
        <f ca="1">'Lane 5'!CA19 +TiltZ+(TiltBoard*Board)</f>
        <v>-25.153846153846157</v>
      </c>
      <c r="AL19">
        <f ca="1">'Lane 5'!CC19 +TiltZ+(TiltBoard*Board)</f>
        <v>-21.923076923076923</v>
      </c>
      <c r="AM19">
        <f ca="1">'Lane 5'!CE19 +TiltZ+(TiltBoard*Board)</f>
        <v>-20.692307692307693</v>
      </c>
      <c r="AN19">
        <f ca="1">'Lane 5'!CG19 +TiltZ+(TiltBoard*Board)</f>
        <v>-20.461538461538463</v>
      </c>
      <c r="AO19">
        <f ca="1">'Lane 5'!CJ19 +TiltFact</f>
        <v>-15</v>
      </c>
      <c r="AP19">
        <v>0</v>
      </c>
      <c r="AQ19">
        <f ca="1">'Lane 5'!H19</f>
        <v>-30</v>
      </c>
      <c r="AR19">
        <f ca="1">Tilt/2</f>
        <v>-15</v>
      </c>
      <c r="AS19">
        <f ca="1">TiltFact*-1</f>
        <v>15</v>
      </c>
      <c r="AT19">
        <f ca="1">Tilt/39</f>
        <v>-0.76923076923076927</v>
      </c>
    </row>
    <row r="20" spans="4:40"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  <c r="N20">
        <v>11</v>
      </c>
      <c r="O20">
        <v>12</v>
      </c>
      <c r="P20">
        <v>13</v>
      </c>
      <c r="Q20">
        <v>14</v>
      </c>
      <c r="R20">
        <v>15</v>
      </c>
      <c r="S20">
        <v>16</v>
      </c>
      <c r="T20">
        <v>17</v>
      </c>
      <c r="U20">
        <v>18</v>
      </c>
      <c r="V20">
        <v>19</v>
      </c>
      <c r="W20">
        <v>20</v>
      </c>
      <c r="X20">
        <v>21</v>
      </c>
      <c r="Y20">
        <v>22</v>
      </c>
      <c r="Z20">
        <v>23</v>
      </c>
      <c r="AA20">
        <v>24</v>
      </c>
      <c r="AB20">
        <v>25</v>
      </c>
      <c r="AC20">
        <v>26</v>
      </c>
      <c r="AD20">
        <v>27</v>
      </c>
      <c r="AE20">
        <v>28</v>
      </c>
      <c r="AF20">
        <v>29</v>
      </c>
      <c r="AG20">
        <v>30</v>
      </c>
      <c r="AH20">
        <v>31</v>
      </c>
      <c r="AI20">
        <v>32</v>
      </c>
      <c r="AJ20">
        <v>33</v>
      </c>
      <c r="AK20">
        <v>34</v>
      </c>
      <c r="AL20">
        <v>35</v>
      </c>
      <c r="AM20">
        <v>36</v>
      </c>
      <c r="AN20">
        <v>37</v>
      </c>
    </row>
  </sheetData>
  <conditionalFormatting sqref="C1:U1 W1:AT1">
    <cfRule type="colorScale" priority="1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topLeftCell="E1" zoomScale="80" view="normal" workbookViewId="0">
      <selection pane="topLeft" activeCell="A604" sqref="A604"/>
    </sheetView>
  </sheetViews>
  <sheetFormatPr defaultRowHeight="12.75"/>
  <cols>
    <col min="1" max="1" width="29.140625" customWidth="1"/>
    <col min="2" max="2" width="9.140625" style="105" customWidth="1"/>
    <col min="6" max="6" width="9.140625" style="105" customWidth="1"/>
    <col min="10" max="10" width="9.140625" style="105" customWidth="1"/>
    <col min="14" max="14" width="9.140625" style="105" customWidth="1"/>
    <col min="18" max="18" width="9.140625" style="105" customWidth="1"/>
    <col min="19" max="19" width="4.84765625" style="121" customWidth="1"/>
    <col min="20" max="21" width="9.140625" style="111" customWidth="1"/>
    <col min="22" max="22" width="4.84765625" style="122" customWidth="1"/>
    <col min="23" max="23" width="4.84765625" style="108" customWidth="1"/>
    <col min="25" max="29" width="0" hidden="1" customWidth="1"/>
  </cols>
  <sheetData>
    <row r="1" spans="20:106">
      <c r="T1" s="108"/>
      <c r="U1" s="108"/>
      <c r="BV1" s="115" t="s">
        <v>214</v>
      </c>
      <c r="BW1" s="115" t="s">
        <v>213</v>
      </c>
      <c r="BX1" s="115" t="s">
        <v>212</v>
      </c>
      <c r="BY1" s="115" t="s">
        <v>211</v>
      </c>
      <c r="BZ1" s="115" t="s">
        <v>210</v>
      </c>
      <c r="CA1" s="115" t="s">
        <v>209</v>
      </c>
      <c r="CB1" s="115" t="s">
        <v>208</v>
      </c>
      <c r="CC1" s="115" t="s">
        <v>207</v>
      </c>
      <c r="CD1" s="115" t="s">
        <v>206</v>
      </c>
      <c r="CE1" s="115" t="s">
        <v>205</v>
      </c>
      <c r="CF1" s="115" t="s">
        <v>204</v>
      </c>
      <c r="CG1" s="115" t="s">
        <v>203</v>
      </c>
      <c r="CH1" s="115" t="s">
        <v>202</v>
      </c>
      <c r="CI1" s="115" t="s">
        <v>201</v>
      </c>
      <c r="CJ1" s="115" t="s">
        <v>200</v>
      </c>
      <c r="CK1" s="115" t="s">
        <v>199</v>
      </c>
      <c r="CL1" s="115" t="s">
        <v>198</v>
      </c>
      <c r="CM1" s="115" t="s">
        <v>197</v>
      </c>
      <c r="CN1" s="115" t="s">
        <v>196</v>
      </c>
      <c r="CO1" s="115" t="s">
        <v>195</v>
      </c>
      <c r="CP1" s="115" t="s">
        <v>194</v>
      </c>
      <c r="CQ1" s="115" t="s">
        <v>193</v>
      </c>
      <c r="CR1" s="115" t="s">
        <v>183</v>
      </c>
      <c r="CS1" s="115" t="s">
        <v>184</v>
      </c>
      <c r="CT1" s="115" t="s">
        <v>185</v>
      </c>
      <c r="CU1" s="115" t="s">
        <v>186</v>
      </c>
      <c r="CV1" s="115" t="s">
        <v>187</v>
      </c>
      <c r="CW1" s="115" t="s">
        <v>188</v>
      </c>
      <c r="CX1" s="115" t="s">
        <v>189</v>
      </c>
      <c r="CY1" s="115" t="s">
        <v>190</v>
      </c>
      <c r="CZ1" s="115" t="s">
        <v>191</v>
      </c>
      <c r="DA1" s="115" t="s">
        <v>192</v>
      </c>
      <c r="DB1" s="115"/>
    </row>
    <row r="2" spans="9:106" ht="25.5">
      <c r="I2" s="110" t="s">
        <v>173</v>
      </c>
      <c r="T2" s="119" t="s">
        <v>172</v>
      </c>
      <c r="U2" s="108"/>
      <c r="AD2" s="115" t="s">
        <v>149</v>
      </c>
      <c r="AE2" s="116"/>
      <c r="AF2" s="115" t="s">
        <v>148</v>
      </c>
      <c r="AG2" s="116"/>
      <c r="AH2" s="115" t="s">
        <v>147</v>
      </c>
      <c r="AI2" s="116"/>
      <c r="AJ2" s="115" t="s">
        <v>146</v>
      </c>
      <c r="AK2" s="116"/>
      <c r="AL2" s="115" t="s">
        <v>145</v>
      </c>
      <c r="AM2" s="116"/>
      <c r="AN2" s="115" t="s">
        <v>144</v>
      </c>
      <c r="AO2" s="116"/>
      <c r="AP2" s="115" t="s">
        <v>143</v>
      </c>
      <c r="AQ2" s="116"/>
      <c r="AR2" s="115" t="s">
        <v>142</v>
      </c>
      <c r="AS2" s="116"/>
      <c r="AT2" s="115" t="s">
        <v>141</v>
      </c>
      <c r="AU2" s="116"/>
      <c r="AV2" s="115" t="s">
        <v>140</v>
      </c>
      <c r="AW2" s="116"/>
      <c r="AX2" s="115" t="s">
        <v>139</v>
      </c>
      <c r="AY2" s="116"/>
      <c r="AZ2" s="115" t="s">
        <v>138</v>
      </c>
      <c r="BA2" s="115"/>
      <c r="BB2" s="115" t="s">
        <v>137</v>
      </c>
      <c r="BC2" s="116"/>
      <c r="BD2" s="115" t="s">
        <v>136</v>
      </c>
      <c r="BE2" s="116"/>
      <c r="BF2" s="115" t="s">
        <v>131</v>
      </c>
      <c r="BG2" s="116"/>
      <c r="BH2" s="115" t="s">
        <v>132</v>
      </c>
      <c r="BI2" s="116"/>
      <c r="BJ2" s="115" t="s">
        <v>133</v>
      </c>
      <c r="BK2" s="116"/>
      <c r="BL2" s="115" t="s">
        <v>134</v>
      </c>
      <c r="BM2" s="116"/>
      <c r="BN2" s="115" t="s">
        <v>135</v>
      </c>
      <c r="BO2" s="116"/>
      <c r="BP2" s="116"/>
      <c r="BQ2" s="116"/>
      <c r="BR2" s="115" t="s">
        <v>150</v>
      </c>
      <c r="BS2" s="116"/>
      <c r="BT2" s="115" t="s">
        <v>151</v>
      </c>
      <c r="BU2" s="116"/>
      <c r="BV2" s="115" t="s">
        <v>152</v>
      </c>
      <c r="BW2" s="116"/>
      <c r="BX2" s="115" t="s">
        <v>153</v>
      </c>
      <c r="BY2" s="116"/>
      <c r="BZ2" s="115" t="s">
        <v>154</v>
      </c>
      <c r="CA2" s="116"/>
      <c r="CB2" s="115" t="s">
        <v>155</v>
      </c>
      <c r="CC2" s="116"/>
      <c r="CD2" s="115" t="s">
        <v>156</v>
      </c>
      <c r="CE2" s="116"/>
      <c r="CF2" s="115" t="s">
        <v>157</v>
      </c>
      <c r="CG2" s="116"/>
      <c r="CH2" s="115" t="s">
        <v>158</v>
      </c>
      <c r="CI2" s="116"/>
      <c r="CJ2" s="115" t="s">
        <v>159</v>
      </c>
      <c r="CK2" s="116"/>
      <c r="CL2" s="115" t="s">
        <v>160</v>
      </c>
      <c r="CM2" s="116"/>
      <c r="CN2" s="115" t="s">
        <v>161</v>
      </c>
      <c r="CO2" s="116"/>
      <c r="CP2" s="115" t="s">
        <v>162</v>
      </c>
      <c r="CQ2" s="116"/>
      <c r="CR2" s="115" t="s">
        <v>163</v>
      </c>
      <c r="CS2" s="116"/>
      <c r="CT2" s="115" t="s">
        <v>164</v>
      </c>
      <c r="CU2" s="116"/>
      <c r="CV2" s="115" t="s">
        <v>165</v>
      </c>
      <c r="CW2" s="116"/>
      <c r="CX2" s="115" t="s">
        <v>166</v>
      </c>
      <c r="CY2" s="116"/>
      <c r="CZ2" s="115" t="s">
        <v>167</v>
      </c>
      <c r="DA2" s="116"/>
      <c r="DB2" s="115" t="s">
        <v>168</v>
      </c>
    </row>
    <row r="3" spans="20:107">
      <c r="T3" s="108"/>
      <c r="U3" s="108"/>
      <c r="X3" s="114" t="str">
        <f ca="1">'Lane 5'!D29</f>
        <v>Distance</v>
      </c>
      <c r="Y3" s="114">
        <f ca="1">'Lane 5'!E29</f>
        <v>0</v>
      </c>
      <c r="Z3" s="114">
        <f ca="1">'Lane 5'!F29</f>
        <v>0</v>
      </c>
      <c r="AA3" s="114">
        <f ca="1">'Lane 5'!G29</f>
        <v>0</v>
      </c>
      <c r="AB3" s="114">
        <f ca="1">'Lane 5'!H29</f>
        <v>0</v>
      </c>
      <c r="AC3" s="114">
        <f ca="1">'Lane 5'!I29</f>
        <v>0</v>
      </c>
      <c r="AD3" s="114" t="str">
        <f ca="1">'Lane 5'!K29</f>
        <v>L1</v>
      </c>
      <c r="AE3" s="114" t="str">
        <f ca="1">'Lane 5'!L29</f>
        <v>L1.5</v>
      </c>
      <c r="AF3" s="114" t="str">
        <f ca="1">'Lane 5'!M29</f>
        <v>L2</v>
      </c>
      <c r="AG3" s="114" t="str">
        <f ca="1">'Lane 5'!N29</f>
        <v>L2.5</v>
      </c>
      <c r="AH3" s="114" t="str">
        <f ca="1">'Lane 5'!O29</f>
        <v>L3</v>
      </c>
      <c r="AI3" s="114" t="str">
        <f ca="1">'Lane 5'!P29</f>
        <v>L3.5</v>
      </c>
      <c r="AJ3" s="114" t="str">
        <f ca="1">'Lane 5'!Q29</f>
        <v>L4</v>
      </c>
      <c r="AK3" s="114" t="str">
        <f ca="1">'Lane 5'!R29</f>
        <v>L4.5</v>
      </c>
      <c r="AL3" s="114" t="str">
        <f ca="1">'Lane 5'!S29</f>
        <v>L5</v>
      </c>
      <c r="AM3" s="114" t="str">
        <f ca="1">'Lane 5'!T29</f>
        <v>L5.5</v>
      </c>
      <c r="AN3" s="114" t="str">
        <f ca="1">'Lane 5'!U29</f>
        <v>L6</v>
      </c>
      <c r="AO3" s="114" t="str">
        <f ca="1">'Lane 5'!V29</f>
        <v>L6.5</v>
      </c>
      <c r="AP3" s="114" t="str">
        <f ca="1">'Lane 5'!W29</f>
        <v>L7</v>
      </c>
      <c r="AQ3" s="114" t="str">
        <f ca="1">'Lane 5'!X29</f>
        <v>L7.5</v>
      </c>
      <c r="AR3" s="114" t="str">
        <f ca="1">'Lane 5'!Y29</f>
        <v>L8</v>
      </c>
      <c r="AS3" s="114" t="str">
        <f ca="1">'Lane 5'!Z29</f>
        <v>L8.5</v>
      </c>
      <c r="AT3" s="114" t="str">
        <f ca="1">'Lane 5'!AA29</f>
        <v>L9</v>
      </c>
      <c r="AU3" s="114" t="str">
        <f ca="1">'Lane 5'!AB29</f>
        <v>L9.5</v>
      </c>
      <c r="AV3" s="114" t="str">
        <f ca="1">'Lane 5'!AC29</f>
        <v>L10</v>
      </c>
      <c r="AW3" s="114" t="str">
        <f ca="1">'Lane 5'!AD29</f>
        <v>L10.5</v>
      </c>
      <c r="AX3" s="114" t="str">
        <f ca="1">'Lane 5'!AE29</f>
        <v>L11</v>
      </c>
      <c r="AY3" s="114" t="str">
        <f ca="1">'Lane 5'!AF29</f>
        <v>L11.5</v>
      </c>
      <c r="AZ3" s="114" t="str">
        <f ca="1">'Lane 5'!AG29</f>
        <v>L12</v>
      </c>
      <c r="BA3" s="114" t="str">
        <f ca="1">'Lane 5'!AH29</f>
        <v>L12.5</v>
      </c>
      <c r="BB3" s="114" t="str">
        <f ca="1">'Lane 5'!AI29</f>
        <v>L13</v>
      </c>
      <c r="BC3" s="114" t="str">
        <f ca="1">'Lane 5'!AJ29</f>
        <v>L13.5</v>
      </c>
      <c r="BD3" s="114" t="str">
        <f ca="1">'Lane 5'!AK29</f>
        <v>L14</v>
      </c>
      <c r="BE3" s="114" t="str">
        <f ca="1">'Lane 5'!AL29</f>
        <v>L14.5</v>
      </c>
      <c r="BF3" s="114" t="str">
        <f ca="1">'Lane 5'!AM29</f>
        <v>L15</v>
      </c>
      <c r="BG3" s="114" t="str">
        <f ca="1">'Lane 5'!AN29</f>
        <v>L15.5</v>
      </c>
      <c r="BH3" s="114" t="str">
        <f ca="1">'Lane 5'!AO29</f>
        <v>L16</v>
      </c>
      <c r="BI3" s="114" t="str">
        <f ca="1">'Lane 5'!AP29</f>
        <v>L16.5</v>
      </c>
      <c r="BJ3" s="114" t="str">
        <f ca="1">'Lane 5'!AQ29</f>
        <v>L17</v>
      </c>
      <c r="BK3" s="114" t="str">
        <f ca="1">'Lane 5'!AR29</f>
        <v>L17.5</v>
      </c>
      <c r="BL3" s="114" t="str">
        <f ca="1">'Lane 5'!AS29</f>
        <v>L18</v>
      </c>
      <c r="BM3" s="114" t="str">
        <f ca="1">'Lane 5'!AT29</f>
        <v>L18.5</v>
      </c>
      <c r="BN3" s="114" t="str">
        <f ca="1">'Lane 5'!AU29</f>
        <v>L19</v>
      </c>
      <c r="BO3" s="114" t="str">
        <f ca="1">'Lane 5'!AV29</f>
        <v>L19.5</v>
      </c>
      <c r="BP3" s="114">
        <f ca="1">'Lane 5'!AW29</f>
        <v>20</v>
      </c>
      <c r="BQ3" s="114" t="str">
        <f ca="1">'Lane 5'!AX29</f>
        <v>R19.5</v>
      </c>
      <c r="BR3" s="114" t="str">
        <f ca="1">'Lane 5'!AY29</f>
        <v>R19</v>
      </c>
      <c r="BS3" s="114" t="str">
        <f ca="1">'Lane 5'!AZ29</f>
        <v>R18.5</v>
      </c>
      <c r="BT3" s="114" t="str">
        <f ca="1">'Lane 5'!BA29</f>
        <v>R18</v>
      </c>
      <c r="BU3" s="114" t="str">
        <f ca="1">'Lane 5'!BB29</f>
        <v>R17.5</v>
      </c>
      <c r="BV3" s="114" t="str">
        <f ca="1">'Lane 5'!BC29</f>
        <v>R17</v>
      </c>
      <c r="BW3" s="114" t="str">
        <f ca="1">'Lane 5'!BD29</f>
        <v>R16.5</v>
      </c>
      <c r="BX3" s="114" t="str">
        <f ca="1">'Lane 5'!BE29</f>
        <v>R16</v>
      </c>
      <c r="BY3" s="114" t="str">
        <f ca="1">'Lane 5'!BF29</f>
        <v>R15.5</v>
      </c>
      <c r="BZ3" s="114" t="str">
        <f ca="1">'Lane 5'!BG29</f>
        <v>R15</v>
      </c>
      <c r="CA3" s="114" t="str">
        <f ca="1">'Lane 5'!BH29</f>
        <v>R14.5</v>
      </c>
      <c r="CB3" s="114" t="str">
        <f ca="1">'Lane 5'!BI29</f>
        <v>R14</v>
      </c>
      <c r="CC3" s="114" t="str">
        <f ca="1">'Lane 5'!BJ29</f>
        <v>R13.5</v>
      </c>
      <c r="CD3" s="114" t="str">
        <f ca="1">'Lane 5'!BK29</f>
        <v>R13</v>
      </c>
      <c r="CE3" s="114" t="str">
        <f ca="1">'Lane 5'!BL29</f>
        <v>R12.5</v>
      </c>
      <c r="CF3" s="114" t="str">
        <f ca="1">'Lane 5'!BM29</f>
        <v>R12</v>
      </c>
      <c r="CG3" s="114" t="str">
        <f ca="1">'Lane 5'!BN29</f>
        <v>R11.5</v>
      </c>
      <c r="CH3" s="114" t="str">
        <f ca="1">'Lane 5'!BO29</f>
        <v>R11</v>
      </c>
      <c r="CI3" s="114" t="str">
        <f ca="1">'Lane 5'!BP29</f>
        <v>R10.5</v>
      </c>
      <c r="CJ3" s="114" t="str">
        <f ca="1">'Lane 5'!BQ29</f>
        <v>R10</v>
      </c>
      <c r="CK3" s="114" t="str">
        <f ca="1">'Lane 5'!BR29</f>
        <v>R9.5</v>
      </c>
      <c r="CL3" s="114" t="str">
        <f ca="1">'Lane 5'!BS29</f>
        <v>R9</v>
      </c>
      <c r="CM3" s="114" t="str">
        <f ca="1">'Lane 5'!BT29</f>
        <v>R8.5</v>
      </c>
      <c r="CN3" s="114" t="str">
        <f ca="1">'Lane 5'!BU29</f>
        <v>R8</v>
      </c>
      <c r="CO3" s="114" t="str">
        <f ca="1">'Lane 5'!BV29</f>
        <v>R7.5</v>
      </c>
      <c r="CP3" s="114" t="str">
        <f ca="1">'Lane 5'!BW29</f>
        <v>R7</v>
      </c>
      <c r="CQ3" s="114" t="str">
        <f ca="1">'Lane 5'!BX29</f>
        <v>R6.5</v>
      </c>
      <c r="CR3" s="114" t="str">
        <f ca="1">'Lane 5'!BY29</f>
        <v>R6</v>
      </c>
      <c r="CS3" s="114" t="str">
        <f ca="1">'Lane 5'!BZ29</f>
        <v>R5.5</v>
      </c>
      <c r="CT3" s="114" t="str">
        <f ca="1">'Lane 5'!CA29</f>
        <v>R5</v>
      </c>
      <c r="CU3" s="114" t="str">
        <f ca="1">'Lane 5'!CB29</f>
        <v>R4.5</v>
      </c>
      <c r="CV3" s="114" t="str">
        <f ca="1">'Lane 5'!CC29</f>
        <v>R4</v>
      </c>
      <c r="CW3" s="114" t="str">
        <f ca="1">'Lane 5'!CD29</f>
        <v>R3.5</v>
      </c>
      <c r="CX3" s="114" t="str">
        <f ca="1">'Lane 5'!CE29</f>
        <v>R3</v>
      </c>
      <c r="CY3" s="114" t="str">
        <f ca="1">'Lane 5'!CF29</f>
        <v>R2.5</v>
      </c>
      <c r="CZ3" s="114" t="str">
        <f ca="1">'Lane 5'!CG29</f>
        <v>R2</v>
      </c>
      <c r="DA3" s="114" t="str">
        <f ca="1">'Lane 5'!CH29</f>
        <v>R1.5</v>
      </c>
      <c r="DB3" s="114" t="str">
        <f ca="1">'Lane 5'!CI29</f>
        <v>R1</v>
      </c>
      <c r="DC3" s="114" t="s">
        <v>3</v>
      </c>
    </row>
    <row r="4" spans="2:107">
      <c r="B4" s="105" t="s">
        <v>127</v>
      </c>
      <c r="F4" s="107" t="s">
        <v>128</v>
      </c>
      <c r="N4" s="105" t="s">
        <v>129</v>
      </c>
      <c r="T4" s="108"/>
      <c r="U4" s="108"/>
      <c r="X4" s="112">
        <f ca="1">'Lane 5'!D30</f>
        <v>59.5</v>
      </c>
      <c r="Y4" s="71">
        <f ca="1">'Lane 5'!E30</f>
        <v>0</v>
      </c>
      <c r="Z4" s="71">
        <f ca="1">'Lane 5'!F30</f>
        <v>0</v>
      </c>
      <c r="AA4" s="71">
        <f ca="1">'Lane 5'!G30</f>
        <v>0</v>
      </c>
      <c r="AB4" s="71">
        <f ca="1">'Lane 5'!H30</f>
        <v>0</v>
      </c>
      <c r="AC4" s="71">
        <f ca="1">'Lane 5'!I30</f>
        <v>0</v>
      </c>
      <c r="AD4" s="71">
        <f ca="1">'Lane 5'!K30</f>
        <v>0.038461538461538464</v>
      </c>
      <c r="AE4" s="71">
        <f ca="1">'Lane 5'!L30</f>
        <v>1.0384615384615385</v>
      </c>
      <c r="AF4" s="71">
        <f ca="1">'Lane 5'!M30</f>
        <v>-3.9615384615384617</v>
      </c>
      <c r="AG4" s="71">
        <f ca="1">'Lane 5'!N30</f>
        <v>0.038461538461538325</v>
      </c>
      <c r="AH4" s="71">
        <f ca="1">'Lane 5'!O30</f>
        <v>1.0384615384615383</v>
      </c>
      <c r="AI4" s="71">
        <f ca="1">'Lane 5'!P30</f>
        <v>0.038461538461538325</v>
      </c>
      <c r="AJ4" s="71">
        <f ca="1">'Lane 5'!Q30</f>
        <v>0.038461538461538325</v>
      </c>
      <c r="AK4" s="71">
        <f ca="1">'Lane 5'!R30</f>
        <v>-0.96153846153846168</v>
      </c>
      <c r="AL4" s="71">
        <f ca="1">'Lane 5'!S30</f>
        <v>0.038461538461538325</v>
      </c>
      <c r="AM4" s="71">
        <f ca="1">'Lane 5'!T30</f>
        <v>-0.96153846153846168</v>
      </c>
      <c r="AN4" s="71">
        <f ca="1">'Lane 5'!U30</f>
        <v>0.038461538461538325</v>
      </c>
      <c r="AO4" s="71">
        <f ca="1">'Lane 5'!V30</f>
        <v>0.038461538461538325</v>
      </c>
      <c r="AP4" s="71">
        <f ca="1">'Lane 5'!W30</f>
        <v>0.038461538461538325</v>
      </c>
      <c r="AQ4" s="71">
        <f ca="1">'Lane 5'!X30</f>
        <v>-0.96153846153846168</v>
      </c>
      <c r="AR4" s="71">
        <f ca="1">'Lane 5'!Y30</f>
        <v>0.038461538461538325</v>
      </c>
      <c r="AS4" s="71">
        <f ca="1">'Lane 5'!Z30</f>
        <v>-0.96153846153846168</v>
      </c>
      <c r="AT4" s="71">
        <f ca="1">'Lane 5'!AA30</f>
        <v>0.038461538461538325</v>
      </c>
      <c r="AU4" s="71">
        <f ca="1">'Lane 5'!AB30</f>
        <v>1.0384615384615383</v>
      </c>
      <c r="AV4" s="71">
        <f ca="1">'Lane 5'!AC30</f>
        <v>1.0384615384615383</v>
      </c>
      <c r="AW4" s="71">
        <f ca="1">'Lane 5'!AD30</f>
        <v>0.038461538461538325</v>
      </c>
      <c r="AX4" s="71">
        <f ca="1">'Lane 5'!AE30</f>
        <v>0.038461538461538325</v>
      </c>
      <c r="AY4" s="71">
        <f ca="1">'Lane 5'!AF30</f>
        <v>0.038461538461538325</v>
      </c>
      <c r="AZ4" s="71">
        <f ca="1">'Lane 5'!AG30</f>
        <v>1.0384615384615383</v>
      </c>
      <c r="BA4" s="71">
        <f ca="1">'Lane 5'!AH30</f>
        <v>1.0384615384615383</v>
      </c>
      <c r="BB4" s="71">
        <f ca="1">'Lane 5'!AI30</f>
        <v>1.0384615384615383</v>
      </c>
      <c r="BC4" s="71">
        <f ca="1">'Lane 5'!AJ30</f>
        <v>0.038461538461538547</v>
      </c>
      <c r="BD4" s="71">
        <f ca="1">'Lane 5'!AK30</f>
        <v>1.0384615384615385</v>
      </c>
      <c r="BE4" s="71">
        <f ca="1">'Lane 5'!AL30</f>
        <v>1.0384615384615385</v>
      </c>
      <c r="BF4" s="71">
        <f ca="1">'Lane 5'!AM30</f>
        <v>1.0384615384615383</v>
      </c>
      <c r="BG4" s="71">
        <f ca="1">'Lane 5'!AN30</f>
        <v>0.038461538461538547</v>
      </c>
      <c r="BH4" s="71">
        <f ca="1">'Lane 5'!AO30</f>
        <v>1.0384615384615385</v>
      </c>
      <c r="BI4" s="71">
        <f ca="1">'Lane 5'!AP30</f>
        <v>0.038461538461538325</v>
      </c>
      <c r="BJ4" s="71">
        <f ca="1">'Lane 5'!AQ30</f>
        <v>1.0384615384615383</v>
      </c>
      <c r="BK4" s="71">
        <f ca="1">'Lane 5'!AR30</f>
        <v>0.038461538461538325</v>
      </c>
      <c r="BL4" s="71">
        <f ca="1">'Lane 5'!AS30</f>
        <v>0.038461538461538325</v>
      </c>
      <c r="BM4" s="71">
        <f ca="1">'Lane 5'!AT30</f>
        <v>1.0384615384615383</v>
      </c>
      <c r="BN4" s="71">
        <f ca="1">'Lane 5'!AU30</f>
        <v>1.0384615384615383</v>
      </c>
      <c r="BO4" s="71">
        <f ca="1">'Lane 5'!AV30</f>
        <v>0.038461538461538325</v>
      </c>
      <c r="BP4" s="71">
        <f ca="1">'Lane 5'!AW30</f>
        <v>0.038461538461538325</v>
      </c>
      <c r="BQ4" s="71">
        <f ca="1">'Lane 5'!AX30</f>
        <v>0.038461538461538325</v>
      </c>
      <c r="BR4" s="71">
        <f ca="1">'Lane 5'!AY30</f>
        <v>0.038461538461538325</v>
      </c>
      <c r="BS4" s="71">
        <f ca="1">'Lane 5'!AZ30</f>
        <v>1.0384615384615383</v>
      </c>
      <c r="BT4" s="71">
        <f ca="1">'Lane 5'!BA30</f>
        <v>1.0384615384615383</v>
      </c>
      <c r="BU4" s="71">
        <f ca="1">'Lane 5'!BB30</f>
        <v>0.038461538461538325</v>
      </c>
      <c r="BV4" s="71">
        <f ca="1">'Lane 5'!BC30</f>
        <v>0.038461538461538325</v>
      </c>
      <c r="BW4" s="71">
        <f ca="1">'Lane 5'!BD30</f>
        <v>0.038461538461538325</v>
      </c>
      <c r="BX4" s="71">
        <f ca="1">'Lane 5'!BE30</f>
        <v>0.038461538461538325</v>
      </c>
      <c r="BY4" s="71">
        <f ca="1">'Lane 5'!BF30</f>
        <v>0.038461538461538325</v>
      </c>
      <c r="BZ4" s="71">
        <f ca="1">'Lane 5'!BG30</f>
        <v>0.038461538461538325</v>
      </c>
      <c r="CA4" s="71">
        <f ca="1">'Lane 5'!BH30</f>
        <v>-0.96153846153846168</v>
      </c>
      <c r="CB4" s="71">
        <f ca="1">'Lane 5'!BI30</f>
        <v>0.038461538461538325</v>
      </c>
      <c r="CC4" s="71">
        <f ca="1">'Lane 5'!BJ30</f>
        <v>0.038461538461538325</v>
      </c>
      <c r="CD4" s="71">
        <f ca="1">'Lane 5'!BK30</f>
        <v>0.038461538461538325</v>
      </c>
      <c r="CE4" s="71">
        <f ca="1">'Lane 5'!BL30</f>
        <v>-0.96153846153846168</v>
      </c>
      <c r="CF4" s="71">
        <f ca="1">'Lane 5'!BM30</f>
        <v>0.038461538461538325</v>
      </c>
      <c r="CG4" s="71">
        <f ca="1">'Lane 5'!BN30</f>
        <v>0.038461538461538325</v>
      </c>
      <c r="CH4" s="71">
        <f ca="1">'Lane 5'!BO30</f>
        <v>0.038461538461538325</v>
      </c>
      <c r="CI4" s="71">
        <f ca="1">'Lane 5'!BP30</f>
        <v>-0.96153846153846168</v>
      </c>
      <c r="CJ4" s="71">
        <f ca="1">'Lane 5'!BQ30</f>
        <v>0.038461538461538325</v>
      </c>
      <c r="CK4" s="71">
        <f ca="1">'Lane 5'!BR30</f>
        <v>-0.96153846153846168</v>
      </c>
      <c r="CL4" s="71">
        <f ca="1">'Lane 5'!BS30</f>
        <v>-0.96153846153846168</v>
      </c>
      <c r="CM4" s="71">
        <f ca="1">'Lane 5'!BT30</f>
        <v>0.038461538461538325</v>
      </c>
      <c r="CN4" s="71">
        <f ca="1">'Lane 5'!BU30</f>
        <v>-0.96153846153846168</v>
      </c>
      <c r="CO4" s="71">
        <f ca="1">'Lane 5'!BV30</f>
        <v>0.038461538461538547</v>
      </c>
      <c r="CP4" s="71">
        <f ca="1">'Lane 5'!BW30</f>
        <v>0.038461538461538547</v>
      </c>
      <c r="CQ4" s="71">
        <f ca="1">'Lane 5'!BX30</f>
        <v>-0.96153846153846145</v>
      </c>
      <c r="CR4" s="71">
        <f ca="1">'Lane 5'!BY30</f>
        <v>0.038461538461538436</v>
      </c>
      <c r="CS4" s="71">
        <f ca="1">'Lane 5'!BZ30</f>
        <v>0.038461538461538436</v>
      </c>
      <c r="CT4" s="71">
        <f ca="1">'Lane 5'!CA30</f>
        <v>0.038461538461538436</v>
      </c>
      <c r="CU4" s="71">
        <f ca="1">'Lane 5'!CB30</f>
        <v>0.038461538461538436</v>
      </c>
      <c r="CV4" s="71">
        <f ca="1">'Lane 5'!CC30</f>
        <v>0.038461538461538436</v>
      </c>
      <c r="CW4" s="71">
        <f ca="1">'Lane 5'!CD30</f>
        <v>0.038461538461538436</v>
      </c>
      <c r="CX4" s="71">
        <f ca="1">'Lane 5'!CE30</f>
        <v>0.038461538461538436</v>
      </c>
      <c r="CY4" s="71">
        <f ca="1">'Lane 5'!CF30</f>
        <v>0.038461538461538436</v>
      </c>
      <c r="CZ4" s="71">
        <f ca="1">'Lane 5'!CG30</f>
        <v>0.038461538461538436</v>
      </c>
      <c r="DA4" s="71">
        <f ca="1">'Lane 5'!CH30</f>
        <v>-0.96153846153846156</v>
      </c>
      <c r="DB4" s="71">
        <f ca="1">'Lane 5'!CI30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X5" s="112">
        <f ca="1">'Lane 5'!D31</f>
        <v>56</v>
      </c>
      <c r="Y5" s="71">
        <f ca="1">'Lane 5'!E31</f>
        <v>0</v>
      </c>
      <c r="Z5" s="71">
        <f ca="1">'Lane 5'!F31</f>
        <v>0</v>
      </c>
      <c r="AA5" s="71">
        <f ca="1">'Lane 5'!G31</f>
        <v>0</v>
      </c>
      <c r="AB5" s="71">
        <f ca="1">'Lane 5'!H31</f>
        <v>0</v>
      </c>
      <c r="AC5" s="71">
        <f ca="1">'Lane 5'!I31</f>
        <v>0</v>
      </c>
      <c r="AD5" s="71">
        <f ca="1">'Lane 5'!K31</f>
        <v>-0.29487179487179488</v>
      </c>
      <c r="AE5" s="71">
        <f ca="1">'Lane 5'!L31</f>
        <v>-0.29487179487179488</v>
      </c>
      <c r="AF5" s="71">
        <f ca="1">'Lane 5'!M31</f>
        <v>-1.2948717948717949</v>
      </c>
      <c r="AG5" s="71">
        <f ca="1">'Lane 5'!N31</f>
        <v>-1.2948717948717949</v>
      </c>
      <c r="AH5" s="71">
        <f ca="1">'Lane 5'!O31</f>
        <v>-0.29487179487179493</v>
      </c>
      <c r="AI5" s="71">
        <f ca="1">'Lane 5'!P31</f>
        <v>-0.29487179487179493</v>
      </c>
      <c r="AJ5" s="71">
        <f ca="1">'Lane 5'!Q31</f>
        <v>-1.2948717948717949</v>
      </c>
      <c r="AK5" s="71">
        <f ca="1">'Lane 5'!R31</f>
        <v>-1.2948717948717947</v>
      </c>
      <c r="AL5" s="71">
        <f ca="1">'Lane 5'!S31</f>
        <v>-1.2948717948717947</v>
      </c>
      <c r="AM5" s="71">
        <f ca="1">'Lane 5'!T31</f>
        <v>-1.2948717948717947</v>
      </c>
      <c r="AN5" s="71">
        <f ca="1">'Lane 5'!U31</f>
        <v>-1.2948717948717947</v>
      </c>
      <c r="AO5" s="71">
        <f ca="1">'Lane 5'!V31</f>
        <v>-0.29487179487179471</v>
      </c>
      <c r="AP5" s="71">
        <f ca="1">'Lane 5'!W31</f>
        <v>-0.29487179487179471</v>
      </c>
      <c r="AQ5" s="71">
        <f ca="1">'Lane 5'!X31</f>
        <v>-1.2948717948717947</v>
      </c>
      <c r="AR5" s="71">
        <f ca="1">'Lane 5'!Y31</f>
        <v>-1.2948717948717947</v>
      </c>
      <c r="AS5" s="71">
        <f ca="1">'Lane 5'!Z31</f>
        <v>-1.2948717948717956</v>
      </c>
      <c r="AT5" s="71">
        <f ca="1">'Lane 5'!AA31</f>
        <v>-0.2948717948717956</v>
      </c>
      <c r="AU5" s="71">
        <f ca="1">'Lane 5'!AB31</f>
        <v>-0.2948717948717956</v>
      </c>
      <c r="AV5" s="71">
        <f ca="1">'Lane 5'!AC31</f>
        <v>0.7051282051282044</v>
      </c>
      <c r="AW5" s="71">
        <f ca="1">'Lane 5'!AD31</f>
        <v>-0.2948717948717956</v>
      </c>
      <c r="AX5" s="71">
        <f ca="1">'Lane 5'!AE31</f>
        <v>-0.2948717948717956</v>
      </c>
      <c r="AY5" s="71">
        <f ca="1">'Lane 5'!AF31</f>
        <v>0.7051282051282044</v>
      </c>
      <c r="AZ5" s="71">
        <f ca="1">'Lane 5'!AG31</f>
        <v>-0.29487179487179471</v>
      </c>
      <c r="BA5" s="71">
        <f ca="1">'Lane 5'!AH31</f>
        <v>0.70512820512820529</v>
      </c>
      <c r="BB5" s="71">
        <f ca="1">'Lane 5'!AI31</f>
        <v>-0.29487179487179471</v>
      </c>
      <c r="BC5" s="71">
        <f ca="1">'Lane 5'!AJ31</f>
        <v>0.70512820512820529</v>
      </c>
      <c r="BD5" s="71">
        <f ca="1">'Lane 5'!AK31</f>
        <v>-0.29487179487179471</v>
      </c>
      <c r="BE5" s="71">
        <f ca="1">'Lane 5'!AL31</f>
        <v>0.70512820512820529</v>
      </c>
      <c r="BF5" s="71">
        <f ca="1">'Lane 5'!AM31</f>
        <v>0.70512820512820529</v>
      </c>
      <c r="BG5" s="71">
        <f ca="1">'Lane 5'!AN31</f>
        <v>-0.29487179487179471</v>
      </c>
      <c r="BH5" s="71">
        <f ca="1">'Lane 5'!AO31</f>
        <v>0.70512820512820529</v>
      </c>
      <c r="BI5" s="71">
        <f ca="1">'Lane 5'!AP31</f>
        <v>-0.29487179487179471</v>
      </c>
      <c r="BJ5" s="71">
        <f ca="1">'Lane 5'!AQ31</f>
        <v>-0.29487179487179471</v>
      </c>
      <c r="BK5" s="71">
        <f ca="1">'Lane 5'!AR31</f>
        <v>-0.29487179487179471</v>
      </c>
      <c r="BL5" s="71">
        <f ca="1">'Lane 5'!AS31</f>
        <v>-0.29487179487179471</v>
      </c>
      <c r="BM5" s="71">
        <f ca="1">'Lane 5'!AT31</f>
        <v>0.70512820512820529</v>
      </c>
      <c r="BN5" s="71">
        <f ca="1">'Lane 5'!AU31</f>
        <v>-0.29487179487179493</v>
      </c>
      <c r="BO5" s="71">
        <f ca="1">'Lane 5'!AV31</f>
        <v>-0.29487179487179493</v>
      </c>
      <c r="BP5" s="71">
        <f ca="1">'Lane 5'!AW31</f>
        <v>-0.29487179487179493</v>
      </c>
      <c r="BQ5" s="71">
        <f ca="1">'Lane 5'!AX31</f>
        <v>-0.29487179487179493</v>
      </c>
      <c r="BR5" s="71">
        <f ca="1">'Lane 5'!AY31</f>
        <v>-0.29487179487179493</v>
      </c>
      <c r="BS5" s="71">
        <f ca="1">'Lane 5'!AZ31</f>
        <v>0.70512820512820507</v>
      </c>
      <c r="BT5" s="71">
        <f ca="1">'Lane 5'!BA31</f>
        <v>-0.29487179487179493</v>
      </c>
      <c r="BU5" s="71">
        <f ca="1">'Lane 5'!BB31</f>
        <v>-0.29487179487179493</v>
      </c>
      <c r="BV5" s="71">
        <f ca="1">'Lane 5'!BC31</f>
        <v>-0.29487179487179493</v>
      </c>
      <c r="BW5" s="71">
        <f ca="1">'Lane 5'!BD31</f>
        <v>-0.29487179487179493</v>
      </c>
      <c r="BX5" s="71">
        <f ca="1">'Lane 5'!BE31</f>
        <v>-0.29487179487179493</v>
      </c>
      <c r="BY5" s="71">
        <f ca="1">'Lane 5'!BF31</f>
        <v>-1.2948717948717949</v>
      </c>
      <c r="BZ5" s="71">
        <f ca="1">'Lane 5'!BG31</f>
        <v>-0.29487179487179493</v>
      </c>
      <c r="CA5" s="71">
        <f ca="1">'Lane 5'!BH31</f>
        <v>-0.29487179487179493</v>
      </c>
      <c r="CB5" s="71">
        <f ca="1">'Lane 5'!BI31</f>
        <v>-0.29487179487179493</v>
      </c>
      <c r="CC5" s="71">
        <f ca="1">'Lane 5'!BJ31</f>
        <v>-0.29487179487179493</v>
      </c>
      <c r="CD5" s="71">
        <f ca="1">'Lane 5'!BK31</f>
        <v>-0.29487179487179493</v>
      </c>
      <c r="CE5" s="71">
        <f ca="1">'Lane 5'!BL31</f>
        <v>-1.2948717948717949</v>
      </c>
      <c r="CF5" s="71">
        <f ca="1">'Lane 5'!BM31</f>
        <v>-0.29487179487179471</v>
      </c>
      <c r="CG5" s="71">
        <f ca="1">'Lane 5'!BN31</f>
        <v>-0.29487179487179471</v>
      </c>
      <c r="CH5" s="71">
        <f ca="1">'Lane 5'!BO31</f>
        <v>-0.29487179487179471</v>
      </c>
      <c r="CI5" s="71">
        <f ca="1">'Lane 5'!BP31</f>
        <v>-0.29487179487179471</v>
      </c>
      <c r="CJ5" s="71">
        <f ca="1">'Lane 5'!BQ31</f>
        <v>0.70512820512820529</v>
      </c>
      <c r="CK5" s="71">
        <f ca="1">'Lane 5'!BR31</f>
        <v>-0.29487179487179493</v>
      </c>
      <c r="CL5" s="71">
        <f ca="1">'Lane 5'!BS31</f>
        <v>-1.2948717948717949</v>
      </c>
      <c r="CM5" s="71">
        <f ca="1">'Lane 5'!BT31</f>
        <v>-0.29487179487179471</v>
      </c>
      <c r="CN5" s="71">
        <f ca="1">'Lane 5'!BU31</f>
        <v>-1.2948717948717947</v>
      </c>
      <c r="CO5" s="71">
        <f ca="1">'Lane 5'!BV31</f>
        <v>0.70512820512820529</v>
      </c>
      <c r="CP5" s="71">
        <f ca="1">'Lane 5'!BW31</f>
        <v>-0.29487179487179471</v>
      </c>
      <c r="CQ5" s="71">
        <f ca="1">'Lane 5'!BX31</f>
        <v>0.70512820512820529</v>
      </c>
      <c r="CR5" s="71">
        <f ca="1">'Lane 5'!BY31</f>
        <v>-0.29487179487179493</v>
      </c>
      <c r="CS5" s="71">
        <f ca="1">'Lane 5'!BZ31</f>
        <v>-0.29487179487179493</v>
      </c>
      <c r="CT5" s="71">
        <f ca="1">'Lane 5'!CA31</f>
        <v>-0.29487179487179493</v>
      </c>
      <c r="CU5" s="71">
        <f ca="1">'Lane 5'!CB31</f>
        <v>0.70512820512820507</v>
      </c>
      <c r="CV5" s="71">
        <f ca="1">'Lane 5'!CC31</f>
        <v>0.70512820512820507</v>
      </c>
      <c r="CW5" s="71">
        <f ca="1">'Lane 5'!CD31</f>
        <v>-0.29487179487179488</v>
      </c>
      <c r="CX5" s="71">
        <f ca="1">'Lane 5'!CE31</f>
        <v>-0.29487179487179488</v>
      </c>
      <c r="CY5" s="71">
        <f ca="1">'Lane 5'!CF31</f>
        <v>-0.29487179487179488</v>
      </c>
      <c r="CZ5" s="71">
        <f ca="1">'Lane 5'!CG31</f>
        <v>0.70512820512820507</v>
      </c>
      <c r="DA5" s="71">
        <f ca="1">'Lane 5'!CH31</f>
        <v>-1.2948717948717949</v>
      </c>
      <c r="DB5" s="71">
        <f ca="1">'Lane 5'!CI31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X6" s="112">
        <f ca="1">'Lane 5'!D32</f>
        <v>52.5</v>
      </c>
      <c r="Y6" s="71">
        <f ca="1">'Lane 5'!E32</f>
        <v>0</v>
      </c>
      <c r="Z6" s="71">
        <f ca="1">'Lane 5'!F32</f>
        <v>0</v>
      </c>
      <c r="AA6" s="71">
        <f ca="1">'Lane 5'!G32</f>
        <v>0</v>
      </c>
      <c r="AB6" s="71">
        <f ca="1">'Lane 5'!H32</f>
        <v>0</v>
      </c>
      <c r="AC6" s="71">
        <f ca="1">'Lane 5'!I32</f>
        <v>0</v>
      </c>
      <c r="AD6" s="71">
        <f ca="1">'Lane 5'!K32</f>
        <v>0.38461538461538458</v>
      </c>
      <c r="AE6" s="71">
        <f ca="1">'Lane 5'!L32</f>
        <v>1.3846153846153846</v>
      </c>
      <c r="AF6" s="71">
        <f ca="1">'Lane 5'!M32</f>
        <v>-2.6153846153846154</v>
      </c>
      <c r="AG6" s="71">
        <f ca="1">'Lane 5'!N32</f>
        <v>-0.61538461538461542</v>
      </c>
      <c r="AH6" s="71">
        <f ca="1">'Lane 5'!O32</f>
        <v>0.38461538461538458</v>
      </c>
      <c r="AI6" s="71">
        <f ca="1">'Lane 5'!P32</f>
        <v>-0.61538461538461542</v>
      </c>
      <c r="AJ6" s="71">
        <f ca="1">'Lane 5'!Q32</f>
        <v>-0.615384615384615</v>
      </c>
      <c r="AK6" s="71">
        <f ca="1">'Lane 5'!R32</f>
        <v>-0.615384615384615</v>
      </c>
      <c r="AL6" s="71">
        <f ca="1">'Lane 5'!S32</f>
        <v>-0.615384615384615</v>
      </c>
      <c r="AM6" s="71">
        <f ca="1">'Lane 5'!T32</f>
        <v>-0.615384615384615</v>
      </c>
      <c r="AN6" s="71">
        <f ca="1">'Lane 5'!U32</f>
        <v>-1.615384615384615</v>
      </c>
      <c r="AO6" s="71">
        <f ca="1">'Lane 5'!V32</f>
        <v>0.384615384615385</v>
      </c>
      <c r="AP6" s="71">
        <f ca="1">'Lane 5'!W32</f>
        <v>-0.615384615384615</v>
      </c>
      <c r="AQ6" s="71">
        <f ca="1">'Lane 5'!X32</f>
        <v>-0.615384615384615</v>
      </c>
      <c r="AR6" s="71">
        <f ca="1">'Lane 5'!Y32</f>
        <v>-0.615384615384615</v>
      </c>
      <c r="AS6" s="71">
        <f ca="1">'Lane 5'!Z32</f>
        <v>-0.615384615384615</v>
      </c>
      <c r="AT6" s="71">
        <f ca="1">'Lane 5'!AA32</f>
        <v>-0.615384615384615</v>
      </c>
      <c r="AU6" s="71">
        <f ca="1">'Lane 5'!AB32</f>
        <v>0.384615384615385</v>
      </c>
      <c r="AV6" s="71">
        <f ca="1">'Lane 5'!AC32</f>
        <v>0.384615384615385</v>
      </c>
      <c r="AW6" s="71">
        <f ca="1">'Lane 5'!AD32</f>
        <v>-1.615384615384615</v>
      </c>
      <c r="AX6" s="71">
        <f ca="1">'Lane 5'!AE32</f>
        <v>-0.61538461538461675</v>
      </c>
      <c r="AY6" s="71">
        <f ca="1">'Lane 5'!AF32</f>
        <v>-0.61538461538461675</v>
      </c>
      <c r="AZ6" s="71">
        <f ca="1">'Lane 5'!AG32</f>
        <v>-0.61538461538461675</v>
      </c>
      <c r="BA6" s="71">
        <f ca="1">'Lane 5'!AH32</f>
        <v>-0.61538461538461675</v>
      </c>
      <c r="BB6" s="71">
        <f ca="1">'Lane 5'!AI32</f>
        <v>-0.61538461538461675</v>
      </c>
      <c r="BC6" s="71">
        <f ca="1">'Lane 5'!AJ32</f>
        <v>-0.61538461538461675</v>
      </c>
      <c r="BD6" s="71">
        <f ca="1">'Lane 5'!AK32</f>
        <v>-0.61538461538461675</v>
      </c>
      <c r="BE6" s="71">
        <f ca="1">'Lane 5'!AL32</f>
        <v>-0.61538461538461675</v>
      </c>
      <c r="BF6" s="71">
        <f ca="1">'Lane 5'!AM32</f>
        <v>-0.61538461538461675</v>
      </c>
      <c r="BG6" s="71">
        <f ca="1">'Lane 5'!AN32</f>
        <v>-0.61538461538461675</v>
      </c>
      <c r="BH6" s="71">
        <f ca="1">'Lane 5'!AO32</f>
        <v>-0.61538461538461675</v>
      </c>
      <c r="BI6" s="71">
        <f ca="1">'Lane 5'!AP32</f>
        <v>-0.61538461538461675</v>
      </c>
      <c r="BJ6" s="71">
        <f ca="1">'Lane 5'!AQ32</f>
        <v>-0.61538461538461675</v>
      </c>
      <c r="BK6" s="71">
        <f ca="1">'Lane 5'!AR32</f>
        <v>-1.6153846153846168</v>
      </c>
      <c r="BL6" s="71">
        <f ca="1">'Lane 5'!AS32</f>
        <v>-1.6153846153846132</v>
      </c>
      <c r="BM6" s="71">
        <f ca="1">'Lane 5'!AT32</f>
        <v>-1.6153846153846132</v>
      </c>
      <c r="BN6" s="71">
        <f ca="1">'Lane 5'!AU32</f>
        <v>-1.6153846153846132</v>
      </c>
      <c r="BO6" s="71">
        <f ca="1">'Lane 5'!AV32</f>
        <v>-1.6153846153846132</v>
      </c>
      <c r="BP6" s="71">
        <f ca="1">'Lane 5'!AW32</f>
        <v>-1.6153846153846132</v>
      </c>
      <c r="BQ6" s="71">
        <f ca="1">'Lane 5'!AX32</f>
        <v>2.3846153846153868</v>
      </c>
      <c r="BR6" s="71">
        <f ca="1">'Lane 5'!AY32</f>
        <v>2.3846153846153868</v>
      </c>
      <c r="BS6" s="71">
        <f ca="1">'Lane 5'!AZ32</f>
        <v>2.3846153846153868</v>
      </c>
      <c r="BT6" s="71">
        <f ca="1">'Lane 5'!BA32</f>
        <v>1.3846153846153868</v>
      </c>
      <c r="BU6" s="71">
        <f ca="1">'Lane 5'!BB32</f>
        <v>1.3846153846153868</v>
      </c>
      <c r="BV6" s="71">
        <f ca="1">'Lane 5'!BC32</f>
        <v>2.3846153846153868</v>
      </c>
      <c r="BW6" s="71">
        <f ca="1">'Lane 5'!BD32</f>
        <v>2.3846153846153868</v>
      </c>
      <c r="BX6" s="71">
        <f ca="1">'Lane 5'!BE32</f>
        <v>1.3846153846153832</v>
      </c>
      <c r="BY6" s="71">
        <f ca="1">'Lane 5'!BF32</f>
        <v>2.3846153846153832</v>
      </c>
      <c r="BZ6" s="71">
        <f ca="1">'Lane 5'!BG32</f>
        <v>2.3846153846153832</v>
      </c>
      <c r="CA6" s="71">
        <f ca="1">'Lane 5'!BH32</f>
        <v>3.3846153846153832</v>
      </c>
      <c r="CB6" s="71">
        <f ca="1">'Lane 5'!BI32</f>
        <v>1.3846153846153832</v>
      </c>
      <c r="CC6" s="71">
        <f ca="1">'Lane 5'!BJ32</f>
        <v>1.3846153846153832</v>
      </c>
      <c r="CD6" s="71">
        <f ca="1">'Lane 5'!BK32</f>
        <v>1.3846153846153832</v>
      </c>
      <c r="CE6" s="71">
        <f ca="1">'Lane 5'!BL32</f>
        <v>2.3846153846153832</v>
      </c>
      <c r="CF6" s="71">
        <f ca="1">'Lane 5'!BM32</f>
        <v>2.3846153846153832</v>
      </c>
      <c r="CG6" s="71">
        <f ca="1">'Lane 5'!BN32</f>
        <v>1.384615384615385</v>
      </c>
      <c r="CH6" s="71">
        <f ca="1">'Lane 5'!BO32</f>
        <v>2.384615384615385</v>
      </c>
      <c r="CI6" s="71">
        <f ca="1">'Lane 5'!BP32</f>
        <v>1.384615384615385</v>
      </c>
      <c r="CJ6" s="71">
        <f ca="1">'Lane 5'!BQ32</f>
        <v>0.384615384615385</v>
      </c>
      <c r="CK6" s="71">
        <f ca="1">'Lane 5'!BR32</f>
        <v>0.384615384615385</v>
      </c>
      <c r="CL6" s="71">
        <f ca="1">'Lane 5'!BS32</f>
        <v>0.384615384615385</v>
      </c>
      <c r="CM6" s="71">
        <f ca="1">'Lane 5'!BT32</f>
        <v>0.384615384615385</v>
      </c>
      <c r="CN6" s="71">
        <f ca="1">'Lane 5'!BU32</f>
        <v>0.384615384615385</v>
      </c>
      <c r="CO6" s="71">
        <f ca="1">'Lane 5'!BV32</f>
        <v>1.384615384615385</v>
      </c>
      <c r="CP6" s="71">
        <f ca="1">'Lane 5'!BW32</f>
        <v>1.384615384615385</v>
      </c>
      <c r="CQ6" s="71">
        <f ca="1">'Lane 5'!BX32</f>
        <v>0.384615384615385</v>
      </c>
      <c r="CR6" s="71">
        <f ca="1">'Lane 5'!BY32</f>
        <v>0.384615384615385</v>
      </c>
      <c r="CS6" s="71">
        <f ca="1">'Lane 5'!BZ32</f>
        <v>1.384615384615385</v>
      </c>
      <c r="CT6" s="71">
        <f ca="1">'Lane 5'!CA32</f>
        <v>2.384615384615385</v>
      </c>
      <c r="CU6" s="71">
        <f ca="1">'Lane 5'!CB32</f>
        <v>1.384615384615385</v>
      </c>
      <c r="CV6" s="71">
        <f ca="1">'Lane 5'!CC32</f>
        <v>1.384615384615385</v>
      </c>
      <c r="CW6" s="71">
        <f ca="1">'Lane 5'!CD32</f>
        <v>2.384615384615385</v>
      </c>
      <c r="CX6" s="71">
        <f ca="1">'Lane 5'!CE32</f>
        <v>1.3846153846153846</v>
      </c>
      <c r="CY6" s="71">
        <f ca="1">'Lane 5'!CF32</f>
        <v>1.3846153846153846</v>
      </c>
      <c r="CZ6" s="71">
        <f ca="1">'Lane 5'!CG32</f>
        <v>0.38461538461538458</v>
      </c>
      <c r="DA6" s="71">
        <f ca="1">'Lane 5'!CH32</f>
        <v>0.38461538461538458</v>
      </c>
      <c r="DB6" s="71">
        <f ca="1">'Lane 5'!CI32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X7" s="112">
        <f ca="1">'Lane 5'!D33</f>
        <v>49</v>
      </c>
      <c r="Y7" s="71">
        <f ca="1">'Lane 5'!E33</f>
        <v>0</v>
      </c>
      <c r="Z7" s="71">
        <f ca="1">'Lane 5'!F33</f>
        <v>0</v>
      </c>
      <c r="AA7" s="71">
        <f ca="1">'Lane 5'!G33</f>
        <v>0</v>
      </c>
      <c r="AB7" s="71">
        <f ca="1">'Lane 5'!H33</f>
        <v>0</v>
      </c>
      <c r="AC7" s="71">
        <f ca="1">'Lane 5'!I33</f>
        <v>0</v>
      </c>
      <c r="AD7" s="71">
        <f ca="1">'Lane 5'!K33</f>
        <v>-0.02564102564102564</v>
      </c>
      <c r="AE7" s="71">
        <f ca="1">'Lane 5'!L33</f>
        <v>-0.02564102564102564</v>
      </c>
      <c r="AF7" s="71">
        <f ca="1">'Lane 5'!M33</f>
        <v>-2.0256410256410255</v>
      </c>
      <c r="AG7" s="71">
        <f ca="1">'Lane 5'!N33</f>
        <v>-0.02564102564102555</v>
      </c>
      <c r="AH7" s="71">
        <f ca="1">'Lane 5'!O33</f>
        <v>-0.02564102564102555</v>
      </c>
      <c r="AI7" s="71">
        <f ca="1">'Lane 5'!P33</f>
        <v>-1.0256410256410255</v>
      </c>
      <c r="AJ7" s="71">
        <f ca="1">'Lane 5'!Q33</f>
        <v>-1.0256410256410255</v>
      </c>
      <c r="AK7" s="71">
        <f ca="1">'Lane 5'!R33</f>
        <v>-0.02564102564102555</v>
      </c>
      <c r="AL7" s="71">
        <f ca="1">'Lane 5'!S33</f>
        <v>-0.02564102564102555</v>
      </c>
      <c r="AM7" s="71">
        <f ca="1">'Lane 5'!T33</f>
        <v>-1.0256410256410255</v>
      </c>
      <c r="AN7" s="71">
        <f ca="1">'Lane 5'!U33</f>
        <v>-1.0256410256410255</v>
      </c>
      <c r="AO7" s="71">
        <f ca="1">'Lane 5'!V33</f>
        <v>-0.02564102564102555</v>
      </c>
      <c r="AP7" s="71">
        <f ca="1">'Lane 5'!W33</f>
        <v>-0.02564102564102555</v>
      </c>
      <c r="AQ7" s="71">
        <f ca="1">'Lane 5'!X33</f>
        <v>-1.0256410256410255</v>
      </c>
      <c r="AR7" s="71">
        <f ca="1">'Lane 5'!Y33</f>
        <v>-0.02564102564102555</v>
      </c>
      <c r="AS7" s="71">
        <f ca="1">'Lane 5'!Z33</f>
        <v>-1.0256410256410255</v>
      </c>
      <c r="AT7" s="71">
        <f ca="1">'Lane 5'!AA33</f>
        <v>-0.02564102564102555</v>
      </c>
      <c r="AU7" s="71">
        <f ca="1">'Lane 5'!AB33</f>
        <v>-0.02564102564102555</v>
      </c>
      <c r="AV7" s="71">
        <f ca="1">'Lane 5'!AC33</f>
        <v>0.97435897435897445</v>
      </c>
      <c r="AW7" s="71">
        <f ca="1">'Lane 5'!AD33</f>
        <v>-0.02564102564102555</v>
      </c>
      <c r="AX7" s="71">
        <f ca="1">'Lane 5'!AE33</f>
        <v>-1.0256410256410255</v>
      </c>
      <c r="AY7" s="71">
        <f ca="1">'Lane 5'!AF33</f>
        <v>-0.02564102564102555</v>
      </c>
      <c r="AZ7" s="71">
        <f ca="1">'Lane 5'!AG33</f>
        <v>-0.02564102564102555</v>
      </c>
      <c r="BA7" s="71">
        <f ca="1">'Lane 5'!AH33</f>
        <v>-0.02564102564102555</v>
      </c>
      <c r="BB7" s="71">
        <f ca="1">'Lane 5'!AI33</f>
        <v>-0.02564102564102555</v>
      </c>
      <c r="BC7" s="71">
        <f ca="1">'Lane 5'!AJ33</f>
        <v>-0.02564102564102555</v>
      </c>
      <c r="BD7" s="71">
        <f ca="1">'Lane 5'!AK33</f>
        <v>-0.02564102564102555</v>
      </c>
      <c r="BE7" s="71">
        <f ca="1">'Lane 5'!AL33</f>
        <v>0.97435897435897445</v>
      </c>
      <c r="BF7" s="71">
        <f ca="1">'Lane 5'!AM33</f>
        <v>-0.02564102564102555</v>
      </c>
      <c r="BG7" s="71">
        <f ca="1">'Lane 5'!AN33</f>
        <v>-0.02564102564102555</v>
      </c>
      <c r="BH7" s="71">
        <f ca="1">'Lane 5'!AO33</f>
        <v>0.97435897435897445</v>
      </c>
      <c r="BI7" s="71">
        <f ca="1">'Lane 5'!AP33</f>
        <v>-1.0256410256410255</v>
      </c>
      <c r="BJ7" s="71">
        <f ca="1">'Lane 5'!AQ33</f>
        <v>-0.02564102564102555</v>
      </c>
      <c r="BK7" s="71">
        <f ca="1">'Lane 5'!AR33</f>
        <v>0.97435897435897445</v>
      </c>
      <c r="BL7" s="71">
        <f ca="1">'Lane 5'!AS33</f>
        <v>-0.02564102564102555</v>
      </c>
      <c r="BM7" s="71">
        <f ca="1">'Lane 5'!AT33</f>
        <v>-0.02564102564102555</v>
      </c>
      <c r="BN7" s="71">
        <f ca="1">'Lane 5'!AU33</f>
        <v>0.97435897435897445</v>
      </c>
      <c r="BO7" s="71">
        <f ca="1">'Lane 5'!AV33</f>
        <v>-0.02564102564102555</v>
      </c>
      <c r="BP7" s="71">
        <f ca="1">'Lane 5'!AW33</f>
        <v>-1.0256410256410255</v>
      </c>
      <c r="BQ7" s="71">
        <f ca="1">'Lane 5'!AX33</f>
        <v>-0.02564102564102555</v>
      </c>
      <c r="BR7" s="71">
        <f ca="1">'Lane 5'!AY33</f>
        <v>-0.02564102564102555</v>
      </c>
      <c r="BS7" s="71">
        <f ca="1">'Lane 5'!AZ33</f>
        <v>0.97435897435897445</v>
      </c>
      <c r="BT7" s="71">
        <f ca="1">'Lane 5'!BA33</f>
        <v>-0.02564102564102555</v>
      </c>
      <c r="BU7" s="71">
        <f ca="1">'Lane 5'!BB33</f>
        <v>-0.02564102564102555</v>
      </c>
      <c r="BV7" s="71">
        <f ca="1">'Lane 5'!BC33</f>
        <v>-1.0256410256410255</v>
      </c>
      <c r="BW7" s="71">
        <f ca="1">'Lane 5'!BD33</f>
        <v>-0.02564102564102555</v>
      </c>
      <c r="BX7" s="71">
        <f ca="1">'Lane 5'!BE33</f>
        <v>-0.02564102564102555</v>
      </c>
      <c r="BY7" s="71">
        <f ca="1">'Lane 5'!BF33</f>
        <v>-0.02564102564102555</v>
      </c>
      <c r="BZ7" s="71">
        <f ca="1">'Lane 5'!BG33</f>
        <v>-0.02564102564102555</v>
      </c>
      <c r="CA7" s="71">
        <f ca="1">'Lane 5'!BH33</f>
        <v>-1.0256410256410255</v>
      </c>
      <c r="CB7" s="71">
        <f ca="1">'Lane 5'!BI33</f>
        <v>-0.02564102564102555</v>
      </c>
      <c r="CC7" s="71">
        <f ca="1">'Lane 5'!BJ33</f>
        <v>-0.02564102564102555</v>
      </c>
      <c r="CD7" s="71">
        <f ca="1">'Lane 5'!BK33</f>
        <v>-0.02564102564102555</v>
      </c>
      <c r="CE7" s="71">
        <f ca="1">'Lane 5'!BL33</f>
        <v>-1.0256410256410255</v>
      </c>
      <c r="CF7" s="71">
        <f ca="1">'Lane 5'!BM33</f>
        <v>-0.02564102564102555</v>
      </c>
      <c r="CG7" s="71">
        <f ca="1">'Lane 5'!BN33</f>
        <v>-0.02564102564102555</v>
      </c>
      <c r="CH7" s="71">
        <f ca="1">'Lane 5'!BO33</f>
        <v>-0.02564102564102555</v>
      </c>
      <c r="CI7" s="71">
        <f ca="1">'Lane 5'!BP33</f>
        <v>-0.02564102564102555</v>
      </c>
      <c r="CJ7" s="71">
        <f ca="1">'Lane 5'!BQ33</f>
        <v>0.97435897435897445</v>
      </c>
      <c r="CK7" s="71">
        <f ca="1">'Lane 5'!BR33</f>
        <v>-0.02564102564102555</v>
      </c>
      <c r="CL7" s="71">
        <f ca="1">'Lane 5'!BS33</f>
        <v>-1.0256410256410255</v>
      </c>
      <c r="CM7" s="71">
        <f ca="1">'Lane 5'!BT33</f>
        <v>-0.02564102564102555</v>
      </c>
      <c r="CN7" s="71">
        <f ca="1">'Lane 5'!BU33</f>
        <v>0.97435897435897445</v>
      </c>
      <c r="CO7" s="71">
        <f ca="1">'Lane 5'!BV33</f>
        <v>0.97435897435897445</v>
      </c>
      <c r="CP7" s="71">
        <f ca="1">'Lane 5'!BW33</f>
        <v>-0.02564102564102555</v>
      </c>
      <c r="CQ7" s="71">
        <f ca="1">'Lane 5'!BX33</f>
        <v>-0.02564102564102555</v>
      </c>
      <c r="CR7" s="71">
        <f ca="1">'Lane 5'!BY33</f>
        <v>-0.02564102564102555</v>
      </c>
      <c r="CS7" s="71">
        <f ca="1">'Lane 5'!BZ33</f>
        <v>0.97435897435897445</v>
      </c>
      <c r="CT7" s="71">
        <f ca="1">'Lane 5'!CA33</f>
        <v>0.97435897435897445</v>
      </c>
      <c r="CU7" s="71">
        <f ca="1">'Lane 5'!CB33</f>
        <v>0.97435897435897445</v>
      </c>
      <c r="CV7" s="71">
        <f ca="1">'Lane 5'!CC33</f>
        <v>0.97435897435897445</v>
      </c>
      <c r="CW7" s="71">
        <f ca="1">'Lane 5'!CD33</f>
        <v>0.97435897435897445</v>
      </c>
      <c r="CX7" s="71">
        <f ca="1">'Lane 5'!CE33</f>
        <v>-0.025641025641025661</v>
      </c>
      <c r="CY7" s="71">
        <f ca="1">'Lane 5'!CF33</f>
        <v>0.97435897435897434</v>
      </c>
      <c r="CZ7" s="71">
        <f ca="1">'Lane 5'!CG33</f>
        <v>-0.02564102564102564</v>
      </c>
      <c r="DA7" s="71">
        <f ca="1">'Lane 5'!CH33</f>
        <v>-0.02564102564102564</v>
      </c>
      <c r="DB7" s="71">
        <f ca="1">'Lane 5'!CI33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X8" s="112">
        <f ca="1">'Lane 5'!D34</f>
        <v>45.5</v>
      </c>
      <c r="Y8" s="71">
        <f ca="1">'Lane 5'!E34</f>
        <v>0</v>
      </c>
      <c r="Z8" s="71">
        <f ca="1">'Lane 5'!F34</f>
        <v>0</v>
      </c>
      <c r="AA8" s="71">
        <f ca="1">'Lane 5'!G34</f>
        <v>0</v>
      </c>
      <c r="AB8" s="71">
        <f ca="1">'Lane 5'!H34</f>
        <v>0</v>
      </c>
      <c r="AC8" s="71">
        <f ca="1">'Lane 5'!I34</f>
        <v>0</v>
      </c>
      <c r="AD8" s="71">
        <f ca="1">'Lane 5'!K34</f>
        <v>0.076923076923076927</v>
      </c>
      <c r="AE8" s="71">
        <f ca="1">'Lane 5'!L34</f>
        <v>1.0769230769230769</v>
      </c>
      <c r="AF8" s="71">
        <f ca="1">'Lane 5'!M34</f>
        <v>-1.9230769230769231</v>
      </c>
      <c r="AG8" s="71">
        <f ca="1">'Lane 5'!N34</f>
        <v>0.076923076923076872</v>
      </c>
      <c r="AH8" s="71">
        <f ca="1">'Lane 5'!O34</f>
        <v>-0.92307692307692313</v>
      </c>
      <c r="AI8" s="71">
        <f ca="1">'Lane 5'!P34</f>
        <v>-0.92307692307692291</v>
      </c>
      <c r="AJ8" s="71">
        <f ca="1">'Lane 5'!Q34</f>
        <v>-0.92307692307692291</v>
      </c>
      <c r="AK8" s="71">
        <f ca="1">'Lane 5'!R34</f>
        <v>-0.92307692307692335</v>
      </c>
      <c r="AL8" s="71">
        <f ca="1">'Lane 5'!S34</f>
        <v>-0.92307692307692335</v>
      </c>
      <c r="AM8" s="71">
        <f ca="1">'Lane 5'!T34</f>
        <v>-0.92307692307692335</v>
      </c>
      <c r="AN8" s="71">
        <f ca="1">'Lane 5'!U34</f>
        <v>-0.92307692307692335</v>
      </c>
      <c r="AO8" s="71">
        <f ca="1">'Lane 5'!V34</f>
        <v>0.07692307692307665</v>
      </c>
      <c r="AP8" s="71">
        <f ca="1">'Lane 5'!W34</f>
        <v>0.07692307692307665</v>
      </c>
      <c r="AQ8" s="71">
        <f ca="1">'Lane 5'!X34</f>
        <v>0.07692307692307665</v>
      </c>
      <c r="AR8" s="71">
        <f ca="1">'Lane 5'!Y34</f>
        <v>-0.92307692307692335</v>
      </c>
      <c r="AS8" s="71">
        <f ca="1">'Lane 5'!Z34</f>
        <v>-0.92307692307692335</v>
      </c>
      <c r="AT8" s="71">
        <f ca="1">'Lane 5'!AA34</f>
        <v>0.07692307692307665</v>
      </c>
      <c r="AU8" s="71">
        <f ca="1">'Lane 5'!AB34</f>
        <v>1.0769230769230766</v>
      </c>
      <c r="AV8" s="71">
        <f ca="1">'Lane 5'!AC34</f>
        <v>0.07692307692307665</v>
      </c>
      <c r="AW8" s="71">
        <f ca="1">'Lane 5'!AD34</f>
        <v>0.07692307692307665</v>
      </c>
      <c r="AX8" s="71">
        <f ca="1">'Lane 5'!AE34</f>
        <v>0.07692307692307665</v>
      </c>
      <c r="AY8" s="71">
        <f ca="1">'Lane 5'!AF34</f>
        <v>0.07692307692307665</v>
      </c>
      <c r="AZ8" s="71">
        <f ca="1">'Lane 5'!AG34</f>
        <v>1.0769230769230766</v>
      </c>
      <c r="BA8" s="71">
        <f ca="1">'Lane 5'!AH34</f>
        <v>0.07692307692307665</v>
      </c>
      <c r="BB8" s="71">
        <f ca="1">'Lane 5'!AI34</f>
        <v>0.07692307692307665</v>
      </c>
      <c r="BC8" s="71">
        <f ca="1">'Lane 5'!AJ34</f>
        <v>0.07692307692307665</v>
      </c>
      <c r="BD8" s="71">
        <f ca="1">'Lane 5'!AK34</f>
        <v>1.0769230769230766</v>
      </c>
      <c r="BE8" s="71">
        <f ca="1">'Lane 5'!AL34</f>
        <v>0.07692307692307665</v>
      </c>
      <c r="BF8" s="71">
        <f ca="1">'Lane 5'!AM34</f>
        <v>0.07692307692307665</v>
      </c>
      <c r="BG8" s="71">
        <f ca="1">'Lane 5'!AN34</f>
        <v>1.0769230769230766</v>
      </c>
      <c r="BH8" s="71">
        <f ca="1">'Lane 5'!AO34</f>
        <v>0.07692307692307665</v>
      </c>
      <c r="BI8" s="71">
        <f ca="1">'Lane 5'!AP34</f>
        <v>0.07692307692307665</v>
      </c>
      <c r="BJ8" s="71">
        <f ca="1">'Lane 5'!AQ34</f>
        <v>0.07692307692307665</v>
      </c>
      <c r="BK8" s="71">
        <f ca="1">'Lane 5'!AR34</f>
        <v>0.07692307692307665</v>
      </c>
      <c r="BL8" s="71">
        <f ca="1">'Lane 5'!AS34</f>
        <v>0.07692307692307665</v>
      </c>
      <c r="BM8" s="71">
        <f ca="1">'Lane 5'!AT34</f>
        <v>0.07692307692307665</v>
      </c>
      <c r="BN8" s="71">
        <f ca="1">'Lane 5'!AU34</f>
        <v>1.0769230769230766</v>
      </c>
      <c r="BO8" s="71">
        <f ca="1">'Lane 5'!AV34</f>
        <v>0.07692307692307665</v>
      </c>
      <c r="BP8" s="71">
        <f ca="1">'Lane 5'!AW34</f>
        <v>-0.92307692307692335</v>
      </c>
      <c r="BQ8" s="71">
        <f ca="1">'Lane 5'!AX34</f>
        <v>1.0769230769230766</v>
      </c>
      <c r="BR8" s="71">
        <f ca="1">'Lane 5'!AY34</f>
        <v>0.07692307692307665</v>
      </c>
      <c r="BS8" s="71">
        <f ca="1">'Lane 5'!AZ34</f>
        <v>0.07692307692307665</v>
      </c>
      <c r="BT8" s="71">
        <f ca="1">'Lane 5'!BA34</f>
        <v>0.07692307692307665</v>
      </c>
      <c r="BU8" s="71">
        <f ca="1">'Lane 5'!BB34</f>
        <v>0.07692307692307665</v>
      </c>
      <c r="BV8" s="71">
        <f ca="1">'Lane 5'!BC34</f>
        <v>0.07692307692307665</v>
      </c>
      <c r="BW8" s="71">
        <f ca="1">'Lane 5'!BD34</f>
        <v>0.07692307692307665</v>
      </c>
      <c r="BX8" s="71">
        <f ca="1">'Lane 5'!BE34</f>
        <v>0.07692307692307665</v>
      </c>
      <c r="BY8" s="71">
        <f ca="1">'Lane 5'!BF34</f>
        <v>0.07692307692307665</v>
      </c>
      <c r="BZ8" s="71">
        <f ca="1">'Lane 5'!BG34</f>
        <v>0.07692307692307665</v>
      </c>
      <c r="CA8" s="71">
        <f ca="1">'Lane 5'!BH34</f>
        <v>0.07692307692307665</v>
      </c>
      <c r="CB8" s="71">
        <f ca="1">'Lane 5'!BI34</f>
        <v>0.07692307692307665</v>
      </c>
      <c r="CC8" s="71">
        <f ca="1">'Lane 5'!BJ34</f>
        <v>0.07692307692307665</v>
      </c>
      <c r="CD8" s="71">
        <f ca="1">'Lane 5'!BK34</f>
        <v>0.07692307692307665</v>
      </c>
      <c r="CE8" s="71">
        <f ca="1">'Lane 5'!BL34</f>
        <v>0.07692307692307665</v>
      </c>
      <c r="CF8" s="71">
        <f ca="1">'Lane 5'!BM34</f>
        <v>0.07692307692307665</v>
      </c>
      <c r="CG8" s="71">
        <f ca="1">'Lane 5'!BN34</f>
        <v>0.07692307692307665</v>
      </c>
      <c r="CH8" s="71">
        <f ca="1">'Lane 5'!BO34</f>
        <v>0.07692307692307665</v>
      </c>
      <c r="CI8" s="71">
        <f ca="1">'Lane 5'!BP34</f>
        <v>0.07692307692307665</v>
      </c>
      <c r="CJ8" s="71">
        <f ca="1">'Lane 5'!BQ34</f>
        <v>1.0769230769230766</v>
      </c>
      <c r="CK8" s="71">
        <f ca="1">'Lane 5'!BR34</f>
        <v>0.07692307692307665</v>
      </c>
      <c r="CL8" s="71">
        <f ca="1">'Lane 5'!BS34</f>
        <v>-0.92307692307692335</v>
      </c>
      <c r="CM8" s="71">
        <f ca="1">'Lane 5'!BT34</f>
        <v>0.07692307692307665</v>
      </c>
      <c r="CN8" s="71">
        <f ca="1">'Lane 5'!BU34</f>
        <v>0.07692307692307665</v>
      </c>
      <c r="CO8" s="71">
        <f ca="1">'Lane 5'!BV34</f>
        <v>1.0769230769230766</v>
      </c>
      <c r="CP8" s="71">
        <f ca="1">'Lane 5'!BW34</f>
        <v>1.0769230769230766</v>
      </c>
      <c r="CQ8" s="71">
        <f ca="1">'Lane 5'!BX34</f>
        <v>0.0769230769230771</v>
      </c>
      <c r="CR8" s="71">
        <f ca="1">'Lane 5'!BY34</f>
        <v>0.0769230769230771</v>
      </c>
      <c r="CS8" s="71">
        <f ca="1">'Lane 5'!BZ34</f>
        <v>1.0769230769230771</v>
      </c>
      <c r="CT8" s="71">
        <f ca="1">'Lane 5'!CA34</f>
        <v>0.0769230769230771</v>
      </c>
      <c r="CU8" s="71">
        <f ca="1">'Lane 5'!CB34</f>
        <v>0.0769230769230771</v>
      </c>
      <c r="CV8" s="71">
        <f ca="1">'Lane 5'!CC34</f>
        <v>1.0769230769230771</v>
      </c>
      <c r="CW8" s="71">
        <f ca="1">'Lane 5'!CD34</f>
        <v>0.076923076923076872</v>
      </c>
      <c r="CX8" s="71">
        <f ca="1">'Lane 5'!CE34</f>
        <v>1.0769230769230769</v>
      </c>
      <c r="CY8" s="71">
        <f ca="1">'Lane 5'!CF34</f>
        <v>0.076923076923076927</v>
      </c>
      <c r="CZ8" s="71">
        <f ca="1">'Lane 5'!CG34</f>
        <v>1.0769230769230769</v>
      </c>
      <c r="DA8" s="71">
        <f ca="1">'Lane 5'!CH34</f>
        <v>0.076923076923076872</v>
      </c>
      <c r="DB8" s="71">
        <f ca="1">'Lane 5'!CI34</f>
        <v>-0.92307692307692313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5'!D35</f>
        <v>42</v>
      </c>
      <c r="Y9" s="71">
        <f ca="1">'Lane 5'!E35</f>
        <v>0</v>
      </c>
      <c r="Z9" s="71">
        <f ca="1">'Lane 5'!F35</f>
        <v>0</v>
      </c>
      <c r="AA9" s="71">
        <f ca="1">'Lane 5'!G35</f>
        <v>0</v>
      </c>
      <c r="AB9" s="71">
        <f ca="1">'Lane 5'!H35</f>
        <v>0</v>
      </c>
      <c r="AC9" s="71">
        <f ca="1">'Lane 5'!I35</f>
        <v>0</v>
      </c>
      <c r="AD9" s="71">
        <f ca="1">'Lane 5'!K35</f>
        <v>0.02564102564102564</v>
      </c>
      <c r="AE9" s="71">
        <f ca="1">'Lane 5'!L35</f>
        <v>1.0256410256410255</v>
      </c>
      <c r="AF9" s="71">
        <f ca="1">'Lane 5'!M35</f>
        <v>-2.9743589743589745</v>
      </c>
      <c r="AG9" s="71">
        <f ca="1">'Lane 5'!N35</f>
        <v>0.02564102564102555</v>
      </c>
      <c r="AH9" s="71">
        <f ca="1">'Lane 5'!O35</f>
        <v>0.02564102564102555</v>
      </c>
      <c r="AI9" s="71">
        <f ca="1">'Lane 5'!P35</f>
        <v>-0.97435897435897445</v>
      </c>
      <c r="AJ9" s="71">
        <f ca="1">'Lane 5'!Q35</f>
        <v>-0.97435897435897445</v>
      </c>
      <c r="AK9" s="71">
        <f ca="1">'Lane 5'!R35</f>
        <v>-0.97435897435897445</v>
      </c>
      <c r="AL9" s="71">
        <f ca="1">'Lane 5'!S35</f>
        <v>-0.97435897435897445</v>
      </c>
      <c r="AM9" s="71">
        <f ca="1">'Lane 5'!T35</f>
        <v>-0.97435897435897445</v>
      </c>
      <c r="AN9" s="71">
        <f ca="1">'Lane 5'!U35</f>
        <v>-0.97435897435897445</v>
      </c>
      <c r="AO9" s="71">
        <f ca="1">'Lane 5'!V35</f>
        <v>0.02564102564102555</v>
      </c>
      <c r="AP9" s="71">
        <f ca="1">'Lane 5'!W35</f>
        <v>1.0256410256410255</v>
      </c>
      <c r="AQ9" s="71">
        <f ca="1">'Lane 5'!X35</f>
        <v>-0.97435897435897445</v>
      </c>
      <c r="AR9" s="71">
        <f ca="1">'Lane 5'!Y35</f>
        <v>0.02564102564102555</v>
      </c>
      <c r="AS9" s="71">
        <f ca="1">'Lane 5'!Z35</f>
        <v>0.02564102564102555</v>
      </c>
      <c r="AT9" s="71">
        <f ca="1">'Lane 5'!AA35</f>
        <v>0.02564102564102555</v>
      </c>
      <c r="AU9" s="71">
        <f ca="1">'Lane 5'!AB35</f>
        <v>1.0256410256410255</v>
      </c>
      <c r="AV9" s="71">
        <f ca="1">'Lane 5'!AC35</f>
        <v>1.0256410256410255</v>
      </c>
      <c r="AW9" s="71">
        <f ca="1">'Lane 5'!AD35</f>
        <v>1.0256410256410255</v>
      </c>
      <c r="AX9" s="71">
        <f ca="1">'Lane 5'!AE35</f>
        <v>0.02564102564102555</v>
      </c>
      <c r="AY9" s="71">
        <f ca="1">'Lane 5'!AF35</f>
        <v>0.02564102564102555</v>
      </c>
      <c r="AZ9" s="71">
        <f ca="1">'Lane 5'!AG35</f>
        <v>1.0256410256410255</v>
      </c>
      <c r="BA9" s="71">
        <f ca="1">'Lane 5'!AH35</f>
        <v>0.02564102564102555</v>
      </c>
      <c r="BB9" s="71">
        <f ca="1">'Lane 5'!AI35</f>
        <v>1.0256410256410255</v>
      </c>
      <c r="BC9" s="71">
        <f ca="1">'Lane 5'!AJ35</f>
        <v>0.02564102564102555</v>
      </c>
      <c r="BD9" s="71">
        <f ca="1">'Lane 5'!AK35</f>
        <v>0.02564102564102555</v>
      </c>
      <c r="BE9" s="71">
        <f ca="1">'Lane 5'!AL35</f>
        <v>0.02564102564102555</v>
      </c>
      <c r="BF9" s="71">
        <f ca="1">'Lane 5'!AM35</f>
        <v>0.02564102564102555</v>
      </c>
      <c r="BG9" s="71">
        <f ca="1">'Lane 5'!AN35</f>
        <v>0.02564102564102555</v>
      </c>
      <c r="BH9" s="71">
        <f ca="1">'Lane 5'!AO35</f>
        <v>0.02564102564102555</v>
      </c>
      <c r="BI9" s="71">
        <f ca="1">'Lane 5'!AP35</f>
        <v>0.02564102564102555</v>
      </c>
      <c r="BJ9" s="71">
        <f ca="1">'Lane 5'!AQ35</f>
        <v>0.02564102564102555</v>
      </c>
      <c r="BK9" s="71">
        <f ca="1">'Lane 5'!AR35</f>
        <v>0.02564102564102555</v>
      </c>
      <c r="BL9" s="71">
        <f ca="1">'Lane 5'!AS35</f>
        <v>0.02564102564102555</v>
      </c>
      <c r="BM9" s="71">
        <f ca="1">'Lane 5'!AT35</f>
        <v>0.02564102564102555</v>
      </c>
      <c r="BN9" s="71">
        <f ca="1">'Lane 5'!AU35</f>
        <v>0.02564102564102555</v>
      </c>
      <c r="BO9" s="71">
        <f ca="1">'Lane 5'!AV35</f>
        <v>0.02564102564102555</v>
      </c>
      <c r="BP9" s="71">
        <f ca="1">'Lane 5'!AW35</f>
        <v>0.02564102564102555</v>
      </c>
      <c r="BQ9" s="71">
        <f ca="1">'Lane 5'!AX35</f>
        <v>0.02564102564102555</v>
      </c>
      <c r="BR9" s="71">
        <f ca="1">'Lane 5'!AY35</f>
        <v>0.02564102564102555</v>
      </c>
      <c r="BS9" s="71">
        <f ca="1">'Lane 5'!AZ35</f>
        <v>0.02564102564102555</v>
      </c>
      <c r="BT9" s="71">
        <f ca="1">'Lane 5'!BA35</f>
        <v>1.0256410256410255</v>
      </c>
      <c r="BU9" s="71">
        <f ca="1">'Lane 5'!BB35</f>
        <v>0.02564102564102555</v>
      </c>
      <c r="BV9" s="71">
        <f ca="1">'Lane 5'!BC35</f>
        <v>1.0256410256410255</v>
      </c>
      <c r="BW9" s="71">
        <f ca="1">'Lane 5'!BD35</f>
        <v>0.02564102564102555</v>
      </c>
      <c r="BX9" s="71">
        <f ca="1">'Lane 5'!BE35</f>
        <v>0.02564102564102555</v>
      </c>
      <c r="BY9" s="71">
        <f ca="1">'Lane 5'!BF35</f>
        <v>0.02564102564102555</v>
      </c>
      <c r="BZ9" s="71">
        <f ca="1">'Lane 5'!BG35</f>
        <v>0.02564102564102555</v>
      </c>
      <c r="CA9" s="71">
        <f ca="1">'Lane 5'!BH35</f>
        <v>0.02564102564102555</v>
      </c>
      <c r="CB9" s="71">
        <f ca="1">'Lane 5'!BI35</f>
        <v>1.0256410256410255</v>
      </c>
      <c r="CC9" s="71">
        <f ca="1">'Lane 5'!BJ35</f>
        <v>0.02564102564102564</v>
      </c>
      <c r="CD9" s="71">
        <f ca="1">'Lane 5'!BK35</f>
        <v>0.02564102564102564</v>
      </c>
      <c r="CE9" s="71">
        <f ca="1">'Lane 5'!BL35</f>
        <v>-0.97435897435897434</v>
      </c>
      <c r="CF9" s="71">
        <f ca="1">'Lane 5'!BM35</f>
        <v>0.02564102564102555</v>
      </c>
      <c r="CG9" s="71">
        <f ca="1">'Lane 5'!BN35</f>
        <v>0.02564102564102555</v>
      </c>
      <c r="CH9" s="71">
        <f ca="1">'Lane 5'!BO35</f>
        <v>0.02564102564102555</v>
      </c>
      <c r="CI9" s="71">
        <f ca="1">'Lane 5'!BP35</f>
        <v>0.02564102564102555</v>
      </c>
      <c r="CJ9" s="71">
        <f ca="1">'Lane 5'!BQ35</f>
        <v>1.0256410256410255</v>
      </c>
      <c r="CK9" s="71">
        <f ca="1">'Lane 5'!BR35</f>
        <v>-0.97435897435897434</v>
      </c>
      <c r="CL9" s="71">
        <f ca="1">'Lane 5'!BS35</f>
        <v>0.02564102564102555</v>
      </c>
      <c r="CM9" s="71">
        <f ca="1">'Lane 5'!BT35</f>
        <v>0.02564102564102555</v>
      </c>
      <c r="CN9" s="71">
        <f ca="1">'Lane 5'!BU35</f>
        <v>0.02564102564102555</v>
      </c>
      <c r="CO9" s="71">
        <f ca="1">'Lane 5'!BV35</f>
        <v>0.02564102564102555</v>
      </c>
      <c r="CP9" s="71">
        <f ca="1">'Lane 5'!BW35</f>
        <v>1.0256410256410255</v>
      </c>
      <c r="CQ9" s="71">
        <f ca="1">'Lane 5'!BX35</f>
        <v>0.02564102564102564</v>
      </c>
      <c r="CR9" s="71">
        <f ca="1">'Lane 5'!BY35</f>
        <v>0.02564102564102564</v>
      </c>
      <c r="CS9" s="71">
        <f ca="1">'Lane 5'!BZ35</f>
        <v>0.02564102564102564</v>
      </c>
      <c r="CT9" s="71">
        <f ca="1">'Lane 5'!CA35</f>
        <v>1.0256410256410255</v>
      </c>
      <c r="CU9" s="71">
        <f ca="1">'Lane 5'!CB35</f>
        <v>0.025641025641025661</v>
      </c>
      <c r="CV9" s="71">
        <f ca="1">'Lane 5'!CC35</f>
        <v>1.0256410256410255</v>
      </c>
      <c r="CW9" s="71">
        <f ca="1">'Lane 5'!CD35</f>
        <v>0.02564102564102555</v>
      </c>
      <c r="CX9" s="71">
        <f ca="1">'Lane 5'!CE35</f>
        <v>0.02564102564102555</v>
      </c>
      <c r="CY9" s="71">
        <f ca="1">'Lane 5'!CF35</f>
        <v>-0.97435897435897445</v>
      </c>
      <c r="CZ9" s="71">
        <f ca="1">'Lane 5'!CG35</f>
        <v>1.0256410256410255</v>
      </c>
      <c r="DA9" s="71">
        <f ca="1">'Lane 5'!CH35</f>
        <v>-0.97435897435897445</v>
      </c>
      <c r="DB9" s="71">
        <f ca="1">'Lane 5'!CI35</f>
        <v>-0.97435897435897434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5'!D36</f>
        <v>38.5</v>
      </c>
      <c r="Y10" s="71">
        <f ca="1">'Lane 5'!E36</f>
        <v>0</v>
      </c>
      <c r="Z10" s="71">
        <f ca="1">'Lane 5'!F36</f>
        <v>0</v>
      </c>
      <c r="AA10" s="71">
        <f ca="1">'Lane 5'!G36</f>
        <v>0</v>
      </c>
      <c r="AB10" s="71">
        <f ca="1">'Lane 5'!H36</f>
        <v>0</v>
      </c>
      <c r="AC10" s="71">
        <f ca="1">'Lane 5'!I36</f>
        <v>0</v>
      </c>
      <c r="AD10" s="113">
        <f ca="1">'Lane 5'!K36</f>
        <v>-0.01282051282051282</v>
      </c>
      <c r="AE10" s="113">
        <f ca="1">'Lane 5'!L36</f>
        <v>-0.01282051282051282</v>
      </c>
      <c r="AF10" s="113">
        <f ca="1">'Lane 5'!M36</f>
        <v>-2.0128205128205128</v>
      </c>
      <c r="AG10" s="113">
        <f ca="1">'Lane 5'!N36</f>
        <v>-1.0128205128205128</v>
      </c>
      <c r="AH10" s="113">
        <f ca="1">'Lane 5'!O36</f>
        <v>-0.012820512820512775</v>
      </c>
      <c r="AI10" s="113">
        <f ca="1">'Lane 5'!P36</f>
        <v>-0.012820512820512775</v>
      </c>
      <c r="AJ10" s="113">
        <f ca="1">'Lane 5'!Q36</f>
        <v>-0.012820512820512775</v>
      </c>
      <c r="AK10" s="113">
        <f ca="1">'Lane 5'!R36</f>
        <v>-0.012820512820512775</v>
      </c>
      <c r="AL10" s="113">
        <f ca="1">'Lane 5'!S36</f>
        <v>-0.012820512820512775</v>
      </c>
      <c r="AM10" s="113">
        <f ca="1">'Lane 5'!T36</f>
        <v>-1.0128205128205128</v>
      </c>
      <c r="AN10" s="113">
        <f ca="1">'Lane 5'!U36</f>
        <v>-1.0128205128205128</v>
      </c>
      <c r="AO10" s="113">
        <f ca="1">'Lane 5'!V36</f>
        <v>-0.012820512820512775</v>
      </c>
      <c r="AP10" s="113">
        <f ca="1">'Lane 5'!W36</f>
        <v>-0.012820512820512775</v>
      </c>
      <c r="AQ10" s="113">
        <f ca="1">'Lane 5'!X36</f>
        <v>-0.012820512820512775</v>
      </c>
      <c r="AR10" s="113">
        <f ca="1">'Lane 5'!Y36</f>
        <v>-0.012820512820512775</v>
      </c>
      <c r="AS10" s="113">
        <f ca="1">'Lane 5'!Z36</f>
        <v>-0.012820512820512775</v>
      </c>
      <c r="AT10" s="113">
        <f ca="1">'Lane 5'!AA36</f>
        <v>-1.0128205128205128</v>
      </c>
      <c r="AU10" s="113">
        <f ca="1">'Lane 5'!AB36</f>
        <v>1.9871794871794872</v>
      </c>
      <c r="AV10" s="113">
        <f ca="1">'Lane 5'!AC36</f>
        <v>0.98717948717948723</v>
      </c>
      <c r="AW10" s="113">
        <f ca="1">'Lane 5'!AD36</f>
        <v>0.98717948717948723</v>
      </c>
      <c r="AX10" s="113">
        <f ca="1">'Lane 5'!AE36</f>
        <v>0.98717948717948723</v>
      </c>
      <c r="AY10" s="113">
        <f ca="1">'Lane 5'!AF36</f>
        <v>-0.012820512820512775</v>
      </c>
      <c r="AZ10" s="113">
        <f ca="1">'Lane 5'!AG36</f>
        <v>-0.012820512820512775</v>
      </c>
      <c r="BA10" s="113">
        <f ca="1">'Lane 5'!AH36</f>
        <v>-0.012820512820512775</v>
      </c>
      <c r="BB10" s="113">
        <f ca="1">'Lane 5'!AI36</f>
        <v>-0.012820512820512775</v>
      </c>
      <c r="BC10" s="113">
        <f ca="1">'Lane 5'!AJ36</f>
        <v>-0.012820512820512775</v>
      </c>
      <c r="BD10" s="113">
        <f ca="1">'Lane 5'!AK36</f>
        <v>0.98717948717948723</v>
      </c>
      <c r="BE10" s="113">
        <f ca="1">'Lane 5'!AL36</f>
        <v>-0.01282051282051282</v>
      </c>
      <c r="BF10" s="113">
        <f ca="1">'Lane 5'!AM36</f>
        <v>-1.0128205128205128</v>
      </c>
      <c r="BG10" s="113">
        <f ca="1">'Lane 5'!AN36</f>
        <v>-1.0128205128205128</v>
      </c>
      <c r="BH10" s="113">
        <f ca="1">'Lane 5'!AO36</f>
        <v>-1.0128205128205128</v>
      </c>
      <c r="BI10" s="113">
        <f ca="1">'Lane 5'!AP36</f>
        <v>-1.0128205128205128</v>
      </c>
      <c r="BJ10" s="113">
        <f ca="1">'Lane 5'!AQ36</f>
        <v>-1.0128205128205128</v>
      </c>
      <c r="BK10" s="113">
        <f ca="1">'Lane 5'!AR36</f>
        <v>-0.012820512820512775</v>
      </c>
      <c r="BL10" s="113">
        <f ca="1">'Lane 5'!AS36</f>
        <v>-1.0128205128205128</v>
      </c>
      <c r="BM10" s="113">
        <f ca="1">'Lane 5'!AT36</f>
        <v>-0.012820512820512775</v>
      </c>
      <c r="BN10" s="113">
        <f ca="1">'Lane 5'!AU36</f>
        <v>-0.012820512820512775</v>
      </c>
      <c r="BO10" s="113">
        <f ca="1">'Lane 5'!AV36</f>
        <v>-0.012820512820512775</v>
      </c>
      <c r="BP10" s="113">
        <f ca="1">'Lane 5'!AW36</f>
        <v>-1.0128205128205128</v>
      </c>
      <c r="BQ10" s="113">
        <f ca="1">'Lane 5'!AX36</f>
        <v>0.98717948717948723</v>
      </c>
      <c r="BR10" s="113">
        <f ca="1">'Lane 5'!AY36</f>
        <v>-0.012820512820512775</v>
      </c>
      <c r="BS10" s="113">
        <f ca="1">'Lane 5'!AZ36</f>
        <v>0.98717948717948723</v>
      </c>
      <c r="BT10" s="113">
        <f ca="1">'Lane 5'!BA36</f>
        <v>-0.012820512820512775</v>
      </c>
      <c r="BU10" s="113">
        <f ca="1">'Lane 5'!BB36</f>
        <v>0.98717948717948723</v>
      </c>
      <c r="BV10" s="113">
        <f ca="1">'Lane 5'!BC36</f>
        <v>-0.012820512820512775</v>
      </c>
      <c r="BW10" s="113">
        <f ca="1">'Lane 5'!BD36</f>
        <v>0.98717948717948723</v>
      </c>
      <c r="BX10" s="113">
        <f ca="1">'Lane 5'!BE36</f>
        <v>-0.012820512820512775</v>
      </c>
      <c r="BY10" s="113">
        <f ca="1">'Lane 5'!BF36</f>
        <v>-0.012820512820512775</v>
      </c>
      <c r="BZ10" s="113">
        <f ca="1">'Lane 5'!BG36</f>
        <v>-0.012820512820512775</v>
      </c>
      <c r="CA10" s="113">
        <f ca="1">'Lane 5'!BH36</f>
        <v>-0.012820512820512775</v>
      </c>
      <c r="CB10" s="113">
        <f ca="1">'Lane 5'!BI36</f>
        <v>-0.012820512820512775</v>
      </c>
      <c r="CC10" s="113">
        <f ca="1">'Lane 5'!BJ36</f>
        <v>-1.0128205128205128</v>
      </c>
      <c r="CD10" s="113">
        <f ca="1">'Lane 5'!BK36</f>
        <v>-0.012820512820512775</v>
      </c>
      <c r="CE10" s="113">
        <f ca="1">'Lane 5'!BL36</f>
        <v>0.98717948717948723</v>
      </c>
      <c r="CF10" s="113">
        <f ca="1">'Lane 5'!BM36</f>
        <v>-0.012820512820512775</v>
      </c>
      <c r="CG10" s="113">
        <f ca="1">'Lane 5'!BN36</f>
        <v>-1.0128205128205128</v>
      </c>
      <c r="CH10" s="113">
        <f ca="1">'Lane 5'!BO36</f>
        <v>-1.0128205128205128</v>
      </c>
      <c r="CI10" s="113">
        <f ca="1">'Lane 5'!BP36</f>
        <v>-0.012820512820512775</v>
      </c>
      <c r="CJ10" s="113">
        <f ca="1">'Lane 5'!BQ36</f>
        <v>0.98717948717948723</v>
      </c>
      <c r="CK10" s="113">
        <f ca="1">'Lane 5'!BR36</f>
        <v>-0.012820512820512775</v>
      </c>
      <c r="CL10" s="113">
        <f ca="1">'Lane 5'!BS36</f>
        <v>-1.0128205128205128</v>
      </c>
      <c r="CM10" s="113">
        <f ca="1">'Lane 5'!BT36</f>
        <v>-0.012820512820512775</v>
      </c>
      <c r="CN10" s="113">
        <f ca="1">'Lane 5'!BU36</f>
        <v>-1.0128205128205128</v>
      </c>
      <c r="CO10" s="113">
        <f ca="1">'Lane 5'!BV36</f>
        <v>-0.012820512820512775</v>
      </c>
      <c r="CP10" s="113">
        <f ca="1">'Lane 5'!BW36</f>
        <v>0.98717948717948723</v>
      </c>
      <c r="CQ10" s="113">
        <f ca="1">'Lane 5'!BX36</f>
        <v>-0.012820512820512775</v>
      </c>
      <c r="CR10" s="113">
        <f ca="1">'Lane 5'!BY36</f>
        <v>-0.012820512820512775</v>
      </c>
      <c r="CS10" s="113">
        <f ca="1">'Lane 5'!BZ36</f>
        <v>0.98717948717948723</v>
      </c>
      <c r="CT10" s="113">
        <f ca="1">'Lane 5'!CA36</f>
        <v>0.98717948717948723</v>
      </c>
      <c r="CU10" s="113">
        <f ca="1">'Lane 5'!CB36</f>
        <v>0.98717948717948723</v>
      </c>
      <c r="CV10" s="113">
        <f ca="1">'Lane 5'!CC36</f>
        <v>-0.012820512820512775</v>
      </c>
      <c r="CW10" s="113">
        <f ca="1">'Lane 5'!CD36</f>
        <v>0.98717948717948723</v>
      </c>
      <c r="CX10" s="113">
        <f ca="1">'Lane 5'!CE36</f>
        <v>-0.012820512820512775</v>
      </c>
      <c r="CY10" s="113">
        <f ca="1">'Lane 5'!CF36</f>
        <v>0.98717948717948723</v>
      </c>
      <c r="CZ10" s="113">
        <f ca="1">'Lane 5'!CG36</f>
        <v>-0.01282051282051282</v>
      </c>
      <c r="DA10" s="113">
        <f ca="1">'Lane 5'!CH36</f>
        <v>-0.01282051282051282</v>
      </c>
      <c r="DB10" s="113">
        <f ca="1">'Lane 5'!CI36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SUM((DB20+DB19+DB18+DB17+DB16+DB15+DB14+DB13+DB12+DA11+CZ10)*-0.132,(CY9+CX9+CW8+CV8)*-0.132/2,(CU7+CT7+CS7+CR7+CQ7+CP7+CO7+CN6+CM6+CL6+CK6+CJ6+CI6+CH6)*-0.132/7,(CG5+CF5+CE5+CD5+CC5+CB5+CA4+BZ4+BY4+BX4+BW4+BV4)*-0.132/6,17)</f>
        <v>18.216769230769231</v>
      </c>
      <c r="U11" s="111">
        <f ca="1">Lefty!T11</f>
        <v>16.867516483516482</v>
      </c>
      <c r="X11" s="112">
        <f ca="1">'Lane 5'!D37</f>
        <v>35</v>
      </c>
      <c r="Y11" s="71">
        <f ca="1">'Lane 5'!E37</f>
        <v>0</v>
      </c>
      <c r="Z11" s="71">
        <f ca="1">'Lane 5'!F37</f>
        <v>0</v>
      </c>
      <c r="AA11" s="71">
        <f ca="1">'Lane 5'!G37</f>
        <v>0</v>
      </c>
      <c r="AB11" s="71">
        <f ca="1">'Lane 5'!H37</f>
        <v>0</v>
      </c>
      <c r="AC11" s="71">
        <f ca="1">'Lane 5'!I37</f>
        <v>0</v>
      </c>
      <c r="AD11" s="71">
        <f ca="1">'Lane 5'!K37</f>
        <v>0.37179487179487181</v>
      </c>
      <c r="AE11" s="71">
        <f ca="1">'Lane 5'!L37</f>
        <v>1.3717948717948718</v>
      </c>
      <c r="AF11" s="71">
        <f ca="1">'Lane 5'!M37</f>
        <v>-1.6282051282051282</v>
      </c>
      <c r="AG11" s="71">
        <f ca="1">'Lane 5'!N37</f>
        <v>0.37179487179487181</v>
      </c>
      <c r="AH11" s="71">
        <f ca="1">'Lane 5'!O37</f>
        <v>0.37179487179487181</v>
      </c>
      <c r="AI11" s="71">
        <f ca="1">'Lane 5'!P37</f>
        <v>0.37179487179487181</v>
      </c>
      <c r="AJ11" s="71">
        <f ca="1">'Lane 5'!Q37</f>
        <v>0.37179487179487181</v>
      </c>
      <c r="AK11" s="71">
        <f ca="1">'Lane 5'!R37</f>
        <v>0.37179487179487181</v>
      </c>
      <c r="AL11" s="71">
        <f ca="1">'Lane 5'!S37</f>
        <v>0.37179487179487181</v>
      </c>
      <c r="AM11" s="71">
        <f ca="1">'Lane 5'!T37</f>
        <v>-0.62820512820512819</v>
      </c>
      <c r="AN11" s="71">
        <f ca="1">'Lane 5'!U37</f>
        <v>-0.62820512820512819</v>
      </c>
      <c r="AO11" s="71">
        <f ca="1">'Lane 5'!V37</f>
        <v>1.3717948717948718</v>
      </c>
      <c r="AP11" s="71">
        <f ca="1">'Lane 5'!W37</f>
        <v>0.37179487179487181</v>
      </c>
      <c r="AQ11" s="71">
        <f ca="1">'Lane 5'!X37</f>
        <v>-0.62820512820512819</v>
      </c>
      <c r="AR11" s="71">
        <f ca="1">'Lane 5'!Y37</f>
        <v>-0.62820512820512819</v>
      </c>
      <c r="AS11" s="71">
        <f ca="1">'Lane 5'!Z37</f>
        <v>0.37179487179487225</v>
      </c>
      <c r="AT11" s="71">
        <f ca="1">'Lane 5'!AA37</f>
        <v>-0.62820512820512775</v>
      </c>
      <c r="AU11" s="71">
        <f ca="1">'Lane 5'!AB37</f>
        <v>0.37179487179487225</v>
      </c>
      <c r="AV11" s="71">
        <f ca="1">'Lane 5'!AC37</f>
        <v>1.3717948717948723</v>
      </c>
      <c r="AW11" s="71">
        <f ca="1">'Lane 5'!AD37</f>
        <v>-0.62820512820512775</v>
      </c>
      <c r="AX11" s="71">
        <f ca="1">'Lane 5'!AE37</f>
        <v>0.37179487179487225</v>
      </c>
      <c r="AY11" s="71">
        <f ca="1">'Lane 5'!AF37</f>
        <v>0.37179487179487225</v>
      </c>
      <c r="AZ11" s="71">
        <f ca="1">'Lane 5'!AG37</f>
        <v>1.3717948717948723</v>
      </c>
      <c r="BA11" s="71">
        <f ca="1">'Lane 5'!AH37</f>
        <v>0.37179487179487225</v>
      </c>
      <c r="BB11" s="71">
        <f ca="1">'Lane 5'!AI37</f>
        <v>0.37179487179487225</v>
      </c>
      <c r="BC11" s="71">
        <f ca="1">'Lane 5'!AJ37</f>
        <v>1.3717948717948723</v>
      </c>
      <c r="BD11" s="71">
        <f ca="1">'Lane 5'!AK37</f>
        <v>0.37179487179487181</v>
      </c>
      <c r="BE11" s="71">
        <f ca="1">'Lane 5'!AL37</f>
        <v>0.37179487179487181</v>
      </c>
      <c r="BF11" s="71">
        <f ca="1">'Lane 5'!AM37</f>
        <v>0.37179487179487181</v>
      </c>
      <c r="BG11" s="71">
        <f ca="1">'Lane 5'!AN37</f>
        <v>0.37179487179487181</v>
      </c>
      <c r="BH11" s="71">
        <f ca="1">'Lane 5'!AO37</f>
        <v>1.3717948717948718</v>
      </c>
      <c r="BI11" s="71">
        <f ca="1">'Lane 5'!AP37</f>
        <v>0.37179487179487181</v>
      </c>
      <c r="BJ11" s="71">
        <f ca="1">'Lane 5'!AQ37</f>
        <v>0.37179487179487181</v>
      </c>
      <c r="BK11" s="71">
        <f ca="1">'Lane 5'!AR37</f>
        <v>0.37179487179487181</v>
      </c>
      <c r="BL11" s="71">
        <f ca="1">'Lane 5'!AS37</f>
        <v>1.3717948717948718</v>
      </c>
      <c r="BM11" s="71">
        <f ca="1">'Lane 5'!AT37</f>
        <v>0.37179487179487181</v>
      </c>
      <c r="BN11" s="71">
        <f ca="1">'Lane 5'!AU37</f>
        <v>0.37179487179487181</v>
      </c>
      <c r="BO11" s="71">
        <f ca="1">'Lane 5'!AV37</f>
        <v>0.37179487179487181</v>
      </c>
      <c r="BP11" s="71">
        <f ca="1">'Lane 5'!AW37</f>
        <v>0.37179487179487181</v>
      </c>
      <c r="BQ11" s="71">
        <f ca="1">'Lane 5'!AX37</f>
        <v>0.37179487179487181</v>
      </c>
      <c r="BR11" s="71">
        <f ca="1">'Lane 5'!AY37</f>
        <v>0.37179487179487181</v>
      </c>
      <c r="BS11" s="71">
        <f ca="1">'Lane 5'!AZ37</f>
        <v>0.37179487179487181</v>
      </c>
      <c r="BT11" s="71">
        <f ca="1">'Lane 5'!BA37</f>
        <v>1.3717948717948718</v>
      </c>
      <c r="BU11" s="71">
        <f ca="1">'Lane 5'!BB37</f>
        <v>0.37179487179487181</v>
      </c>
      <c r="BV11" s="71">
        <f ca="1">'Lane 5'!BC37</f>
        <v>0.37179487179487181</v>
      </c>
      <c r="BW11" s="71">
        <f ca="1">'Lane 5'!BD37</f>
        <v>0.37179487179487181</v>
      </c>
      <c r="BX11" s="71">
        <f ca="1">'Lane 5'!BE37</f>
        <v>1.3717948717948718</v>
      </c>
      <c r="BY11" s="71">
        <f ca="1">'Lane 5'!BF37</f>
        <v>0.37179487179487181</v>
      </c>
      <c r="BZ11" s="71">
        <f ca="1">'Lane 5'!BG37</f>
        <v>0.37179487179487181</v>
      </c>
      <c r="CA11" s="71">
        <f ca="1">'Lane 5'!BH37</f>
        <v>-0.62820512820512819</v>
      </c>
      <c r="CB11" s="71">
        <f ca="1">'Lane 5'!BI37</f>
        <v>0.37179487179487181</v>
      </c>
      <c r="CC11" s="71">
        <f ca="1">'Lane 5'!BJ37</f>
        <v>0.37179487179487181</v>
      </c>
      <c r="CD11" s="71">
        <f ca="1">'Lane 5'!BK37</f>
        <v>0.37179487179487181</v>
      </c>
      <c r="CE11" s="71">
        <f ca="1">'Lane 5'!BL37</f>
        <v>0.37179487179487181</v>
      </c>
      <c r="CF11" s="71">
        <f ca="1">'Lane 5'!BM37</f>
        <v>0.37179487179487181</v>
      </c>
      <c r="CG11" s="71">
        <f ca="1">'Lane 5'!BN37</f>
        <v>0.37179487179487181</v>
      </c>
      <c r="CH11" s="71">
        <f ca="1">'Lane 5'!BO37</f>
        <v>0.37179487179487181</v>
      </c>
      <c r="CI11" s="71">
        <f ca="1">'Lane 5'!BP37</f>
        <v>0.37179487179487181</v>
      </c>
      <c r="CJ11" s="71">
        <f ca="1">'Lane 5'!BQ37</f>
        <v>0.37179487179487181</v>
      </c>
      <c r="CK11" s="71">
        <f ca="1">'Lane 5'!BR37</f>
        <v>0.37179487179487181</v>
      </c>
      <c r="CL11" s="71">
        <f ca="1">'Lane 5'!BS37</f>
        <v>-0.62820512820512819</v>
      </c>
      <c r="CM11" s="71">
        <f ca="1">'Lane 5'!BT37</f>
        <v>0.37179487179487181</v>
      </c>
      <c r="CN11" s="71">
        <f ca="1">'Lane 5'!BU37</f>
        <v>0.37179487179487181</v>
      </c>
      <c r="CO11" s="71">
        <f ca="1">'Lane 5'!BV37</f>
        <v>0.37179487179487181</v>
      </c>
      <c r="CP11" s="71">
        <f ca="1">'Lane 5'!BW37</f>
        <v>1.3717948717948718</v>
      </c>
      <c r="CQ11" s="71">
        <f ca="1">'Lane 5'!BX37</f>
        <v>-0.62820512820512819</v>
      </c>
      <c r="CR11" s="71">
        <f ca="1">'Lane 5'!BY37</f>
        <v>0.37179487179487181</v>
      </c>
      <c r="CS11" s="71">
        <f ca="1">'Lane 5'!BZ37</f>
        <v>1.3717948717948718</v>
      </c>
      <c r="CT11" s="71">
        <f ca="1">'Lane 5'!CA37</f>
        <v>0.37179487179487181</v>
      </c>
      <c r="CU11" s="71">
        <f ca="1">'Lane 5'!CB37</f>
        <v>0.37179487179487181</v>
      </c>
      <c r="CV11" s="71">
        <f ca="1">'Lane 5'!CC37</f>
        <v>0.37179487179487181</v>
      </c>
      <c r="CW11" s="71">
        <f ca="1">'Lane 5'!CD37</f>
        <v>0.37179487179487181</v>
      </c>
      <c r="CX11" s="71">
        <f ca="1">'Lane 5'!CE37</f>
        <v>0.37179487179487181</v>
      </c>
      <c r="CY11" s="71">
        <f ca="1">'Lane 5'!CF37</f>
        <v>0.37179487179487181</v>
      </c>
      <c r="CZ11" s="71">
        <f ca="1">'Lane 5'!CG37</f>
        <v>1.3717948717948718</v>
      </c>
      <c r="DA11" s="71">
        <f ca="1">'Lane 5'!CH37</f>
        <v>0.37179487179487181</v>
      </c>
      <c r="DB11" s="71">
        <f ca="1">'Lane 5'!CI37</f>
        <v>-0.62820512820512819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X12" s="112">
        <f ca="1">'Lane 5'!D38</f>
        <v>31.5</v>
      </c>
      <c r="Y12" s="71">
        <f ca="1">'Lane 5'!E38</f>
        <v>0</v>
      </c>
      <c r="Z12" s="71">
        <f ca="1">'Lane 5'!F38</f>
        <v>0</v>
      </c>
      <c r="AA12" s="71">
        <f ca="1">'Lane 5'!G38</f>
        <v>0</v>
      </c>
      <c r="AB12" s="71">
        <f ca="1">'Lane 5'!H38</f>
        <v>0</v>
      </c>
      <c r="AC12" s="71">
        <f ca="1">'Lane 5'!I38</f>
        <v>0</v>
      </c>
      <c r="AD12" s="113">
        <f ca="1">'Lane 5'!K38</f>
        <v>0.089743589743589744</v>
      </c>
      <c r="AE12" s="113">
        <f ca="1">'Lane 5'!L38</f>
        <v>1.0897435897435896</v>
      </c>
      <c r="AF12" s="113">
        <f ca="1">'Lane 5'!M38</f>
        <v>-1.9102564102564101</v>
      </c>
      <c r="AG12" s="113">
        <f ca="1">'Lane 5'!N38</f>
        <v>-1.9102564102564104</v>
      </c>
      <c r="AH12" s="113">
        <f ca="1">'Lane 5'!O38</f>
        <v>0.089743589743589869</v>
      </c>
      <c r="AI12" s="113">
        <f ca="1">'Lane 5'!P38</f>
        <v>0.089743589743589869</v>
      </c>
      <c r="AJ12" s="113">
        <f ca="1">'Lane 5'!Q38</f>
        <v>0.089743589743589869</v>
      </c>
      <c r="AK12" s="113">
        <f ca="1">'Lane 5'!R38</f>
        <v>-0.91025641025641013</v>
      </c>
      <c r="AL12" s="113">
        <f ca="1">'Lane 5'!S38</f>
        <v>0.089743589743589425</v>
      </c>
      <c r="AM12" s="113">
        <f ca="1">'Lane 5'!T38</f>
        <v>-0.91025641025641058</v>
      </c>
      <c r="AN12" s="113">
        <f ca="1">'Lane 5'!U38</f>
        <v>-0.91025641025641058</v>
      </c>
      <c r="AO12" s="113">
        <f ca="1">'Lane 5'!V38</f>
        <v>0.089743589743589425</v>
      </c>
      <c r="AP12" s="113">
        <f ca="1">'Lane 5'!W38</f>
        <v>1.0897435897435894</v>
      </c>
      <c r="AQ12" s="113">
        <f ca="1">'Lane 5'!X38</f>
        <v>0.089743589743589425</v>
      </c>
      <c r="AR12" s="113">
        <f ca="1">'Lane 5'!Y38</f>
        <v>0.089743589743589425</v>
      </c>
      <c r="AS12" s="113">
        <f ca="1">'Lane 5'!Z38</f>
        <v>0.089743589743589425</v>
      </c>
      <c r="AT12" s="113">
        <f ca="1">'Lane 5'!AA38</f>
        <v>0.089743589743589425</v>
      </c>
      <c r="AU12" s="113">
        <f ca="1">'Lane 5'!AB38</f>
        <v>1.0897435897435894</v>
      </c>
      <c r="AV12" s="113">
        <f ca="1">'Lane 5'!AC38</f>
        <v>1.0897435897435894</v>
      </c>
      <c r="AW12" s="113">
        <f ca="1">'Lane 5'!AD38</f>
        <v>0.089743589743589869</v>
      </c>
      <c r="AX12" s="113">
        <f ca="1">'Lane 5'!AE38</f>
        <v>1.0897435897435899</v>
      </c>
      <c r="AY12" s="113">
        <f ca="1">'Lane 5'!AF38</f>
        <v>1.0897435897435899</v>
      </c>
      <c r="AZ12" s="113">
        <f ca="1">'Lane 5'!AG38</f>
        <v>1.0897435897435896</v>
      </c>
      <c r="BA12" s="113">
        <f ca="1">'Lane 5'!AH38</f>
        <v>1.0897435897435896</v>
      </c>
      <c r="BB12" s="113">
        <f ca="1">'Lane 5'!AI38</f>
        <v>1.0897435897435899</v>
      </c>
      <c r="BC12" s="113">
        <f ca="1">'Lane 5'!AJ38</f>
        <v>0.089743589743589647</v>
      </c>
      <c r="BD12" s="113">
        <f ca="1">'Lane 5'!AK38</f>
        <v>1.0897435897435896</v>
      </c>
      <c r="BE12" s="113">
        <f ca="1">'Lane 5'!AL38</f>
        <v>1.0897435897435899</v>
      </c>
      <c r="BF12" s="113">
        <f ca="1">'Lane 5'!AM38</f>
        <v>1.0897435897435899</v>
      </c>
      <c r="BG12" s="113">
        <f ca="1">'Lane 5'!AN38</f>
        <v>0.089743589743589425</v>
      </c>
      <c r="BH12" s="113">
        <f ca="1">'Lane 5'!AO38</f>
        <v>1.0897435897435894</v>
      </c>
      <c r="BI12" s="113">
        <f ca="1">'Lane 5'!AP38</f>
        <v>0.089743589743589425</v>
      </c>
      <c r="BJ12" s="113">
        <f ca="1">'Lane 5'!AQ38</f>
        <v>0.089743589743589425</v>
      </c>
      <c r="BK12" s="113">
        <f ca="1">'Lane 5'!AR38</f>
        <v>0.089743589743589425</v>
      </c>
      <c r="BL12" s="113">
        <f ca="1">'Lane 5'!AS38</f>
        <v>0.089743589743589425</v>
      </c>
      <c r="BM12" s="113">
        <f ca="1">'Lane 5'!AT38</f>
        <v>0.089743589743589425</v>
      </c>
      <c r="BN12" s="113">
        <f ca="1">'Lane 5'!AU38</f>
        <v>0.089743589743589425</v>
      </c>
      <c r="BO12" s="113">
        <f ca="1">'Lane 5'!AV38</f>
        <v>-0.91025641025641058</v>
      </c>
      <c r="BP12" s="113">
        <f ca="1">'Lane 5'!AW38</f>
        <v>0.089743589743589425</v>
      </c>
      <c r="BQ12" s="113">
        <f ca="1">'Lane 5'!AX38</f>
        <v>0.089743589743589425</v>
      </c>
      <c r="BR12" s="113">
        <f ca="1">'Lane 5'!AY38</f>
        <v>0.089743589743589425</v>
      </c>
      <c r="BS12" s="113">
        <f ca="1">'Lane 5'!AZ38</f>
        <v>0.089743589743589425</v>
      </c>
      <c r="BT12" s="113">
        <f ca="1">'Lane 5'!BA38</f>
        <v>0.089743589743589425</v>
      </c>
      <c r="BU12" s="113">
        <f ca="1">'Lane 5'!BB38</f>
        <v>0.089743589743589425</v>
      </c>
      <c r="BV12" s="113">
        <f ca="1">'Lane 5'!BC38</f>
        <v>0.089743589743589425</v>
      </c>
      <c r="BW12" s="113">
        <f ca="1">'Lane 5'!BD38</f>
        <v>0.089743589743589425</v>
      </c>
      <c r="BX12" s="113">
        <f ca="1">'Lane 5'!BE38</f>
        <v>0.089743589743589425</v>
      </c>
      <c r="BY12" s="113">
        <f ca="1">'Lane 5'!BF38</f>
        <v>0.089743589743589425</v>
      </c>
      <c r="BZ12" s="113">
        <f ca="1">'Lane 5'!BG38</f>
        <v>0.089743589743589425</v>
      </c>
      <c r="CA12" s="113">
        <f ca="1">'Lane 5'!BH38</f>
        <v>-0.91025641025641058</v>
      </c>
      <c r="CB12" s="113">
        <f ca="1">'Lane 5'!BI38</f>
        <v>0.089743589743589869</v>
      </c>
      <c r="CC12" s="113">
        <f ca="1">'Lane 5'!BJ38</f>
        <v>-0.91025641025641013</v>
      </c>
      <c r="CD12" s="113">
        <f ca="1">'Lane 5'!BK38</f>
        <v>0.089743589743589869</v>
      </c>
      <c r="CE12" s="113">
        <f ca="1">'Lane 5'!BL38</f>
        <v>0.089743589743589869</v>
      </c>
      <c r="CF12" s="113">
        <f ca="1">'Lane 5'!BM38</f>
        <v>0.089743589743589869</v>
      </c>
      <c r="CG12" s="113">
        <f ca="1">'Lane 5'!BN38</f>
        <v>-0.91025641025641013</v>
      </c>
      <c r="CH12" s="113">
        <f ca="1">'Lane 5'!BO38</f>
        <v>-0.91025641025641035</v>
      </c>
      <c r="CI12" s="113">
        <f ca="1">'Lane 5'!BP38</f>
        <v>0.089743589743589758</v>
      </c>
      <c r="CJ12" s="113">
        <f ca="1">'Lane 5'!BQ38</f>
        <v>0.089743589743589758</v>
      </c>
      <c r="CK12" s="113">
        <f ca="1">'Lane 5'!BR38</f>
        <v>-0.91025641025641024</v>
      </c>
      <c r="CL12" s="113">
        <f ca="1">'Lane 5'!BS38</f>
        <v>-1.9102564102564104</v>
      </c>
      <c r="CM12" s="113">
        <f ca="1">'Lane 5'!BT38</f>
        <v>-0.91025641025641013</v>
      </c>
      <c r="CN12" s="113">
        <f ca="1">'Lane 5'!BU38</f>
        <v>-0.91025641025641013</v>
      </c>
      <c r="CO12" s="113">
        <f ca="1">'Lane 5'!BV38</f>
        <v>1.0897435897435894</v>
      </c>
      <c r="CP12" s="113">
        <f ca="1">'Lane 5'!BW38</f>
        <v>1.0897435897435899</v>
      </c>
      <c r="CQ12" s="113">
        <f ca="1">'Lane 5'!BX38</f>
        <v>0.089743589743589869</v>
      </c>
      <c r="CR12" s="113">
        <f ca="1">'Lane 5'!BY38</f>
        <v>-0.91025641025641013</v>
      </c>
      <c r="CS12" s="113">
        <f ca="1">'Lane 5'!BZ38</f>
        <v>1.0897435897435899</v>
      </c>
      <c r="CT12" s="113">
        <f ca="1">'Lane 5'!CA38</f>
        <v>0.089743589743589869</v>
      </c>
      <c r="CU12" s="113">
        <f ca="1">'Lane 5'!CB38</f>
        <v>1.0897435897435899</v>
      </c>
      <c r="CV12" s="113">
        <f ca="1">'Lane 5'!CC38</f>
        <v>1.0897435897435896</v>
      </c>
      <c r="CW12" s="113">
        <f ca="1">'Lane 5'!CD38</f>
        <v>0.089743589743589744</v>
      </c>
      <c r="CX12" s="113">
        <f ca="1">'Lane 5'!CE38</f>
        <v>0.089743589743589744</v>
      </c>
      <c r="CY12" s="113">
        <f ca="1">'Lane 5'!CF38</f>
        <v>0.089743589743589744</v>
      </c>
      <c r="CZ12" s="113">
        <f ca="1">'Lane 5'!CG38</f>
        <v>1.0897435897435896</v>
      </c>
      <c r="DA12" s="113">
        <f ca="1">'Lane 5'!CH38</f>
        <v>0.089743589743589758</v>
      </c>
      <c r="DB12" s="113">
        <f ca="1">'Lane 5'!CI38</f>
        <v>-0.91025641025641024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SUM((DB20+DA19+DA18+CZ17+CZ16+CY15+CY14+CX13+CX12+CW11+CW10+CV9+CU8)*-0.132,(CT7+CS7+CR7+CQ7+CP7+CO7+CN7)*-0.132/7,(CM6+CL6+CK6+CJ6+CI6+CH6+CG5+CF5+CE5+CD5+CC5+CB5+CA4+BZ4+BY4+BX4+BW4+BV4)*-0.132/6,17)</f>
        <v>18.471340659340658</v>
      </c>
      <c r="U13" s="111">
        <f ca="1">Lefty!T13</f>
        <v>17.266659340659341</v>
      </c>
      <c r="X13" s="112">
        <f ca="1">'Lane 5'!D39</f>
        <v>28</v>
      </c>
      <c r="Y13" s="71">
        <f ca="1">'Lane 5'!E39</f>
        <v>0</v>
      </c>
      <c r="Z13" s="71">
        <f ca="1">'Lane 5'!F39</f>
        <v>0</v>
      </c>
      <c r="AA13" s="71">
        <f ca="1">'Lane 5'!G39</f>
        <v>0</v>
      </c>
      <c r="AB13" s="71">
        <f ca="1">'Lane 5'!H39</f>
        <v>0</v>
      </c>
      <c r="AC13" s="71">
        <f ca="1">'Lane 5'!I39</f>
        <v>0</v>
      </c>
      <c r="AD13" s="71">
        <f ca="1">'Lane 5'!K39</f>
        <v>0</v>
      </c>
      <c r="AE13" s="71">
        <f ca="1">'Lane 5'!L39</f>
        <v>1</v>
      </c>
      <c r="AF13" s="71">
        <f ca="1">'Lane 5'!M39</f>
        <v>-2</v>
      </c>
      <c r="AG13" s="71">
        <f ca="1">'Lane 5'!N39</f>
        <v>0</v>
      </c>
      <c r="AH13" s="71">
        <f ca="1">'Lane 5'!O39</f>
        <v>0</v>
      </c>
      <c r="AI13" s="71">
        <f ca="1">'Lane 5'!P39</f>
        <v>0</v>
      </c>
      <c r="AJ13" s="71">
        <f ca="1">'Lane 5'!Q39</f>
        <v>1</v>
      </c>
      <c r="AK13" s="71">
        <f ca="1">'Lane 5'!R39</f>
        <v>0</v>
      </c>
      <c r="AL13" s="71">
        <f ca="1">'Lane 5'!S39</f>
        <v>1</v>
      </c>
      <c r="AM13" s="71">
        <f ca="1">'Lane 5'!T39</f>
        <v>1</v>
      </c>
      <c r="AN13" s="71">
        <f ca="1">'Lane 5'!U39</f>
        <v>0</v>
      </c>
      <c r="AO13" s="71">
        <f ca="1">'Lane 5'!V39</f>
        <v>1</v>
      </c>
      <c r="AP13" s="71">
        <f ca="1">'Lane 5'!W39</f>
        <v>1</v>
      </c>
      <c r="AQ13" s="71">
        <f ca="1">'Lane 5'!X39</f>
        <v>1</v>
      </c>
      <c r="AR13" s="71">
        <f ca="1">'Lane 5'!Y39</f>
        <v>0</v>
      </c>
      <c r="AS13" s="71">
        <f ca="1">'Lane 5'!Z39</f>
        <v>2</v>
      </c>
      <c r="AT13" s="71">
        <f ca="1">'Lane 5'!AA39</f>
        <v>1</v>
      </c>
      <c r="AU13" s="71">
        <f ca="1">'Lane 5'!AB39</f>
        <v>2</v>
      </c>
      <c r="AV13" s="71">
        <f ca="1">'Lane 5'!AC39</f>
        <v>3</v>
      </c>
      <c r="AW13" s="71">
        <f ca="1">'Lane 5'!AD39</f>
        <v>2</v>
      </c>
      <c r="AX13" s="71">
        <f ca="1">'Lane 5'!AE39</f>
        <v>2</v>
      </c>
      <c r="AY13" s="71">
        <f ca="1">'Lane 5'!AF39</f>
        <v>1</v>
      </c>
      <c r="AZ13" s="71">
        <f ca="1">'Lane 5'!AG39</f>
        <v>1</v>
      </c>
      <c r="BA13" s="71">
        <f ca="1">'Lane 5'!AH39</f>
        <v>0</v>
      </c>
      <c r="BB13" s="71">
        <f ca="1">'Lane 5'!AI39</f>
        <v>1</v>
      </c>
      <c r="BC13" s="71">
        <f ca="1">'Lane 5'!AJ39</f>
        <v>1</v>
      </c>
      <c r="BD13" s="71">
        <f ca="1">'Lane 5'!AK39</f>
        <v>1</v>
      </c>
      <c r="BE13" s="71">
        <f ca="1">'Lane 5'!AL39</f>
        <v>0</v>
      </c>
      <c r="BF13" s="71">
        <f ca="1">'Lane 5'!AM39</f>
        <v>-1</v>
      </c>
      <c r="BG13" s="71">
        <f ca="1">'Lane 5'!AN39</f>
        <v>-1</v>
      </c>
      <c r="BH13" s="71">
        <f ca="1">'Lane 5'!AO39</f>
        <v>0</v>
      </c>
      <c r="BI13" s="71">
        <f ca="1">'Lane 5'!AP39</f>
        <v>0</v>
      </c>
      <c r="BJ13" s="71">
        <f ca="1">'Lane 5'!AQ39</f>
        <v>-1</v>
      </c>
      <c r="BK13" s="71">
        <f ca="1">'Lane 5'!AR39</f>
        <v>0</v>
      </c>
      <c r="BL13" s="71">
        <f ca="1">'Lane 5'!AS39</f>
        <v>0</v>
      </c>
      <c r="BM13" s="71">
        <f ca="1">'Lane 5'!AT39</f>
        <v>-1</v>
      </c>
      <c r="BN13" s="71">
        <f ca="1">'Lane 5'!AU39</f>
        <v>0</v>
      </c>
      <c r="BO13" s="71">
        <f ca="1">'Lane 5'!AV39</f>
        <v>-1</v>
      </c>
      <c r="BP13" s="71">
        <f ca="1">'Lane 5'!AW39</f>
        <v>0</v>
      </c>
      <c r="BQ13" s="71">
        <f ca="1">'Lane 5'!AX39</f>
        <v>0</v>
      </c>
      <c r="BR13" s="71">
        <f ca="1">'Lane 5'!AY39</f>
        <v>-1</v>
      </c>
      <c r="BS13" s="71">
        <f ca="1">'Lane 5'!AZ39</f>
        <v>0</v>
      </c>
      <c r="BT13" s="71">
        <f ca="1">'Lane 5'!BA39</f>
        <v>0</v>
      </c>
      <c r="BU13" s="71">
        <f ca="1">'Lane 5'!BB39</f>
        <v>-1</v>
      </c>
      <c r="BV13" s="71">
        <f ca="1">'Lane 5'!BC39</f>
        <v>0</v>
      </c>
      <c r="BW13" s="71">
        <f ca="1">'Lane 5'!BD39</f>
        <v>0</v>
      </c>
      <c r="BX13" s="71">
        <f ca="1">'Lane 5'!BE39</f>
        <v>0</v>
      </c>
      <c r="BY13" s="71">
        <f ca="1">'Lane 5'!BF39</f>
        <v>0</v>
      </c>
      <c r="BZ13" s="71">
        <f ca="1">'Lane 5'!BG39</f>
        <v>0</v>
      </c>
      <c r="CA13" s="71">
        <f ca="1">'Lane 5'!BH39</f>
        <v>1</v>
      </c>
      <c r="CB13" s="71">
        <f ca="1">'Lane 5'!BI39</f>
        <v>0</v>
      </c>
      <c r="CC13" s="71">
        <f ca="1">'Lane 5'!BJ39</f>
        <v>1</v>
      </c>
      <c r="CD13" s="71">
        <f ca="1">'Lane 5'!BK39</f>
        <v>0</v>
      </c>
      <c r="CE13" s="71">
        <f ca="1">'Lane 5'!BL39</f>
        <v>-2</v>
      </c>
      <c r="CF13" s="71">
        <f ca="1">'Lane 5'!BM39</f>
        <v>-1</v>
      </c>
      <c r="CG13" s="71">
        <f ca="1">'Lane 5'!BN39</f>
        <v>-1</v>
      </c>
      <c r="CH13" s="71">
        <f ca="1">'Lane 5'!BO39</f>
        <v>0</v>
      </c>
      <c r="CI13" s="71">
        <f ca="1">'Lane 5'!BP39</f>
        <v>-1</v>
      </c>
      <c r="CJ13" s="71">
        <f ca="1">'Lane 5'!BQ39</f>
        <v>0</v>
      </c>
      <c r="CK13" s="71">
        <f ca="1">'Lane 5'!BR39</f>
        <v>-3</v>
      </c>
      <c r="CL13" s="71">
        <f ca="1">'Lane 5'!BS39</f>
        <v>-1</v>
      </c>
      <c r="CM13" s="71">
        <f ca="1">'Lane 5'!BT39</f>
        <v>-2</v>
      </c>
      <c r="CN13" s="71">
        <f ca="1">'Lane 5'!BU39</f>
        <v>-2</v>
      </c>
      <c r="CO13" s="71">
        <f ca="1">'Lane 5'!BV39</f>
        <v>-1</v>
      </c>
      <c r="CP13" s="71">
        <f ca="1">'Lane 5'!BW39</f>
        <v>-1</v>
      </c>
      <c r="CQ13" s="71">
        <f ca="1">'Lane 5'!BX39</f>
        <v>-1</v>
      </c>
      <c r="CR13" s="71">
        <f ca="1">'Lane 5'!BY39</f>
        <v>-1</v>
      </c>
      <c r="CS13" s="71">
        <f ca="1">'Lane 5'!BZ39</f>
        <v>0</v>
      </c>
      <c r="CT13" s="71">
        <f ca="1">'Lane 5'!CA39</f>
        <v>0</v>
      </c>
      <c r="CU13" s="71">
        <f ca="1">'Lane 5'!CB39</f>
        <v>0</v>
      </c>
      <c r="CV13" s="71">
        <f ca="1">'Lane 5'!CC39</f>
        <v>0</v>
      </c>
      <c r="CW13" s="71">
        <f ca="1">'Lane 5'!CD39</f>
        <v>0</v>
      </c>
      <c r="CX13" s="71">
        <f ca="1">'Lane 5'!CE39</f>
        <v>0</v>
      </c>
      <c r="CY13" s="71">
        <f ca="1">'Lane 5'!CF39</f>
        <v>0</v>
      </c>
      <c r="CZ13" s="71">
        <f ca="1">'Lane 5'!CG39</f>
        <v>0</v>
      </c>
      <c r="DA13" s="71">
        <f ca="1">'Lane 5'!CH39</f>
        <v>0</v>
      </c>
      <c r="DB13" s="71">
        <f ca="1">'Lane 5'!CI39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SUM((CZ20+CZ19+CZ18+CZ17+CZ16+CZ15+CZ14+CZ13+CZ12+CY11+CX10)*-0.132,(CW9+CV9+CU8+CT8)*-0.132/2,(CS7+CR7+CQ7+CP7+CO7+CN7+CM6+CL6+CK6+CJ6+CI6+CH6+CG5+CF5+CE5+CD5+CC5+CB5+CA4+BZ4+BY4+BX4+BW4+BV4)*-0.132/6,17)</f>
        <v>17.886769230769232</v>
      </c>
      <c r="U14" s="111">
        <f ca="1">Lefty!T14</f>
        <v>15.80523076923077</v>
      </c>
      <c r="X14" s="112">
        <f ca="1">'Lane 5'!D40</f>
        <v>24.5</v>
      </c>
      <c r="Y14" s="71">
        <f ca="1">'Lane 5'!E40</f>
        <v>0</v>
      </c>
      <c r="Z14" s="71">
        <f ca="1">'Lane 5'!F40</f>
        <v>0</v>
      </c>
      <c r="AA14" s="71">
        <f ca="1">'Lane 5'!G40</f>
        <v>0</v>
      </c>
      <c r="AB14" s="71">
        <f ca="1">'Lane 5'!H40</f>
        <v>0</v>
      </c>
      <c r="AC14" s="71">
        <f ca="1">'Lane 5'!I40</f>
        <v>0</v>
      </c>
      <c r="AD14" s="71">
        <f ca="1">'Lane 5'!K40</f>
        <v>0.42307692307692307</v>
      </c>
      <c r="AE14" s="71">
        <f ca="1">'Lane 5'!L40</f>
        <v>1.4230769230769231</v>
      </c>
      <c r="AF14" s="71">
        <f ca="1">'Lane 5'!M40</f>
        <v>-1.5769230769230769</v>
      </c>
      <c r="AG14" s="71">
        <f ca="1">'Lane 5'!N40</f>
        <v>1.4230769230769231</v>
      </c>
      <c r="AH14" s="71">
        <f ca="1">'Lane 5'!O40</f>
        <v>3.4230769230769229</v>
      </c>
      <c r="AI14" s="71">
        <f ca="1">'Lane 5'!P40</f>
        <v>3.4230769230769229</v>
      </c>
      <c r="AJ14" s="71">
        <f ca="1">'Lane 5'!Q40</f>
        <v>3.4230769230769234</v>
      </c>
      <c r="AK14" s="71">
        <f ca="1">'Lane 5'!R40</f>
        <v>3.4230769230769234</v>
      </c>
      <c r="AL14" s="71">
        <f ca="1">'Lane 5'!S40</f>
        <v>5.4230769230769234</v>
      </c>
      <c r="AM14" s="71">
        <f ca="1">'Lane 5'!T40</f>
        <v>3.4230769230769234</v>
      </c>
      <c r="AN14" s="71">
        <f ca="1">'Lane 5'!U40</f>
        <v>5.4230769230769234</v>
      </c>
      <c r="AO14" s="71">
        <f ca="1">'Lane 5'!V40</f>
        <v>2.4230769230769234</v>
      </c>
      <c r="AP14" s="71">
        <f ca="1">'Lane 5'!W40</f>
        <v>3.4230769230769234</v>
      </c>
      <c r="AQ14" s="71">
        <f ca="1">'Lane 5'!X40</f>
        <v>2.4230769230769234</v>
      </c>
      <c r="AR14" s="71">
        <f ca="1">'Lane 5'!Y40</f>
        <v>2.4230769230769234</v>
      </c>
      <c r="AS14" s="71">
        <f ca="1">'Lane 5'!Z40</f>
        <v>1.4230769230769198</v>
      </c>
      <c r="AT14" s="71">
        <f ca="1">'Lane 5'!AA40</f>
        <v>2.42307692307692</v>
      </c>
      <c r="AU14" s="71">
        <f ca="1">'Lane 5'!AB40</f>
        <v>1.4230769230769198</v>
      </c>
      <c r="AV14" s="71">
        <f ca="1">'Lane 5'!AC40</f>
        <v>1.4230769230769198</v>
      </c>
      <c r="AW14" s="71">
        <f ca="1">'Lane 5'!AD40</f>
        <v>1.4230769230769198</v>
      </c>
      <c r="AX14" s="71">
        <f ca="1">'Lane 5'!AE40</f>
        <v>2.42307692307692</v>
      </c>
      <c r="AY14" s="71">
        <f ca="1">'Lane 5'!AF40</f>
        <v>1.4230769230769198</v>
      </c>
      <c r="AZ14" s="71">
        <f ca="1">'Lane 5'!AG40</f>
        <v>1.4230769230769198</v>
      </c>
      <c r="BA14" s="71">
        <f ca="1">'Lane 5'!AH40</f>
        <v>2.42307692307692</v>
      </c>
      <c r="BB14" s="71">
        <f ca="1">'Lane 5'!AI40</f>
        <v>3.42307692307692</v>
      </c>
      <c r="BC14" s="71">
        <f ca="1">'Lane 5'!AJ40</f>
        <v>2.42307692307692</v>
      </c>
      <c r="BD14" s="71">
        <f ca="1">'Lane 5'!AK40</f>
        <v>2.42307692307692</v>
      </c>
      <c r="BE14" s="71">
        <f ca="1">'Lane 5'!AL40</f>
        <v>1.4230769230769198</v>
      </c>
      <c r="BF14" s="71">
        <f ca="1">'Lane 5'!AM40</f>
        <v>4.42307692307692</v>
      </c>
      <c r="BG14" s="71">
        <f ca="1">'Lane 5'!AN40</f>
        <v>2.42307692307692</v>
      </c>
      <c r="BH14" s="71">
        <f ca="1">'Lane 5'!AO40</f>
        <v>3.42307692307692</v>
      </c>
      <c r="BI14" s="71">
        <f ca="1">'Lane 5'!AP40</f>
        <v>2.42307692307692</v>
      </c>
      <c r="BJ14" s="71">
        <f ca="1">'Lane 5'!AQ40</f>
        <v>3.42307692307692</v>
      </c>
      <c r="BK14" s="71">
        <f ca="1">'Lane 5'!AR40</f>
        <v>1.4230769230769198</v>
      </c>
      <c r="BL14" s="71">
        <f ca="1">'Lane 5'!AS40</f>
        <v>1.4230769230769198</v>
      </c>
      <c r="BM14" s="71">
        <f ca="1">'Lane 5'!AT40</f>
        <v>1.4230769230769198</v>
      </c>
      <c r="BN14" s="71">
        <f ca="1">'Lane 5'!AU40</f>
        <v>1.4230769230769198</v>
      </c>
      <c r="BO14" s="71">
        <f ca="1">'Lane 5'!AV40</f>
        <v>2.42307692307692</v>
      </c>
      <c r="BP14" s="71">
        <f ca="1">'Lane 5'!AW40</f>
        <v>1.4230769230769198</v>
      </c>
      <c r="BQ14" s="71">
        <f ca="1">'Lane 5'!AX40</f>
        <v>0.4230769230769198</v>
      </c>
      <c r="BR14" s="71">
        <f ca="1">'Lane 5'!AY40</f>
        <v>0.4230769230769198</v>
      </c>
      <c r="BS14" s="71">
        <f ca="1">'Lane 5'!AZ40</f>
        <v>0.4230769230769198</v>
      </c>
      <c r="BT14" s="71">
        <f ca="1">'Lane 5'!BA40</f>
        <v>-0.5769230769230802</v>
      </c>
      <c r="BU14" s="71">
        <f ca="1">'Lane 5'!BB40</f>
        <v>-0.5769230769230802</v>
      </c>
      <c r="BV14" s="71">
        <f ca="1">'Lane 5'!BC40</f>
        <v>0.4230769230769198</v>
      </c>
      <c r="BW14" s="71">
        <f ca="1">'Lane 5'!BD40</f>
        <v>-1.5769230769230802</v>
      </c>
      <c r="BX14" s="71">
        <f ca="1">'Lane 5'!BE40</f>
        <v>-1.5769230769230802</v>
      </c>
      <c r="BY14" s="71">
        <f ca="1">'Lane 5'!BF40</f>
        <v>-0.5769230769230802</v>
      </c>
      <c r="BZ14" s="71">
        <f ca="1">'Lane 5'!BG40</f>
        <v>-1.5769230769230802</v>
      </c>
      <c r="CA14" s="71">
        <f ca="1">'Lane 5'!BH40</f>
        <v>-1.5769230769230802</v>
      </c>
      <c r="CB14" s="71">
        <f ca="1">'Lane 5'!BI40</f>
        <v>-2.57692307692308</v>
      </c>
      <c r="CC14" s="71">
        <f ca="1">'Lane 5'!BJ40</f>
        <v>-2.57692307692308</v>
      </c>
      <c r="CD14" s="71">
        <f ca="1">'Lane 5'!BK40</f>
        <v>-1.5769230769230802</v>
      </c>
      <c r="CE14" s="71">
        <f ca="1">'Lane 5'!BL40</f>
        <v>-2.57692307692308</v>
      </c>
      <c r="CF14" s="71">
        <f ca="1">'Lane 5'!BM40</f>
        <v>-1.5769230769230802</v>
      </c>
      <c r="CG14" s="71">
        <f ca="1">'Lane 5'!BN40</f>
        <v>-4.57692307692308</v>
      </c>
      <c r="CH14" s="71">
        <f ca="1">'Lane 5'!BO40</f>
        <v>-4.57692307692308</v>
      </c>
      <c r="CI14" s="71">
        <f ca="1">'Lane 5'!BP40</f>
        <v>-2.57692307692308</v>
      </c>
      <c r="CJ14" s="71">
        <f ca="1">'Lane 5'!BQ40</f>
        <v>-2.57692307692308</v>
      </c>
      <c r="CK14" s="71">
        <f ca="1">'Lane 5'!BR40</f>
        <v>-4.57692307692308</v>
      </c>
      <c r="CL14" s="71">
        <f ca="1">'Lane 5'!BS40</f>
        <v>-3.5769230769230766</v>
      </c>
      <c r="CM14" s="71">
        <f ca="1">'Lane 5'!BT40</f>
        <v>-4.5769230769230766</v>
      </c>
      <c r="CN14" s="71">
        <f ca="1">'Lane 5'!BU40</f>
        <v>-5.5769230769230766</v>
      </c>
      <c r="CO14" s="71">
        <f ca="1">'Lane 5'!BV40</f>
        <v>-2.5769230769230766</v>
      </c>
      <c r="CP14" s="71">
        <f ca="1">'Lane 5'!BW40</f>
        <v>-1.5769230769230766</v>
      </c>
      <c r="CQ14" s="71">
        <f ca="1">'Lane 5'!BX40</f>
        <v>-1.5769230769230766</v>
      </c>
      <c r="CR14" s="71">
        <f ca="1">'Lane 5'!BY40</f>
        <v>-2.5769230769230766</v>
      </c>
      <c r="CS14" s="71">
        <f ca="1">'Lane 5'!BZ40</f>
        <v>-1.5769230769230766</v>
      </c>
      <c r="CT14" s="71">
        <f ca="1">'Lane 5'!CA40</f>
        <v>-0.57692307692307709</v>
      </c>
      <c r="CU14" s="71">
        <f ca="1">'Lane 5'!CB40</f>
        <v>-1.5769230769230769</v>
      </c>
      <c r="CV14" s="71">
        <f ca="1">'Lane 5'!CC40</f>
        <v>-0.57692307692307687</v>
      </c>
      <c r="CW14" s="71">
        <f ca="1">'Lane 5'!CD40</f>
        <v>0.42307692307692313</v>
      </c>
      <c r="CX14" s="71">
        <f ca="1">'Lane 5'!CE40</f>
        <v>-0.57692307692307687</v>
      </c>
      <c r="CY14" s="71">
        <f ca="1">'Lane 5'!CF40</f>
        <v>-0.57692307692307709</v>
      </c>
      <c r="CZ14" s="71">
        <f ca="1">'Lane 5'!CG40</f>
        <v>0.42307692307692291</v>
      </c>
      <c r="DA14" s="71">
        <f ca="1">'Lane 5'!CH40</f>
        <v>2.4230769230769229</v>
      </c>
      <c r="DB14" s="71">
        <f ca="1">'Lane 5'!CI40</f>
        <v>1.4230769230769231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X15" s="112">
        <f ca="1">'Lane 5'!D41</f>
        <v>21</v>
      </c>
      <c r="Y15" s="71">
        <f ca="1">'Lane 5'!E41</f>
        <v>0</v>
      </c>
      <c r="Z15" s="71">
        <f ca="1">'Lane 5'!F41</f>
        <v>0</v>
      </c>
      <c r="AA15" s="71">
        <f ca="1">'Lane 5'!G41</f>
        <v>0</v>
      </c>
      <c r="AB15" s="71">
        <f ca="1">'Lane 5'!H41</f>
        <v>0</v>
      </c>
      <c r="AC15" s="71">
        <f ca="1">'Lane 5'!I41</f>
        <v>0</v>
      </c>
      <c r="AD15" s="71">
        <f ca="1">'Lane 5'!K41</f>
        <v>0.74358974358974361</v>
      </c>
      <c r="AE15" s="71">
        <f ca="1">'Lane 5'!L41</f>
        <v>0.74358974358974361</v>
      </c>
      <c r="AF15" s="71">
        <f ca="1">'Lane 5'!M41</f>
        <v>0.74358974358974361</v>
      </c>
      <c r="AG15" s="71">
        <f ca="1">'Lane 5'!N41</f>
        <v>3.7435897435897436</v>
      </c>
      <c r="AH15" s="71">
        <f ca="1">'Lane 5'!O41</f>
        <v>5.7435897435897436</v>
      </c>
      <c r="AI15" s="71">
        <f ca="1">'Lane 5'!P41</f>
        <v>4.7435897435897436</v>
      </c>
      <c r="AJ15" s="71">
        <f ca="1">'Lane 5'!Q41</f>
        <v>12.743589743589745</v>
      </c>
      <c r="AK15" s="71">
        <f ca="1">'Lane 5'!R41</f>
        <v>4.7435897435897445</v>
      </c>
      <c r="AL15" s="71">
        <f ca="1">'Lane 5'!S41</f>
        <v>7.7435897435897445</v>
      </c>
      <c r="AM15" s="71">
        <f ca="1">'Lane 5'!T41</f>
        <v>5.7435897435897445</v>
      </c>
      <c r="AN15" s="71">
        <f ca="1">'Lane 5'!U41</f>
        <v>8.7435897435897445</v>
      </c>
      <c r="AO15" s="71">
        <f ca="1">'Lane 5'!V41</f>
        <v>2.7435897435897445</v>
      </c>
      <c r="AP15" s="71">
        <f ca="1">'Lane 5'!W41</f>
        <v>6.7435897435897445</v>
      </c>
      <c r="AQ15" s="71">
        <f ca="1">'Lane 5'!X41</f>
        <v>4.7435897435897445</v>
      </c>
      <c r="AR15" s="71">
        <f ca="1">'Lane 5'!Y41</f>
        <v>3.7435897435897445</v>
      </c>
      <c r="AS15" s="71">
        <f ca="1">'Lane 5'!Z41</f>
        <v>2.7435897435897445</v>
      </c>
      <c r="AT15" s="71">
        <f ca="1">'Lane 5'!AA41</f>
        <v>4.7435897435897374</v>
      </c>
      <c r="AU15" s="71">
        <f ca="1">'Lane 5'!AB41</f>
        <v>3.7435897435897374</v>
      </c>
      <c r="AV15" s="71">
        <f ca="1">'Lane 5'!AC41</f>
        <v>6.7435897435897374</v>
      </c>
      <c r="AW15" s="71">
        <f ca="1">'Lane 5'!AD41</f>
        <v>2.7435897435897374</v>
      </c>
      <c r="AX15" s="71">
        <f ca="1">'Lane 5'!AE41</f>
        <v>1.7435897435897374</v>
      </c>
      <c r="AY15" s="71">
        <f ca="1">'Lane 5'!AF41</f>
        <v>3.7435897435897374</v>
      </c>
      <c r="AZ15" s="71">
        <f ca="1">'Lane 5'!AG41</f>
        <v>3.7435897435897374</v>
      </c>
      <c r="BA15" s="71">
        <f ca="1">'Lane 5'!AH41</f>
        <v>3.7435897435897374</v>
      </c>
      <c r="BB15" s="71">
        <f ca="1">'Lane 5'!AI41</f>
        <v>3.7435897435897374</v>
      </c>
      <c r="BC15" s="71">
        <f ca="1">'Lane 5'!AJ41</f>
        <v>1.7435897435897374</v>
      </c>
      <c r="BD15" s="71">
        <f ca="1">'Lane 5'!AK41</f>
        <v>1.7435897435897374</v>
      </c>
      <c r="BE15" s="71">
        <f ca="1">'Lane 5'!AL41</f>
        <v>1.7435897435897374</v>
      </c>
      <c r="BF15" s="71">
        <f ca="1">'Lane 5'!AM41</f>
        <v>3.7435897435897374</v>
      </c>
      <c r="BG15" s="71">
        <f ca="1">'Lane 5'!AN41</f>
        <v>1.7435897435897374</v>
      </c>
      <c r="BH15" s="71">
        <f ca="1">'Lane 5'!AO41</f>
        <v>2.7435897435897374</v>
      </c>
      <c r="BI15" s="71">
        <f ca="1">'Lane 5'!AP41</f>
        <v>0.7435897435897374</v>
      </c>
      <c r="BJ15" s="71">
        <f ca="1">'Lane 5'!AQ41</f>
        <v>0.7435897435897374</v>
      </c>
      <c r="BK15" s="71">
        <f ca="1">'Lane 5'!AR41</f>
        <v>1.7435897435897374</v>
      </c>
      <c r="BL15" s="71">
        <f ca="1">'Lane 5'!AS41</f>
        <v>1.7435897435897374</v>
      </c>
      <c r="BM15" s="71">
        <f ca="1">'Lane 5'!AT41</f>
        <v>0.7435897435897374</v>
      </c>
      <c r="BN15" s="71">
        <f ca="1">'Lane 5'!AU41</f>
        <v>0.7435897435897374</v>
      </c>
      <c r="BO15" s="71">
        <f ca="1">'Lane 5'!AV41</f>
        <v>-0.2564102564102626</v>
      </c>
      <c r="BP15" s="71">
        <f ca="1">'Lane 5'!AW41</f>
        <v>0.7435897435897374</v>
      </c>
      <c r="BQ15" s="71">
        <f ca="1">'Lane 5'!AX41</f>
        <v>-0.2564102564102626</v>
      </c>
      <c r="BR15" s="71">
        <f ca="1">'Lane 5'!AY41</f>
        <v>-0.2564102564102626</v>
      </c>
      <c r="BS15" s="71">
        <f ca="1">'Lane 5'!AZ41</f>
        <v>-0.2564102564102626</v>
      </c>
      <c r="BT15" s="71">
        <f ca="1">'Lane 5'!BA41</f>
        <v>-0.2564102564102626</v>
      </c>
      <c r="BU15" s="71">
        <f ca="1">'Lane 5'!BB41</f>
        <v>-2.2564102564102626</v>
      </c>
      <c r="BV15" s="71">
        <f ca="1">'Lane 5'!BC41</f>
        <v>-1.2564102564102626</v>
      </c>
      <c r="BW15" s="71">
        <f ca="1">'Lane 5'!BD41</f>
        <v>-1.2564102564102626</v>
      </c>
      <c r="BX15" s="71">
        <f ca="1">'Lane 5'!BE41</f>
        <v>-1.2564102564102626</v>
      </c>
      <c r="BY15" s="71">
        <f ca="1">'Lane 5'!BF41</f>
        <v>-1.2564102564102626</v>
      </c>
      <c r="BZ15" s="71">
        <f ca="1">'Lane 5'!BG41</f>
        <v>-1.2564102564102626</v>
      </c>
      <c r="CA15" s="71">
        <f ca="1">'Lane 5'!BH41</f>
        <v>-2.2564102564102626</v>
      </c>
      <c r="CB15" s="71">
        <f ca="1">'Lane 5'!BI41</f>
        <v>-0.2564102564102626</v>
      </c>
      <c r="CC15" s="71">
        <f ca="1">'Lane 5'!BJ41</f>
        <v>-1.2564102564102626</v>
      </c>
      <c r="CD15" s="71">
        <f ca="1">'Lane 5'!BK41</f>
        <v>-1.2564102564102626</v>
      </c>
      <c r="CE15" s="71">
        <f ca="1">'Lane 5'!BL41</f>
        <v>-1.2564102564102626</v>
      </c>
      <c r="CF15" s="71">
        <f ca="1">'Lane 5'!BM41</f>
        <v>-1.2564102564102626</v>
      </c>
      <c r="CG15" s="71">
        <f ca="1">'Lane 5'!BN41</f>
        <v>-2.2564102564102626</v>
      </c>
      <c r="CH15" s="71">
        <f ca="1">'Lane 5'!BO41</f>
        <v>-1.2564102564102626</v>
      </c>
      <c r="CI15" s="71">
        <f ca="1">'Lane 5'!BP41</f>
        <v>-3.2564102564102626</v>
      </c>
      <c r="CJ15" s="71">
        <f ca="1">'Lane 5'!BQ41</f>
        <v>-4.2564102564102626</v>
      </c>
      <c r="CK15" s="71">
        <f ca="1">'Lane 5'!BR41</f>
        <v>-5.2564102564102555</v>
      </c>
      <c r="CL15" s="71">
        <f ca="1">'Lane 5'!BS41</f>
        <v>-5.2564102564102555</v>
      </c>
      <c r="CM15" s="71">
        <f ca="1">'Lane 5'!BT41</f>
        <v>-5.2564102564102555</v>
      </c>
      <c r="CN15" s="71">
        <f ca="1">'Lane 5'!BU41</f>
        <v>-4.2564102564102555</v>
      </c>
      <c r="CO15" s="71">
        <f ca="1">'Lane 5'!BV41</f>
        <v>-4.2564102564102555</v>
      </c>
      <c r="CP15" s="71">
        <f ca="1">'Lane 5'!BW41</f>
        <v>-2.2564102564102555</v>
      </c>
      <c r="CQ15" s="71">
        <f ca="1">'Lane 5'!BX41</f>
        <v>-3.2564102564102555</v>
      </c>
      <c r="CR15" s="71">
        <f ca="1">'Lane 5'!BY41</f>
        <v>-5.2564102564102555</v>
      </c>
      <c r="CS15" s="71">
        <f ca="1">'Lane 5'!BZ41</f>
        <v>-3.2564102564102555</v>
      </c>
      <c r="CT15" s="71">
        <f ca="1">'Lane 5'!CA41</f>
        <v>-3.2564102564102555</v>
      </c>
      <c r="CU15" s="71">
        <f ca="1">'Lane 5'!CB41</f>
        <v>-2.2564102564102555</v>
      </c>
      <c r="CV15" s="71">
        <f ca="1">'Lane 5'!CC41</f>
        <v>-4.2564102564102564</v>
      </c>
      <c r="CW15" s="71">
        <f ca="1">'Lane 5'!CD41</f>
        <v>-2.2564102564102564</v>
      </c>
      <c r="CX15" s="71">
        <f ca="1">'Lane 5'!CE41</f>
        <v>-2.2564102564102564</v>
      </c>
      <c r="CY15" s="71">
        <f ca="1">'Lane 5'!CF41</f>
        <v>-1.2564102564102564</v>
      </c>
      <c r="CZ15" s="71">
        <f ca="1">'Lane 5'!CG41</f>
        <v>-1.2564102564102564</v>
      </c>
      <c r="DA15" s="71">
        <f ca="1">'Lane 5'!CH41</f>
        <v>4.7435897435897436</v>
      </c>
      <c r="DB15" s="71">
        <f ca="1">'Lane 5'!CI41</f>
        <v>3.7435897435897436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SUM((DB20+DA19+CZ18+CY17+CX16+CW15+CV14+CU13+CT12+CS11+CR10)*-0.132,(CQ9+CP9)*-0.132/2,(CO8+CN8)*-0.132/2,(CM7+CL7+CK7+CJ7+CI7)*-0.132/5,(CH6+CG6+CF6+CE6+CD6)*-0.132/5,(CC5+CB5+CA5+BZ5)*-0.132/4,(BY4+BX4+BW4+BV4)*-0.132/4,17)</f>
        <v>18.225569230769231</v>
      </c>
      <c r="U16" s="111">
        <f ca="1">Lefty!T16</f>
        <v>17.972230769230769</v>
      </c>
      <c r="X16" s="112">
        <f ca="1">'Lane 5'!D42</f>
        <v>17.5</v>
      </c>
      <c r="Y16" s="71">
        <f ca="1">'Lane 5'!E42</f>
        <v>0</v>
      </c>
      <c r="Z16" s="71">
        <f ca="1">'Lane 5'!F42</f>
        <v>0</v>
      </c>
      <c r="AA16" s="71">
        <f ca="1">'Lane 5'!G42</f>
        <v>0</v>
      </c>
      <c r="AB16" s="71">
        <f ca="1">'Lane 5'!H42</f>
        <v>0</v>
      </c>
      <c r="AC16" s="71">
        <f ca="1">'Lane 5'!I42</f>
        <v>0</v>
      </c>
      <c r="AD16" s="113">
        <f ca="1">'Lane 5'!K42</f>
        <v>-0.12820512820512819</v>
      </c>
      <c r="AE16" s="113">
        <f ca="1">'Lane 5'!L42</f>
        <v>0.87179487179487181</v>
      </c>
      <c r="AF16" s="113">
        <f ca="1">'Lane 5'!M42</f>
        <v>-0.12820512820512819</v>
      </c>
      <c r="AG16" s="113">
        <f ca="1">'Lane 5'!N42</f>
        <v>0.87179487179487181</v>
      </c>
      <c r="AH16" s="113">
        <f ca="1">'Lane 5'!O42</f>
        <v>1.8717948717948718</v>
      </c>
      <c r="AI16" s="113">
        <f ca="1">'Lane 5'!P42</f>
        <v>-0.12820512820512775</v>
      </c>
      <c r="AJ16" s="113">
        <f ca="1">'Lane 5'!Q42</f>
        <v>2.8717948717948723</v>
      </c>
      <c r="AK16" s="113">
        <f ca="1">'Lane 5'!R42</f>
        <v>2.8717948717948723</v>
      </c>
      <c r="AL16" s="113">
        <f ca="1">'Lane 5'!S42</f>
        <v>2.8717948717948723</v>
      </c>
      <c r="AM16" s="113">
        <f ca="1">'Lane 5'!T42</f>
        <v>0.87179487179487225</v>
      </c>
      <c r="AN16" s="113">
        <f ca="1">'Lane 5'!U42</f>
        <v>2.8717948717948723</v>
      </c>
      <c r="AO16" s="113">
        <f ca="1">'Lane 5'!V42</f>
        <v>2.8717948717948723</v>
      </c>
      <c r="AP16" s="113">
        <f ca="1">'Lane 5'!W42</f>
        <v>1.8717948717948723</v>
      </c>
      <c r="AQ16" s="113">
        <f ca="1">'Lane 5'!X42</f>
        <v>2.8717948717948723</v>
      </c>
      <c r="AR16" s="113">
        <f ca="1">'Lane 5'!Y42</f>
        <v>1.8717948717948723</v>
      </c>
      <c r="AS16" s="113">
        <f ca="1">'Lane 5'!Z42</f>
        <v>1.8717948717948723</v>
      </c>
      <c r="AT16" s="113">
        <f ca="1">'Lane 5'!AA42</f>
        <v>1.8717948717948723</v>
      </c>
      <c r="AU16" s="113">
        <f ca="1">'Lane 5'!AB42</f>
        <v>2.8717948717948723</v>
      </c>
      <c r="AV16" s="113">
        <f ca="1">'Lane 5'!AC42</f>
        <v>2.8717948717948687</v>
      </c>
      <c r="AW16" s="113">
        <f ca="1">'Lane 5'!AD42</f>
        <v>2.8717948717948687</v>
      </c>
      <c r="AX16" s="113">
        <f ca="1">'Lane 5'!AE42</f>
        <v>1.8717948717948687</v>
      </c>
      <c r="AY16" s="113">
        <f ca="1">'Lane 5'!AF42</f>
        <v>1.8717948717948687</v>
      </c>
      <c r="AZ16" s="113">
        <f ca="1">'Lane 5'!AG42</f>
        <v>1.8717948717948687</v>
      </c>
      <c r="BA16" s="113">
        <f ca="1">'Lane 5'!AH42</f>
        <v>1.8717948717948687</v>
      </c>
      <c r="BB16" s="113">
        <f ca="1">'Lane 5'!AI42</f>
        <v>2.8717948717948687</v>
      </c>
      <c r="BC16" s="113">
        <f ca="1">'Lane 5'!AJ42</f>
        <v>1.8717948717948687</v>
      </c>
      <c r="BD16" s="113">
        <f ca="1">'Lane 5'!AK42</f>
        <v>1.8717948717948687</v>
      </c>
      <c r="BE16" s="113">
        <f ca="1">'Lane 5'!AL42</f>
        <v>1.8717948717948687</v>
      </c>
      <c r="BF16" s="113">
        <f ca="1">'Lane 5'!AM42</f>
        <v>2.8717948717948687</v>
      </c>
      <c r="BG16" s="113">
        <f ca="1">'Lane 5'!AN42</f>
        <v>2.8717948717948687</v>
      </c>
      <c r="BH16" s="113">
        <f ca="1">'Lane 5'!AO42</f>
        <v>2.8717948717948687</v>
      </c>
      <c r="BI16" s="113">
        <f ca="1">'Lane 5'!AP42</f>
        <v>1.8717948717948758</v>
      </c>
      <c r="BJ16" s="113">
        <f ca="1">'Lane 5'!AQ42</f>
        <v>1.8717948717948758</v>
      </c>
      <c r="BK16" s="113">
        <f ca="1">'Lane 5'!AR42</f>
        <v>1.8717948717948758</v>
      </c>
      <c r="BL16" s="113">
        <f ca="1">'Lane 5'!AS42</f>
        <v>1.8717948717948758</v>
      </c>
      <c r="BM16" s="113">
        <f ca="1">'Lane 5'!AT42</f>
        <v>2.8717948717948758</v>
      </c>
      <c r="BN16" s="113">
        <f ca="1">'Lane 5'!AU42</f>
        <v>1.8717948717948758</v>
      </c>
      <c r="BO16" s="113">
        <f ca="1">'Lane 5'!AV42</f>
        <v>0.8717948717948758</v>
      </c>
      <c r="BP16" s="113">
        <f ca="1">'Lane 5'!AW42</f>
        <v>2.8717948717948758</v>
      </c>
      <c r="BQ16" s="113">
        <f ca="1">'Lane 5'!AX42</f>
        <v>0.8717948717948758</v>
      </c>
      <c r="BR16" s="113">
        <f ca="1">'Lane 5'!AY42</f>
        <v>0.8717948717948758</v>
      </c>
      <c r="BS16" s="113">
        <f ca="1">'Lane 5'!AZ42</f>
        <v>1.8717948717948758</v>
      </c>
      <c r="BT16" s="113">
        <f ca="1">'Lane 5'!BA42</f>
        <v>1.8717948717948758</v>
      </c>
      <c r="BU16" s="113">
        <f ca="1">'Lane 5'!BB42</f>
        <v>0.8717948717948758</v>
      </c>
      <c r="BV16" s="113">
        <f ca="1">'Lane 5'!BC42</f>
        <v>0.8717948717948758</v>
      </c>
      <c r="BW16" s="113">
        <f ca="1">'Lane 5'!BD42</f>
        <v>-1.1282051282051242</v>
      </c>
      <c r="BX16" s="113">
        <f ca="1">'Lane 5'!BE42</f>
        <v>-1.1282051282051242</v>
      </c>
      <c r="BY16" s="113">
        <f ca="1">'Lane 5'!BF42</f>
        <v>-1.1282051282051242</v>
      </c>
      <c r="BZ16" s="113">
        <f ca="1">'Lane 5'!BG42</f>
        <v>-0.1282051282051242</v>
      </c>
      <c r="CA16" s="113">
        <f ca="1">'Lane 5'!BH42</f>
        <v>-2.1282051282051242</v>
      </c>
      <c r="CB16" s="113">
        <f ca="1">'Lane 5'!BI42</f>
        <v>-2.1282051282051242</v>
      </c>
      <c r="CC16" s="113">
        <f ca="1">'Lane 5'!BJ42</f>
        <v>-2.1282051282051242</v>
      </c>
      <c r="CD16" s="113">
        <f ca="1">'Lane 5'!BK42</f>
        <v>-2.1282051282051242</v>
      </c>
      <c r="CE16" s="113">
        <f ca="1">'Lane 5'!BL42</f>
        <v>-3.1282051282051242</v>
      </c>
      <c r="CF16" s="113">
        <f ca="1">'Lane 5'!BM42</f>
        <v>-3.1282051282051242</v>
      </c>
      <c r="CG16" s="113">
        <f ca="1">'Lane 5'!BN42</f>
        <v>-4.1282051282051242</v>
      </c>
      <c r="CH16" s="113">
        <f ca="1">'Lane 5'!BO42</f>
        <v>-3.1282051282051242</v>
      </c>
      <c r="CI16" s="113">
        <f ca="1">'Lane 5'!BP42</f>
        <v>-4.1282051282051242</v>
      </c>
      <c r="CJ16" s="113">
        <f ca="1">'Lane 5'!BQ42</f>
        <v>-3.1282051282051313</v>
      </c>
      <c r="CK16" s="113">
        <f ca="1">'Lane 5'!BR42</f>
        <v>-5.1282051282051313</v>
      </c>
      <c r="CL16" s="113">
        <f ca="1">'Lane 5'!BS42</f>
        <v>-4.1282051282051313</v>
      </c>
      <c r="CM16" s="113">
        <f ca="1">'Lane 5'!BT42</f>
        <v>-7.1282051282051313</v>
      </c>
      <c r="CN16" s="113">
        <f ca="1">'Lane 5'!BU42</f>
        <v>-6.1282051282051313</v>
      </c>
      <c r="CO16" s="113">
        <f ca="1">'Lane 5'!BV42</f>
        <v>-4.1282051282051313</v>
      </c>
      <c r="CP16" s="113">
        <f ca="1">'Lane 5'!BW42</f>
        <v>-4.1282051282051313</v>
      </c>
      <c r="CQ16" s="113">
        <f ca="1">'Lane 5'!BX42</f>
        <v>-4.1282051282051277</v>
      </c>
      <c r="CR16" s="113">
        <f ca="1">'Lane 5'!BY42</f>
        <v>-4.1282051282051277</v>
      </c>
      <c r="CS16" s="113">
        <f ca="1">'Lane 5'!BZ42</f>
        <v>-2.1282051282051277</v>
      </c>
      <c r="CT16" s="113">
        <f ca="1">'Lane 5'!CA42</f>
        <v>-3.1282051282051277</v>
      </c>
      <c r="CU16" s="113">
        <f ca="1">'Lane 5'!CB42</f>
        <v>-5.1282051282051277</v>
      </c>
      <c r="CV16" s="113">
        <f ca="1">'Lane 5'!CC42</f>
        <v>-3.1282051282051277</v>
      </c>
      <c r="CW16" s="113">
        <f ca="1">'Lane 5'!CD42</f>
        <v>-2.1282051282051277</v>
      </c>
      <c r="CX16" s="113">
        <f ca="1">'Lane 5'!CE42</f>
        <v>-2.1282051282051277</v>
      </c>
      <c r="CY16" s="113">
        <f ca="1">'Lane 5'!CF42</f>
        <v>-1.1282051282051277</v>
      </c>
      <c r="CZ16" s="113">
        <f ca="1">'Lane 5'!CG42</f>
        <v>-1.1282051282051277</v>
      </c>
      <c r="DA16" s="113">
        <f ca="1">'Lane 5'!CH42</f>
        <v>-2.1282051282051282</v>
      </c>
      <c r="DB16" s="113">
        <f ca="1">'Lane 5'!CI42</f>
        <v>-1.1282051282051282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SUM((CZ20+CY19+CY18+CX17+CX16+CW15+CW14+CV13+CV12+CU11+CT10+CS9+CR8)*-0.132,(CQ7+CP7+CO7+CN7+CM7+CL7)*-0.132/6,(CK6+CJ6+CI6+CH6+CG6+CF6)*-0.132/6,(CE5+CD5+CC5+CB5+CA5)*-0.132/5,(BZ4+BY4+BX4+BW4+BV4)*-0.132/5,17)</f>
        <v>18.177169230769231</v>
      </c>
      <c r="U17" s="111">
        <f ca="1">Lefty!T17</f>
        <v>17.679630769230769</v>
      </c>
      <c r="X17" s="112">
        <f ca="1">'Lane 5'!D43</f>
        <v>14</v>
      </c>
      <c r="Y17" s="71">
        <f ca="1">'Lane 5'!E43</f>
        <v>0</v>
      </c>
      <c r="Z17" s="71">
        <f ca="1">'Lane 5'!F43</f>
        <v>0</v>
      </c>
      <c r="AA17" s="71">
        <f ca="1">'Lane 5'!G43</f>
        <v>0</v>
      </c>
      <c r="AB17" s="71">
        <f ca="1">'Lane 5'!H43</f>
        <v>0</v>
      </c>
      <c r="AC17" s="71">
        <f ca="1">'Lane 5'!I43</f>
        <v>0</v>
      </c>
      <c r="AD17" s="71">
        <f ca="1">'Lane 5'!K43</f>
        <v>-0.358974358974359</v>
      </c>
      <c r="AE17" s="71">
        <f ca="1">'Lane 5'!L43</f>
        <v>-0.358974358974359</v>
      </c>
      <c r="AF17" s="71">
        <f ca="1">'Lane 5'!M43</f>
        <v>-1.358974358974359</v>
      </c>
      <c r="AG17" s="71">
        <f ca="1">'Lane 5'!N43</f>
        <v>-1.358974358974359</v>
      </c>
      <c r="AH17" s="71">
        <f ca="1">'Lane 5'!O43</f>
        <v>-1.358974358974359</v>
      </c>
      <c r="AI17" s="71">
        <f ca="1">'Lane 5'!P43</f>
        <v>-0.35897435897435903</v>
      </c>
      <c r="AJ17" s="71">
        <f ca="1">'Lane 5'!Q43</f>
        <v>-4.3589743589743595</v>
      </c>
      <c r="AK17" s="71">
        <f ca="1">'Lane 5'!R43</f>
        <v>-2.3589743589743586</v>
      </c>
      <c r="AL17" s="71">
        <f ca="1">'Lane 5'!S43</f>
        <v>-1.3589743589743595</v>
      </c>
      <c r="AM17" s="71">
        <f ca="1">'Lane 5'!T43</f>
        <v>-1.3589743589743595</v>
      </c>
      <c r="AN17" s="71">
        <f ca="1">'Lane 5'!U43</f>
        <v>-1.3589743589743595</v>
      </c>
      <c r="AO17" s="71">
        <f ca="1">'Lane 5'!V43</f>
        <v>-0.35897435897435948</v>
      </c>
      <c r="AP17" s="71">
        <f ca="1">'Lane 5'!W43</f>
        <v>0.64102564102564052</v>
      </c>
      <c r="AQ17" s="71">
        <f ca="1">'Lane 5'!X43</f>
        <v>-0.35897435897435948</v>
      </c>
      <c r="AR17" s="71">
        <f ca="1">'Lane 5'!Y43</f>
        <v>-0.35897435897435948</v>
      </c>
      <c r="AS17" s="71">
        <f ca="1">'Lane 5'!Z43</f>
        <v>-0.35897435897435948</v>
      </c>
      <c r="AT17" s="71">
        <f ca="1">'Lane 5'!AA43</f>
        <v>0.64102564102564052</v>
      </c>
      <c r="AU17" s="71">
        <f ca="1">'Lane 5'!AB43</f>
        <v>1.6410256410256405</v>
      </c>
      <c r="AV17" s="71">
        <f ca="1">'Lane 5'!AC43</f>
        <v>1.6410256410256414</v>
      </c>
      <c r="AW17" s="71">
        <f ca="1">'Lane 5'!AD43</f>
        <v>0.64102564102564141</v>
      </c>
      <c r="AX17" s="71">
        <f ca="1">'Lane 5'!AE43</f>
        <v>1.6410256410256414</v>
      </c>
      <c r="AY17" s="71">
        <f ca="1">'Lane 5'!AF43</f>
        <v>0.641025641025641</v>
      </c>
      <c r="AZ17" s="71">
        <f ca="1">'Lane 5'!AG43</f>
        <v>0.641025641025641</v>
      </c>
      <c r="BA17" s="71">
        <f ca="1">'Lane 5'!AH43</f>
        <v>2.641025641025641</v>
      </c>
      <c r="BB17" s="71">
        <f ca="1">'Lane 5'!AI43</f>
        <v>2.641025641025641</v>
      </c>
      <c r="BC17" s="71">
        <f ca="1">'Lane 5'!AJ43</f>
        <v>1.6410256410256414</v>
      </c>
      <c r="BD17" s="71">
        <f ca="1">'Lane 5'!AK43</f>
        <v>1.6410256410256414</v>
      </c>
      <c r="BE17" s="71">
        <f ca="1">'Lane 5'!AL43</f>
        <v>2.6410256410256405</v>
      </c>
      <c r="BF17" s="71">
        <f ca="1">'Lane 5'!AM43</f>
        <v>2.6410256410256405</v>
      </c>
      <c r="BG17" s="71">
        <f ca="1">'Lane 5'!AN43</f>
        <v>1.6410256410256405</v>
      </c>
      <c r="BH17" s="71">
        <f ca="1">'Lane 5'!AO43</f>
        <v>2.6410256410256423</v>
      </c>
      <c r="BI17" s="71">
        <f ca="1">'Lane 5'!AP43</f>
        <v>1.6410256410256423</v>
      </c>
      <c r="BJ17" s="71">
        <f ca="1">'Lane 5'!AQ43</f>
        <v>1.6410256410256423</v>
      </c>
      <c r="BK17" s="71">
        <f ca="1">'Lane 5'!AR43</f>
        <v>1.6410256410256423</v>
      </c>
      <c r="BL17" s="71">
        <f ca="1">'Lane 5'!AS43</f>
        <v>0.6410256410256423</v>
      </c>
      <c r="BM17" s="71">
        <f ca="1">'Lane 5'!AT43</f>
        <v>2.6410256410256423</v>
      </c>
      <c r="BN17" s="71">
        <f ca="1">'Lane 5'!AU43</f>
        <v>0.6410256410256423</v>
      </c>
      <c r="BO17" s="71">
        <f ca="1">'Lane 5'!AV43</f>
        <v>-0.3589743589743577</v>
      </c>
      <c r="BP17" s="71">
        <f ca="1">'Lane 5'!AW43</f>
        <v>-0.3589743589743577</v>
      </c>
      <c r="BQ17" s="71">
        <f ca="1">'Lane 5'!AX43</f>
        <v>-0.3589743589743577</v>
      </c>
      <c r="BR17" s="71">
        <f ca="1">'Lane 5'!AY43</f>
        <v>-0.3589743589743577</v>
      </c>
      <c r="BS17" s="71">
        <f ca="1">'Lane 5'!AZ43</f>
        <v>-0.3589743589743577</v>
      </c>
      <c r="BT17" s="71">
        <f ca="1">'Lane 5'!BA43</f>
        <v>-0.3589743589743577</v>
      </c>
      <c r="BU17" s="71">
        <f ca="1">'Lane 5'!BB43</f>
        <v>-0.3589743589743577</v>
      </c>
      <c r="BV17" s="71">
        <f ca="1">'Lane 5'!BC43</f>
        <v>-1.3589743589743577</v>
      </c>
      <c r="BW17" s="71">
        <f ca="1">'Lane 5'!BD43</f>
        <v>-1.3589743589743577</v>
      </c>
      <c r="BX17" s="71">
        <f ca="1">'Lane 5'!BE43</f>
        <v>-1.3589743589743577</v>
      </c>
      <c r="BY17" s="71">
        <f ca="1">'Lane 5'!BF43</f>
        <v>-0.3589743589743577</v>
      </c>
      <c r="BZ17" s="71">
        <f ca="1">'Lane 5'!BG43</f>
        <v>-0.3589743589743577</v>
      </c>
      <c r="CA17" s="71">
        <f ca="1">'Lane 5'!BH43</f>
        <v>-0.3589743589743577</v>
      </c>
      <c r="CB17" s="71">
        <f ca="1">'Lane 5'!BI43</f>
        <v>-0.3589743589743577</v>
      </c>
      <c r="CC17" s="71">
        <f ca="1">'Lane 5'!BJ43</f>
        <v>-1.3589743589743577</v>
      </c>
      <c r="CD17" s="71">
        <f ca="1">'Lane 5'!BK43</f>
        <v>-0.3589743589743577</v>
      </c>
      <c r="CE17" s="71">
        <f ca="1">'Lane 5'!BL43</f>
        <v>-0.3589743589743577</v>
      </c>
      <c r="CF17" s="71">
        <f ca="1">'Lane 5'!BM43</f>
        <v>-0.3589743589743577</v>
      </c>
      <c r="CG17" s="71">
        <f ca="1">'Lane 5'!BN43</f>
        <v>-1.3589743589743577</v>
      </c>
      <c r="CH17" s="71">
        <f ca="1">'Lane 5'!BO43</f>
        <v>-1.3589743589743577</v>
      </c>
      <c r="CI17" s="71">
        <f ca="1">'Lane 5'!BP43</f>
        <v>-0.3589743589743577</v>
      </c>
      <c r="CJ17" s="71">
        <f ca="1">'Lane 5'!BQ43</f>
        <v>-0.3589743589743577</v>
      </c>
      <c r="CK17" s="71">
        <f ca="1">'Lane 5'!BR43</f>
        <v>-1.3589743589743577</v>
      </c>
      <c r="CL17" s="71">
        <f ca="1">'Lane 5'!BS43</f>
        <v>-0.3589743589743577</v>
      </c>
      <c r="CM17" s="71">
        <f ca="1">'Lane 5'!BT43</f>
        <v>-2.3589743589743577</v>
      </c>
      <c r="CN17" s="71">
        <f ca="1">'Lane 5'!BU43</f>
        <v>-2.3589743589743577</v>
      </c>
      <c r="CO17" s="71">
        <f ca="1">'Lane 5'!BV43</f>
        <v>-1.3589743589743577</v>
      </c>
      <c r="CP17" s="71">
        <f ca="1">'Lane 5'!BW43</f>
        <v>-0.3589743589743577</v>
      </c>
      <c r="CQ17" s="71">
        <f ca="1">'Lane 5'!BX43</f>
        <v>-1.3589743589743577</v>
      </c>
      <c r="CR17" s="71">
        <f ca="1">'Lane 5'!BY43</f>
        <v>-1.3589743589743577</v>
      </c>
      <c r="CS17" s="71">
        <f ca="1">'Lane 5'!BZ43</f>
        <v>-1.3589743589743577</v>
      </c>
      <c r="CT17" s="71">
        <f ca="1">'Lane 5'!CA43</f>
        <v>-0.3589743589743577</v>
      </c>
      <c r="CU17" s="71">
        <f ca="1">'Lane 5'!CB43</f>
        <v>-1.3589743589743577</v>
      </c>
      <c r="CV17" s="71">
        <f ca="1">'Lane 5'!CC43</f>
        <v>-0.35897435897435948</v>
      </c>
      <c r="CW17" s="71">
        <f ca="1">'Lane 5'!CD43</f>
        <v>-2.3589743589743595</v>
      </c>
      <c r="CX17" s="71">
        <f ca="1">'Lane 5'!CE43</f>
        <v>-2.3589743589743595</v>
      </c>
      <c r="CY17" s="71">
        <f ca="1">'Lane 5'!CF43</f>
        <v>-1.3589743589743595</v>
      </c>
      <c r="CZ17" s="71">
        <f ca="1">'Lane 5'!CG43</f>
        <v>-1.3589743589743595</v>
      </c>
      <c r="DA17" s="71">
        <f ca="1">'Lane 5'!CH43</f>
        <v>-5.3589743589743595</v>
      </c>
      <c r="DB17" s="71">
        <f ca="1">'Lane 5'!CI43</f>
        <v>-4.3589743589743586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SUM((CX20++CX19+CX18+CX17+CX16+CX15+CX14+CX13+CW12+CW11+CV10+CV9+CV8)*-0.132,(CU7+CT7+CS7+CR7+CQ7+CP7+CO7)*-0.132/7,(CN6+CM6+CL6+CK6+CJ6+CI6+CH6)*-0.132/7,(CG5+CF5+CE5+CD5+CC5+CB5)*-0.132/6,(CA4+BZ4+BY4+BX4+BW4+BV4)*-0.132/6,17)</f>
        <v>18.48076923076923</v>
      </c>
      <c r="U18" s="111">
        <f ca="1">Lefty!T18</f>
        <v>18.187516483516482</v>
      </c>
      <c r="X18" s="112">
        <f ca="1">'Lane 5'!D44</f>
        <v>10.5</v>
      </c>
      <c r="Y18" s="71">
        <f ca="1">'Lane 5'!E44</f>
        <v>0</v>
      </c>
      <c r="Z18" s="71">
        <f ca="1">'Lane 5'!F44</f>
        <v>0</v>
      </c>
      <c r="AA18" s="71">
        <f ca="1">'Lane 5'!G44</f>
        <v>0</v>
      </c>
      <c r="AB18" s="71">
        <f ca="1">'Lane 5'!H44</f>
        <v>0</v>
      </c>
      <c r="AC18" s="71">
        <f ca="1">'Lane 5'!I44</f>
        <v>0</v>
      </c>
      <c r="AD18" s="71">
        <f ca="1">'Lane 5'!K44</f>
        <v>-0.34615384615384615</v>
      </c>
      <c r="AE18" s="71">
        <f ca="1">'Lane 5'!L44</f>
        <v>-0.34615384615384615</v>
      </c>
      <c r="AF18" s="71">
        <f ca="1">'Lane 5'!M44</f>
        <v>-0.34615384615384615</v>
      </c>
      <c r="AG18" s="71">
        <f ca="1">'Lane 5'!N44</f>
        <v>-2.3461538461538463</v>
      </c>
      <c r="AH18" s="71">
        <f ca="1">'Lane 5'!O44</f>
        <v>-0.34615384615384626</v>
      </c>
      <c r="AI18" s="71">
        <f ca="1">'Lane 5'!P44</f>
        <v>-0.34615384615384626</v>
      </c>
      <c r="AJ18" s="71">
        <f ca="1">'Lane 5'!Q44</f>
        <v>-2.3461538461538463</v>
      </c>
      <c r="AK18" s="71">
        <f ca="1">'Lane 5'!R44</f>
        <v>-0.34615384615384626</v>
      </c>
      <c r="AL18" s="71">
        <f ca="1">'Lane 5'!S44</f>
        <v>-1.3461538461538463</v>
      </c>
      <c r="AM18" s="71">
        <f ca="1">'Lane 5'!T44</f>
        <v>-0.34615384615384581</v>
      </c>
      <c r="AN18" s="71">
        <f ca="1">'Lane 5'!U44</f>
        <v>-0.34615384615384581</v>
      </c>
      <c r="AO18" s="71">
        <f ca="1">'Lane 5'!V44</f>
        <v>0.65384615384615419</v>
      </c>
      <c r="AP18" s="71">
        <f ca="1">'Lane 5'!W44</f>
        <v>0.65384615384615374</v>
      </c>
      <c r="AQ18" s="71">
        <f ca="1">'Lane 5'!X44</f>
        <v>0.65384615384615374</v>
      </c>
      <c r="AR18" s="71">
        <f ca="1">'Lane 5'!Y44</f>
        <v>0.65384615384615374</v>
      </c>
      <c r="AS18" s="71">
        <f ca="1">'Lane 5'!Z44</f>
        <v>0.65384615384615385</v>
      </c>
      <c r="AT18" s="71">
        <f ca="1">'Lane 5'!AA44</f>
        <v>1.6538461538461537</v>
      </c>
      <c r="AU18" s="71">
        <f ca="1">'Lane 5'!AB44</f>
        <v>1.6538461538461537</v>
      </c>
      <c r="AV18" s="71">
        <f ca="1">'Lane 5'!AC44</f>
        <v>2.6538461538461542</v>
      </c>
      <c r="AW18" s="71">
        <f ca="1">'Lane 5'!AD44</f>
        <v>2.6538461538461542</v>
      </c>
      <c r="AX18" s="71">
        <f ca="1">'Lane 5'!AE44</f>
        <v>3.6538461538461533</v>
      </c>
      <c r="AY18" s="71">
        <f ca="1">'Lane 5'!AF44</f>
        <v>1.6538461538461533</v>
      </c>
      <c r="AZ18" s="71">
        <f ca="1">'Lane 5'!AG44</f>
        <v>2.6538461538461533</v>
      </c>
      <c r="BA18" s="71">
        <f ca="1">'Lane 5'!AH44</f>
        <v>1.6538461538461533</v>
      </c>
      <c r="BB18" s="71">
        <f ca="1">'Lane 5'!AI44</f>
        <v>1.6538461538461533</v>
      </c>
      <c r="BC18" s="71">
        <f ca="1">'Lane 5'!AJ44</f>
        <v>1.6538461538461533</v>
      </c>
      <c r="BD18" s="71">
        <f ca="1">'Lane 5'!AK44</f>
        <v>3.6538461538461533</v>
      </c>
      <c r="BE18" s="71">
        <f ca="1">'Lane 5'!AL44</f>
        <v>1.6538461538461533</v>
      </c>
      <c r="BF18" s="71">
        <f ca="1">'Lane 5'!AM44</f>
        <v>2.6538461538461533</v>
      </c>
      <c r="BG18" s="71">
        <f ca="1">'Lane 5'!AN44</f>
        <v>0.6538461538461533</v>
      </c>
      <c r="BH18" s="71">
        <f ca="1">'Lane 5'!AO44</f>
        <v>3.6538461538461533</v>
      </c>
      <c r="BI18" s="71">
        <f ca="1">'Lane 5'!AP44</f>
        <v>-0.3461538461538467</v>
      </c>
      <c r="BJ18" s="71">
        <f ca="1">'Lane 5'!AQ44</f>
        <v>0.6538461538461533</v>
      </c>
      <c r="BK18" s="71">
        <f ca="1">'Lane 5'!AR44</f>
        <v>-0.3461538461538467</v>
      </c>
      <c r="BL18" s="71">
        <f ca="1">'Lane 5'!AS44</f>
        <v>0.6538461538461533</v>
      </c>
      <c r="BM18" s="71">
        <f ca="1">'Lane 5'!AT44</f>
        <v>0.6538461538461533</v>
      </c>
      <c r="BN18" s="71">
        <f ca="1">'Lane 5'!AU44</f>
        <v>0.6538461538461533</v>
      </c>
      <c r="BO18" s="71">
        <f ca="1">'Lane 5'!AV44</f>
        <v>-0.3461538461538467</v>
      </c>
      <c r="BP18" s="71">
        <f ca="1">'Lane 5'!AW44</f>
        <v>-0.3461538461538467</v>
      </c>
      <c r="BQ18" s="71">
        <f ca="1">'Lane 5'!AX44</f>
        <v>-0.3461538461538467</v>
      </c>
      <c r="BR18" s="71">
        <f ca="1">'Lane 5'!AY44</f>
        <v>-0.3461538461538467</v>
      </c>
      <c r="BS18" s="71">
        <f ca="1">'Lane 5'!AZ44</f>
        <v>-0.3461538461538467</v>
      </c>
      <c r="BT18" s="71">
        <f ca="1">'Lane 5'!BA44</f>
        <v>-0.3461538461538467</v>
      </c>
      <c r="BU18" s="71">
        <f ca="1">'Lane 5'!BB44</f>
        <v>-0.3461538461538467</v>
      </c>
      <c r="BV18" s="71">
        <f ca="1">'Lane 5'!BC44</f>
        <v>-0.3461538461538467</v>
      </c>
      <c r="BW18" s="71">
        <f ca="1">'Lane 5'!BD44</f>
        <v>-1.3461538461538467</v>
      </c>
      <c r="BX18" s="71">
        <f ca="1">'Lane 5'!BE44</f>
        <v>-0.3461538461538467</v>
      </c>
      <c r="BY18" s="71">
        <f ca="1">'Lane 5'!BF44</f>
        <v>-0.3461538461538467</v>
      </c>
      <c r="BZ18" s="71">
        <f ca="1">'Lane 5'!BG44</f>
        <v>0.6538461538461533</v>
      </c>
      <c r="CA18" s="71">
        <f ca="1">'Lane 5'!BH44</f>
        <v>0.6538461538461533</v>
      </c>
      <c r="CB18" s="71">
        <f ca="1">'Lane 5'!BI44</f>
        <v>-0.3461538461538467</v>
      </c>
      <c r="CC18" s="71">
        <f ca="1">'Lane 5'!BJ44</f>
        <v>0.6538461538461533</v>
      </c>
      <c r="CD18" s="71">
        <f ca="1">'Lane 5'!BK44</f>
        <v>-0.3461538461538467</v>
      </c>
      <c r="CE18" s="71">
        <f ca="1">'Lane 5'!BL44</f>
        <v>0.6538461538461533</v>
      </c>
      <c r="CF18" s="71">
        <f ca="1">'Lane 5'!BM44</f>
        <v>-0.3461538461538467</v>
      </c>
      <c r="CG18" s="71">
        <f ca="1">'Lane 5'!BN44</f>
        <v>0.6538461538461533</v>
      </c>
      <c r="CH18" s="71">
        <f ca="1">'Lane 5'!BO44</f>
        <v>0.6538461538461533</v>
      </c>
      <c r="CI18" s="71">
        <f ca="1">'Lane 5'!BP44</f>
        <v>0.6538461538461533</v>
      </c>
      <c r="CJ18" s="71">
        <f ca="1">'Lane 5'!BQ44</f>
        <v>0.6538461538461533</v>
      </c>
      <c r="CK18" s="71">
        <f ca="1">'Lane 5'!BR44</f>
        <v>-0.3461538461538467</v>
      </c>
      <c r="CL18" s="71">
        <f ca="1">'Lane 5'!BS44</f>
        <v>-1.3461538461538467</v>
      </c>
      <c r="CM18" s="71">
        <f ca="1">'Lane 5'!BT44</f>
        <v>-1.3461538461538467</v>
      </c>
      <c r="CN18" s="71">
        <f ca="1">'Lane 5'!BU44</f>
        <v>-2.3461538461538467</v>
      </c>
      <c r="CO18" s="71">
        <f ca="1">'Lane 5'!BV44</f>
        <v>-2.3461538461538467</v>
      </c>
      <c r="CP18" s="71">
        <f ca="1">'Lane 5'!BW44</f>
        <v>-2.3461538461538467</v>
      </c>
      <c r="CQ18" s="71">
        <f ca="1">'Lane 5'!BX44</f>
        <v>-2.3461538461538467</v>
      </c>
      <c r="CR18" s="71">
        <f ca="1">'Lane 5'!BY44</f>
        <v>-4.3461538461538467</v>
      </c>
      <c r="CS18" s="71">
        <f ca="1">'Lane 5'!BZ44</f>
        <v>-3.3461538461538467</v>
      </c>
      <c r="CT18" s="71">
        <f ca="1">'Lane 5'!CA44</f>
        <v>-3.3461538461538467</v>
      </c>
      <c r="CU18" s="71">
        <f ca="1">'Lane 5'!CB44</f>
        <v>-5.3461538461538467</v>
      </c>
      <c r="CV18" s="71">
        <f ca="1">'Lane 5'!CC44</f>
        <v>-6.3461538461538467</v>
      </c>
      <c r="CW18" s="71">
        <f ca="1">'Lane 5'!CD44</f>
        <v>-2.3461538461538467</v>
      </c>
      <c r="CX18" s="71">
        <f ca="1">'Lane 5'!CE44</f>
        <v>-3.3461538461538467</v>
      </c>
      <c r="CY18" s="71">
        <f ca="1">'Lane 5'!CF44</f>
        <v>-2.3461538461538467</v>
      </c>
      <c r="CZ18" s="71">
        <f ca="1">'Lane 5'!CG44</f>
        <v>-2.3461538461538467</v>
      </c>
      <c r="DA18" s="71">
        <f ca="1">'Lane 5'!CH44</f>
        <v>-5.3461538461538467</v>
      </c>
      <c r="DB18" s="71">
        <f ca="1">'Lane 5'!CI44</f>
        <v>-5.3461538461538458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SUM((CV20+CV19+CX16+CZ12+CZ8+CW18+CW17+CX15+CY14+CY13+CZ11+CZ10+CZ9)*-0.132,(CY7+CX7+CW7+CV7+CU7+CT7+CS7+CR7)*-0.132/8,(CQ6+CP6+CO6+CN6+CM6+CL6+CK6+CJ6)*-0.132/8,(CI5+CH5+CG5+CF5+CE5+CD5+CC5)*-0.132/7,(CB4+CA4+BZ4+BY4+BX4+BW4+BV4)*-0.132/7,17)</f>
        <v>18.342483516483515</v>
      </c>
      <c r="U19" s="111">
        <f ca="1">Lefty!T19</f>
        <v>17.017587912087912</v>
      </c>
      <c r="X19" s="112">
        <f ca="1">'Lane 5'!D45</f>
        <v>7.1</v>
      </c>
      <c r="Y19" s="71">
        <f ca="1">'Lane 5'!E45</f>
        <v>0</v>
      </c>
      <c r="Z19" s="71">
        <f ca="1">'Lane 5'!F45</f>
        <v>0</v>
      </c>
      <c r="AA19" s="71">
        <f ca="1">'Lane 5'!G45</f>
        <v>0</v>
      </c>
      <c r="AB19" s="71">
        <f ca="1">'Lane 5'!H45</f>
        <v>0</v>
      </c>
      <c r="AC19" s="71">
        <f ca="1">'Lane 5'!I45</f>
        <v>0</v>
      </c>
      <c r="AD19" s="71">
        <f ca="1">'Lane 5'!K45</f>
        <v>0.11538461538461538</v>
      </c>
      <c r="AE19" s="71">
        <f ca="1">'Lane 5'!L45</f>
        <v>0.11538461538461538</v>
      </c>
      <c r="AF19" s="71">
        <f ca="1">'Lane 5'!M45</f>
        <v>0.11538461538461538</v>
      </c>
      <c r="AG19" s="71">
        <f ca="1">'Lane 5'!N45</f>
        <v>0.11538461538461538</v>
      </c>
      <c r="AH19" s="71">
        <f ca="1">'Lane 5'!O45</f>
        <v>1.1153846153846154</v>
      </c>
      <c r="AI19" s="71">
        <f ca="1">'Lane 5'!P45</f>
        <v>0.11538461538461542</v>
      </c>
      <c r="AJ19" s="71">
        <f ca="1">'Lane 5'!Q45</f>
        <v>1.1153846153846154</v>
      </c>
      <c r="AK19" s="71">
        <f ca="1">'Lane 5'!R45</f>
        <v>1.1153846153846154</v>
      </c>
      <c r="AL19" s="71">
        <f ca="1">'Lane 5'!S45</f>
        <v>1.1153846153846154</v>
      </c>
      <c r="AM19" s="71">
        <f ca="1">'Lane 5'!T45</f>
        <v>1.1153846153846154</v>
      </c>
      <c r="AN19" s="71">
        <f ca="1">'Lane 5'!U45</f>
        <v>2.115384615384615</v>
      </c>
      <c r="AO19" s="71">
        <f ca="1">'Lane 5'!V45</f>
        <v>1.115384615384615</v>
      </c>
      <c r="AP19" s="71">
        <f ca="1">'Lane 5'!W45</f>
        <v>2.115384615384615</v>
      </c>
      <c r="AQ19" s="71">
        <f ca="1">'Lane 5'!X45</f>
        <v>2.115384615384615</v>
      </c>
      <c r="AR19" s="71">
        <f ca="1">'Lane 5'!Y45</f>
        <v>2.115384615384615</v>
      </c>
      <c r="AS19" s="71">
        <f ca="1">'Lane 5'!Z45</f>
        <v>2.115384615384615</v>
      </c>
      <c r="AT19" s="71">
        <f ca="1">'Lane 5'!AA45</f>
        <v>3.115384615384615</v>
      </c>
      <c r="AU19" s="71">
        <f ca="1">'Lane 5'!AB45</f>
        <v>2.1153846153846168</v>
      </c>
      <c r="AV19" s="71">
        <f ca="1">'Lane 5'!AC45</f>
        <v>4.1153846153846168</v>
      </c>
      <c r="AW19" s="71">
        <f ca="1">'Lane 5'!AD45</f>
        <v>3.1153846153846168</v>
      </c>
      <c r="AX19" s="71">
        <f ca="1">'Lane 5'!AE45</f>
        <v>3.1153846153846168</v>
      </c>
      <c r="AY19" s="71">
        <f ca="1">'Lane 5'!AF45</f>
        <v>3.1153846153846168</v>
      </c>
      <c r="AZ19" s="71">
        <f ca="1">'Lane 5'!AG45</f>
        <v>4.1153846153846132</v>
      </c>
      <c r="BA19" s="71">
        <f ca="1">'Lane 5'!AH45</f>
        <v>3.1153846153846132</v>
      </c>
      <c r="BB19" s="71">
        <f ca="1">'Lane 5'!AI45</f>
        <v>3.1153846153846132</v>
      </c>
      <c r="BC19" s="71">
        <f ca="1">'Lane 5'!AJ45</f>
        <v>2.1153846153846132</v>
      </c>
      <c r="BD19" s="71">
        <f ca="1">'Lane 5'!AK45</f>
        <v>5.1153846153846132</v>
      </c>
      <c r="BE19" s="71">
        <f ca="1">'Lane 5'!AL45</f>
        <v>3.1153846153846132</v>
      </c>
      <c r="BF19" s="71">
        <f ca="1">'Lane 5'!AM45</f>
        <v>3.1153846153846132</v>
      </c>
      <c r="BG19" s="71">
        <f ca="1">'Lane 5'!AN45</f>
        <v>3.1153846153846132</v>
      </c>
      <c r="BH19" s="71">
        <f ca="1">'Lane 5'!AO45</f>
        <v>3.1153846153846132</v>
      </c>
      <c r="BI19" s="71">
        <f ca="1">'Lane 5'!AP45</f>
        <v>1.1153846153846132</v>
      </c>
      <c r="BJ19" s="71">
        <f ca="1">'Lane 5'!AQ45</f>
        <v>1.1153846153846132</v>
      </c>
      <c r="BK19" s="71">
        <f ca="1">'Lane 5'!AR45</f>
        <v>1.1153846153846132</v>
      </c>
      <c r="BL19" s="71">
        <f ca="1">'Lane 5'!AS45</f>
        <v>2.1153846153846132</v>
      </c>
      <c r="BM19" s="71">
        <f ca="1">'Lane 5'!AT45</f>
        <v>2.1153846153846132</v>
      </c>
      <c r="BN19" s="71">
        <f ca="1">'Lane 5'!AU45</f>
        <v>1.1153846153846132</v>
      </c>
      <c r="BO19" s="71">
        <f ca="1">'Lane 5'!AV45</f>
        <v>0.1153846153846132</v>
      </c>
      <c r="BP19" s="71">
        <f ca="1">'Lane 5'!AW45</f>
        <v>-0.8846153846153868</v>
      </c>
      <c r="BQ19" s="71">
        <f ca="1">'Lane 5'!AX45</f>
        <v>0.1153846153846132</v>
      </c>
      <c r="BR19" s="71">
        <f ca="1">'Lane 5'!AY45</f>
        <v>1.1153846153846132</v>
      </c>
      <c r="BS19" s="71">
        <f ca="1">'Lane 5'!AZ45</f>
        <v>1.1153846153846132</v>
      </c>
      <c r="BT19" s="71">
        <f ca="1">'Lane 5'!BA45</f>
        <v>0.1153846153846132</v>
      </c>
      <c r="BU19" s="71">
        <f ca="1">'Lane 5'!BB45</f>
        <v>-0.8846153846153868</v>
      </c>
      <c r="BV19" s="71">
        <f ca="1">'Lane 5'!BC45</f>
        <v>0.1153846153846132</v>
      </c>
      <c r="BW19" s="71">
        <f ca="1">'Lane 5'!BD45</f>
        <v>-0.8846153846153868</v>
      </c>
      <c r="BX19" s="71">
        <f ca="1">'Lane 5'!BE45</f>
        <v>-0.8846153846153868</v>
      </c>
      <c r="BY19" s="71">
        <f ca="1">'Lane 5'!BF45</f>
        <v>-0.8846153846153868</v>
      </c>
      <c r="BZ19" s="71">
        <f ca="1">'Lane 5'!BG45</f>
        <v>-0.8846153846153868</v>
      </c>
      <c r="CA19" s="71">
        <f ca="1">'Lane 5'!BH45</f>
        <v>-0.8846153846153868</v>
      </c>
      <c r="CB19" s="71">
        <f ca="1">'Lane 5'!BI45</f>
        <v>-0.8846153846153868</v>
      </c>
      <c r="CC19" s="71">
        <f ca="1">'Lane 5'!BJ45</f>
        <v>-0.8846153846153868</v>
      </c>
      <c r="CD19" s="71">
        <f ca="1">'Lane 5'!BK45</f>
        <v>-0.8846153846153868</v>
      </c>
      <c r="CE19" s="71">
        <f ca="1">'Lane 5'!BL45</f>
        <v>-0.8846153846153868</v>
      </c>
      <c r="CF19" s="71">
        <f ca="1">'Lane 5'!BM45</f>
        <v>0.1153846153846132</v>
      </c>
      <c r="CG19" s="71">
        <f ca="1">'Lane 5'!BN45</f>
        <v>-0.8846153846153868</v>
      </c>
      <c r="CH19" s="71">
        <f ca="1">'Lane 5'!BO45</f>
        <v>0.1153846153846132</v>
      </c>
      <c r="CI19" s="71">
        <f ca="1">'Lane 5'!BP45</f>
        <v>-0.8846153846153868</v>
      </c>
      <c r="CJ19" s="71">
        <f ca="1">'Lane 5'!BQ45</f>
        <v>-0.8846153846153868</v>
      </c>
      <c r="CK19" s="71">
        <f ca="1">'Lane 5'!BR45</f>
        <v>-1.8846153846153868</v>
      </c>
      <c r="CL19" s="71">
        <f ca="1">'Lane 5'!BS45</f>
        <v>-0.8846153846153868</v>
      </c>
      <c r="CM19" s="71">
        <f ca="1">'Lane 5'!BT45</f>
        <v>-2.8846153846153868</v>
      </c>
      <c r="CN19" s="71">
        <f ca="1">'Lane 5'!BU45</f>
        <v>-2.8846153846153868</v>
      </c>
      <c r="CO19" s="71">
        <f ca="1">'Lane 5'!BV45</f>
        <v>-3.8846153846153868</v>
      </c>
      <c r="CP19" s="71">
        <f ca="1">'Lane 5'!BW45</f>
        <v>-1.8846153846153868</v>
      </c>
      <c r="CQ19" s="71">
        <f ca="1">'Lane 5'!BX45</f>
        <v>-3.8846153846153868</v>
      </c>
      <c r="CR19" s="71">
        <f ca="1">'Lane 5'!BY45</f>
        <v>-3.8846153846153868</v>
      </c>
      <c r="CS19" s="71">
        <f ca="1">'Lane 5'!BZ45</f>
        <v>-3.8846153846153868</v>
      </c>
      <c r="CT19" s="71">
        <f ca="1">'Lane 5'!CA45</f>
        <v>-3.8846153846153832</v>
      </c>
      <c r="CU19" s="71">
        <f ca="1">'Lane 5'!CB45</f>
        <v>-5.8846153846153832</v>
      </c>
      <c r="CV19" s="71">
        <f ca="1">'Lane 5'!CC45</f>
        <v>-2.8846153846153832</v>
      </c>
      <c r="CW19" s="71">
        <f ca="1">'Lane 5'!CD45</f>
        <v>-2.8846153846153832</v>
      </c>
      <c r="CX19" s="71">
        <f ca="1">'Lane 5'!CE45</f>
        <v>-2.884615384615385</v>
      </c>
      <c r="CY19" s="71">
        <f ca="1">'Lane 5'!CF45</f>
        <v>-2.884615384615385</v>
      </c>
      <c r="CZ19" s="71">
        <f ca="1">'Lane 5'!CG45</f>
        <v>-2.884615384615385</v>
      </c>
      <c r="DA19" s="71">
        <f ca="1">'Lane 5'!CH45</f>
        <v>-3.884615384615385</v>
      </c>
      <c r="DB19" s="71">
        <f ca="1">'Lane 5'!CI45</f>
        <v>-2.8846153846153846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X20" s="112">
        <f ca="1">'Lane 5'!D46</f>
        <v>3.6</v>
      </c>
      <c r="Y20" s="113">
        <f ca="1">'Lane 5'!E46</f>
        <v>0</v>
      </c>
      <c r="Z20" s="113">
        <f ca="1">'Lane 5'!F46</f>
        <v>0</v>
      </c>
      <c r="AA20" s="113">
        <f ca="1">'Lane 5'!G46</f>
        <v>0</v>
      </c>
      <c r="AB20" s="113">
        <f ca="1">'Lane 5'!H46</f>
        <v>0</v>
      </c>
      <c r="AC20" s="113">
        <f ca="1">'Lane 5'!I46</f>
        <v>0</v>
      </c>
      <c r="AD20" s="113">
        <f ca="1">'Lane 5'!K46</f>
        <v>0.01282051282051282</v>
      </c>
      <c r="AE20" s="113">
        <f ca="1">'Lane 5'!L46</f>
        <v>1.0128205128205128</v>
      </c>
      <c r="AF20" s="113">
        <f ca="1">'Lane 5'!M46</f>
        <v>-0.98717948717948723</v>
      </c>
      <c r="AG20" s="113">
        <f ca="1">'Lane 5'!N46</f>
        <v>0.01282051282051282</v>
      </c>
      <c r="AH20" s="113">
        <f ca="1">'Lane 5'!O46</f>
        <v>0.01282051282051282</v>
      </c>
      <c r="AI20" s="113">
        <f ca="1">'Lane 5'!P46</f>
        <v>0.01282051282051282</v>
      </c>
      <c r="AJ20" s="113">
        <f ca="1">'Lane 5'!Q46</f>
        <v>1.0128205128205128</v>
      </c>
      <c r="AK20" s="113">
        <f ca="1">'Lane 5'!R46</f>
        <v>0.012820512820512775</v>
      </c>
      <c r="AL20" s="113">
        <f ca="1">'Lane 5'!S46</f>
        <v>1.0128205128205128</v>
      </c>
      <c r="AM20" s="113">
        <f ca="1">'Lane 5'!T46</f>
        <v>0.012820512820512775</v>
      </c>
      <c r="AN20" s="113">
        <f ca="1">'Lane 5'!U46</f>
        <v>0.012820512820512775</v>
      </c>
      <c r="AO20" s="113">
        <f ca="1">'Lane 5'!V46</f>
        <v>1.0128205128205128</v>
      </c>
      <c r="AP20" s="113">
        <f ca="1">'Lane 5'!W46</f>
        <v>2.0128205128205128</v>
      </c>
      <c r="AQ20" s="113">
        <f ca="1">'Lane 5'!X46</f>
        <v>1.0128205128205128</v>
      </c>
      <c r="AR20" s="113">
        <f ca="1">'Lane 5'!Y46</f>
        <v>0.012820512820512775</v>
      </c>
      <c r="AS20" s="113">
        <f ca="1">'Lane 5'!Z46</f>
        <v>1.0128205128205128</v>
      </c>
      <c r="AT20" s="113">
        <f ca="1">'Lane 5'!AA46</f>
        <v>1.0128205128205128</v>
      </c>
      <c r="AU20" s="113">
        <f ca="1">'Lane 5'!AB46</f>
        <v>2.0128205128205128</v>
      </c>
      <c r="AV20" s="113">
        <f ca="1">'Lane 5'!AC46</f>
        <v>2.0128205128205128</v>
      </c>
      <c r="AW20" s="113">
        <f ca="1">'Lane 5'!AD46</f>
        <v>1.0128205128205128</v>
      </c>
      <c r="AX20" s="113">
        <f ca="1">'Lane 5'!AE46</f>
        <v>1.0128205128205128</v>
      </c>
      <c r="AY20" s="113">
        <f ca="1">'Lane 5'!AF46</f>
        <v>1.0128205128205128</v>
      </c>
      <c r="AZ20" s="113">
        <f ca="1">'Lane 5'!AG46</f>
        <v>2.0128205128205128</v>
      </c>
      <c r="BA20" s="113">
        <f ca="1">'Lane 5'!AH46</f>
        <v>1.0128205128205146</v>
      </c>
      <c r="BB20" s="113">
        <f ca="1">'Lane 5'!AI46</f>
        <v>2.0128205128205146</v>
      </c>
      <c r="BC20" s="113">
        <f ca="1">'Lane 5'!AJ46</f>
        <v>2.0128205128205146</v>
      </c>
      <c r="BD20" s="113">
        <f ca="1">'Lane 5'!AK46</f>
        <v>2.0128205128205146</v>
      </c>
      <c r="BE20" s="113">
        <f ca="1">'Lane 5'!AL46</f>
        <v>2.0128205128205146</v>
      </c>
      <c r="BF20" s="113">
        <f ca="1">'Lane 5'!AM46</f>
        <v>2.0128205128205146</v>
      </c>
      <c r="BG20" s="113">
        <f ca="1">'Lane 5'!AN46</f>
        <v>1.0128205128205146</v>
      </c>
      <c r="BH20" s="113">
        <f ca="1">'Lane 5'!AO46</f>
        <v>2.0128205128205146</v>
      </c>
      <c r="BI20" s="113">
        <f ca="1">'Lane 5'!AP46</f>
        <v>1.0128205128205146</v>
      </c>
      <c r="BJ20" s="113">
        <f ca="1">'Lane 5'!AQ46</f>
        <v>2.0128205128205146</v>
      </c>
      <c r="BK20" s="113">
        <f ca="1">'Lane 5'!AR46</f>
        <v>1.012820512820511</v>
      </c>
      <c r="BL20" s="113">
        <f ca="1">'Lane 5'!AS46</f>
        <v>1.012820512820511</v>
      </c>
      <c r="BM20" s="113">
        <f ca="1">'Lane 5'!AT46</f>
        <v>1.012820512820511</v>
      </c>
      <c r="BN20" s="113">
        <f ca="1">'Lane 5'!AU46</f>
        <v>1.012820512820511</v>
      </c>
      <c r="BO20" s="113">
        <f ca="1">'Lane 5'!AV46</f>
        <v>1.012820512820511</v>
      </c>
      <c r="BP20" s="113">
        <f ca="1">'Lane 5'!AW46</f>
        <v>0.012820512820510999</v>
      </c>
      <c r="BQ20" s="113">
        <f ca="1">'Lane 5'!AX46</f>
        <v>1.012820512820511</v>
      </c>
      <c r="BR20" s="113">
        <f ca="1">'Lane 5'!AY46</f>
        <v>0.012820512820510999</v>
      </c>
      <c r="BS20" s="113">
        <f ca="1">'Lane 5'!AZ46</f>
        <v>1.012820512820511</v>
      </c>
      <c r="BT20" s="113">
        <f ca="1">'Lane 5'!BA46</f>
        <v>0.012820512820510999</v>
      </c>
      <c r="BU20" s="113">
        <f ca="1">'Lane 5'!BB46</f>
        <v>0.012820512820510999</v>
      </c>
      <c r="BV20" s="113">
        <f ca="1">'Lane 5'!BC46</f>
        <v>-0.987179487179489</v>
      </c>
      <c r="BW20" s="113">
        <f ca="1">'Lane 5'!BD46</f>
        <v>0.012820512820510999</v>
      </c>
      <c r="BX20" s="113">
        <f ca="1">'Lane 5'!BE46</f>
        <v>-0.987179487179489</v>
      </c>
      <c r="BY20" s="113">
        <f ca="1">'Lane 5'!BF46</f>
        <v>-0.987179487179489</v>
      </c>
      <c r="BZ20" s="113">
        <f ca="1">'Lane 5'!BG46</f>
        <v>0.012820512820510999</v>
      </c>
      <c r="CA20" s="113">
        <f ca="1">'Lane 5'!BH46</f>
        <v>-1.987179487179489</v>
      </c>
      <c r="CB20" s="113">
        <f ca="1">'Lane 5'!BI46</f>
        <v>-0.987179487179489</v>
      </c>
      <c r="CC20" s="113">
        <f ca="1">'Lane 5'!BJ46</f>
        <v>-0.987179487179489</v>
      </c>
      <c r="CD20" s="113">
        <f ca="1">'Lane 5'!BK46</f>
        <v>-0.987179487179489</v>
      </c>
      <c r="CE20" s="113">
        <f ca="1">'Lane 5'!BL46</f>
        <v>-0.987179487179489</v>
      </c>
      <c r="CF20" s="113">
        <f ca="1">'Lane 5'!BM46</f>
        <v>-0.98717948717948545</v>
      </c>
      <c r="CG20" s="113">
        <f ca="1">'Lane 5'!BN46</f>
        <v>-0.98717948717948545</v>
      </c>
      <c r="CH20" s="113">
        <f ca="1">'Lane 5'!BO46</f>
        <v>-0.98717948717948545</v>
      </c>
      <c r="CI20" s="113">
        <f ca="1">'Lane 5'!BP46</f>
        <v>-0.98717948717948545</v>
      </c>
      <c r="CJ20" s="113">
        <f ca="1">'Lane 5'!BQ46</f>
        <v>-0.98717948717948545</v>
      </c>
      <c r="CK20" s="113">
        <f ca="1">'Lane 5'!BR46</f>
        <v>-1.9871794871794854</v>
      </c>
      <c r="CL20" s="113">
        <f ca="1">'Lane 5'!BS46</f>
        <v>-0.98717948717948545</v>
      </c>
      <c r="CM20" s="113">
        <f ca="1">'Lane 5'!BT46</f>
        <v>-1.9871794871794854</v>
      </c>
      <c r="CN20" s="113">
        <f ca="1">'Lane 5'!BU46</f>
        <v>-0.98717948717948545</v>
      </c>
      <c r="CO20" s="113">
        <f ca="1">'Lane 5'!BV46</f>
        <v>-0.98717948717948545</v>
      </c>
      <c r="CP20" s="113">
        <f ca="1">'Lane 5'!BW46</f>
        <v>-0.98717948717948545</v>
      </c>
      <c r="CQ20" s="113">
        <f ca="1">'Lane 5'!BX46</f>
        <v>-1.9871794871794854</v>
      </c>
      <c r="CR20" s="113">
        <f ca="1">'Lane 5'!BY46</f>
        <v>-1.9871794871794854</v>
      </c>
      <c r="CS20" s="113">
        <f ca="1">'Lane 5'!BZ46</f>
        <v>-1.9871794871794872</v>
      </c>
      <c r="CT20" s="113">
        <f ca="1">'Lane 5'!CA46</f>
        <v>-0.98717948717948723</v>
      </c>
      <c r="CU20" s="113">
        <f ca="1">'Lane 5'!CB46</f>
        <v>-1.9871794871794872</v>
      </c>
      <c r="CV20" s="113">
        <f ca="1">'Lane 5'!CC46</f>
        <v>-2.9871794871794872</v>
      </c>
      <c r="CW20" s="113">
        <f ca="1">'Lane 5'!CD46</f>
        <v>-0.98717948717948723</v>
      </c>
      <c r="CX20" s="113">
        <f ca="1">'Lane 5'!CE46</f>
        <v>-0.98717948717948723</v>
      </c>
      <c r="CY20" s="113">
        <f ca="1">'Lane 5'!CF46</f>
        <v>-0.98717948717948723</v>
      </c>
      <c r="CZ20" s="113">
        <f ca="1">'Lane 5'!CG46</f>
        <v>-0.98717948717948723</v>
      </c>
      <c r="DA20" s="113">
        <f ca="1">'Lane 5'!CH46</f>
        <v>-1.9871794871794872</v>
      </c>
      <c r="DB20" s="113">
        <f ca="1">'Lane 5'!CI46</f>
        <v>-0.98717948717948723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SUM((DB20+CV16+CP12+DA19+CU15)*-0.132,(CZ18+CY18+CX17+CW17+CT14+CS14+CR13+CQ13+CN11+CO11+CM10+CL10+CK9+CI8++CH8+CJ9)*-0.132/2,(CG7+CF7+CE7+CD6+CC6+CB6+CA5+BZ5+BY5+BX4+BW4+BV4)*-0.132/3,17)</f>
        <v>19.052769230769233</v>
      </c>
      <c r="U21" s="111">
        <f ca="1">Lefty!T21</f>
        <v>18.57723076923077</v>
      </c>
      <c r="X21" s="112">
        <f ca="1">'Lane 5'!D47</f>
        <v>1</v>
      </c>
      <c r="Y21" s="71">
        <f ca="1">'Lane 5'!E47</f>
        <v>0</v>
      </c>
      <c r="Z21" s="71">
        <f ca="1">'Lane 5'!F47</f>
        <v>0</v>
      </c>
      <c r="AA21" s="71">
        <f ca="1">'Lane 5'!G47</f>
        <v>0</v>
      </c>
      <c r="AB21" s="71">
        <f ca="1">'Lane 5'!H47</f>
        <v>0</v>
      </c>
      <c r="AC21" s="71">
        <f ca="1">'Lane 5'!I47</f>
        <v>0</v>
      </c>
      <c r="AD21" s="112">
        <f ca="1">'Lane 5'!K47</f>
        <v>0.38461538461538458</v>
      </c>
      <c r="AE21" s="112">
        <f ca="1">'Lane 5'!L47</f>
        <v>0.38461538461538458</v>
      </c>
      <c r="AF21" s="112">
        <f ca="1">'Lane 5'!M47</f>
        <v>-2.6153846153846154</v>
      </c>
      <c r="AG21" s="112">
        <f ca="1">'Lane 5'!N47</f>
        <v>0.38461538461538458</v>
      </c>
      <c r="AH21" s="112">
        <f ca="1">'Lane 5'!O47</f>
        <v>-0.61538461538461542</v>
      </c>
      <c r="AI21" s="112">
        <f ca="1">'Lane 5'!P47</f>
        <v>-0.615384615384615</v>
      </c>
      <c r="AJ21" s="112">
        <f ca="1">'Lane 5'!Q47</f>
        <v>-0.615384615384615</v>
      </c>
      <c r="AK21" s="112">
        <f ca="1">'Lane 5'!R47</f>
        <v>-1.615384615384615</v>
      </c>
      <c r="AL21" s="112">
        <f ca="1">'Lane 5'!S47</f>
        <v>-0.615384615384615</v>
      </c>
      <c r="AM21" s="112">
        <f ca="1">'Lane 5'!T47</f>
        <v>-0.615384615384615</v>
      </c>
      <c r="AN21" s="112">
        <f ca="1">'Lane 5'!U47</f>
        <v>-1.615384615384615</v>
      </c>
      <c r="AO21" s="112">
        <f ca="1">'Lane 5'!V47</f>
        <v>0.384615384615385</v>
      </c>
      <c r="AP21" s="112">
        <f ca="1">'Lane 5'!W47</f>
        <v>0.384615384615385</v>
      </c>
      <c r="AQ21" s="112">
        <f ca="1">'Lane 5'!X47</f>
        <v>-0.615384615384615</v>
      </c>
      <c r="AR21" s="112">
        <f ca="1">'Lane 5'!Y47</f>
        <v>0.384615384615385</v>
      </c>
      <c r="AS21" s="112">
        <f ca="1">'Lane 5'!Z47</f>
        <v>0.384615384615385</v>
      </c>
      <c r="AT21" s="112">
        <f ca="1">'Lane 5'!AA47</f>
        <v>0.384615384615385</v>
      </c>
      <c r="AU21" s="112">
        <f ca="1">'Lane 5'!AB47</f>
        <v>1.384615384615385</v>
      </c>
      <c r="AV21" s="112">
        <f ca="1">'Lane 5'!AC47</f>
        <v>1.384615384615385</v>
      </c>
      <c r="AW21" s="112">
        <f ca="1">'Lane 5'!AD47</f>
        <v>1.384615384615385</v>
      </c>
      <c r="AX21" s="112">
        <f ca="1">'Lane 5'!AE47</f>
        <v>1.384615384615385</v>
      </c>
      <c r="AY21" s="112">
        <f ca="1">'Lane 5'!AF47</f>
        <v>2.384615384615385</v>
      </c>
      <c r="AZ21" s="112">
        <f ca="1">'Lane 5'!AG47</f>
        <v>2.384615384615385</v>
      </c>
      <c r="BA21" s="112">
        <f ca="1">'Lane 5'!AH47</f>
        <v>2.384615384615385</v>
      </c>
      <c r="BB21" s="112">
        <f ca="1">'Lane 5'!AI47</f>
        <v>1.3846153846153846</v>
      </c>
      <c r="BC21" s="112">
        <f ca="1">'Lane 5'!AJ47</f>
        <v>2.3846153846153846</v>
      </c>
      <c r="BD21" s="112">
        <f ca="1">'Lane 5'!AK47</f>
        <v>3.3846153846153846</v>
      </c>
      <c r="BE21" s="112">
        <f ca="1">'Lane 5'!AL47</f>
        <v>4.384615384615385</v>
      </c>
      <c r="BF21" s="112">
        <f ca="1">'Lane 5'!AM47</f>
        <v>3.384615384615385</v>
      </c>
      <c r="BG21" s="112">
        <f ca="1">'Lane 5'!AN47</f>
        <v>3.384615384615385</v>
      </c>
      <c r="BH21" s="112">
        <f ca="1">'Lane 5'!AO47</f>
        <v>3.384615384615385</v>
      </c>
      <c r="BI21" s="112">
        <f ca="1">'Lane 5'!AP47</f>
        <v>2.384615384615385</v>
      </c>
      <c r="BJ21" s="112">
        <f ca="1">'Lane 5'!AQ47</f>
        <v>3.3846153846153832</v>
      </c>
      <c r="BK21" s="112">
        <f ca="1">'Lane 5'!AR47</f>
        <v>4.3846153846153832</v>
      </c>
      <c r="BL21" s="112">
        <f ca="1">'Lane 5'!AS47</f>
        <v>3.3846153846153832</v>
      </c>
      <c r="BM21" s="112">
        <f ca="1">'Lane 5'!AT47</f>
        <v>2.3846153846153832</v>
      </c>
      <c r="BN21" s="112">
        <f ca="1">'Lane 5'!AU47</f>
        <v>3.3846153846153832</v>
      </c>
      <c r="BO21" s="112">
        <f ca="1">'Lane 5'!AV47</f>
        <v>1.3846153846153868</v>
      </c>
      <c r="BP21" s="112">
        <f ca="1">'Lane 5'!AW47</f>
        <v>1.3846153846153868</v>
      </c>
      <c r="BQ21" s="112">
        <f ca="1">'Lane 5'!AX47</f>
        <v>1.3846153846153868</v>
      </c>
      <c r="BR21" s="112">
        <f ca="1">'Lane 5'!AY47</f>
        <v>1.3846153846153868</v>
      </c>
      <c r="BS21" s="112">
        <f ca="1">'Lane 5'!AZ47</f>
        <v>1.3846153846153868</v>
      </c>
      <c r="BT21" s="112">
        <f ca="1">'Lane 5'!BA47</f>
        <v>0.3846153846153868</v>
      </c>
      <c r="BU21" s="112">
        <f ca="1">'Lane 5'!BB47</f>
        <v>1.3846153846153868</v>
      </c>
      <c r="BV21" s="112">
        <f ca="1">'Lane 5'!BC47</f>
        <v>0.3846153846153868</v>
      </c>
      <c r="BW21" s="112">
        <f ca="1">'Lane 5'!BD47</f>
        <v>-0.6153846153846132</v>
      </c>
      <c r="BX21" s="112">
        <f ca="1">'Lane 5'!BE47</f>
        <v>0.3846153846153868</v>
      </c>
      <c r="BY21" s="112">
        <f ca="1">'Lane 5'!BF47</f>
        <v>0.3846153846153868</v>
      </c>
      <c r="BZ21" s="112">
        <f ca="1">'Lane 5'!BG47</f>
        <v>-0.6153846153846132</v>
      </c>
      <c r="CA21" s="112">
        <f ca="1">'Lane 5'!BH47</f>
        <v>0.3846153846153868</v>
      </c>
      <c r="CB21" s="112">
        <f ca="1">'Lane 5'!BI47</f>
        <v>0.3846153846153868</v>
      </c>
      <c r="CC21" s="112">
        <f ca="1">'Lane 5'!BJ47</f>
        <v>-1.6153846153846132</v>
      </c>
      <c r="CD21" s="112">
        <f ca="1">'Lane 5'!BK47</f>
        <v>-0.6153846153846132</v>
      </c>
      <c r="CE21" s="112">
        <f ca="1">'Lane 5'!BL47</f>
        <v>-0.6153846153846132</v>
      </c>
      <c r="CF21" s="112">
        <f ca="1">'Lane 5'!BM47</f>
        <v>0.3846153846153868</v>
      </c>
      <c r="CG21" s="112">
        <f ca="1">'Lane 5'!BN47</f>
        <v>-1.6153846153846132</v>
      </c>
      <c r="CH21" s="112">
        <f ca="1">'Lane 5'!BO47</f>
        <v>-1.6153846153846168</v>
      </c>
      <c r="CI21" s="112">
        <f ca="1">'Lane 5'!BP47</f>
        <v>-0.61538461538461675</v>
      </c>
      <c r="CJ21" s="112">
        <f ca="1">'Lane 5'!BQ47</f>
        <v>-0.61538461538461675</v>
      </c>
      <c r="CK21" s="112">
        <f ca="1">'Lane 5'!BR47</f>
        <v>-0.61538461538461675</v>
      </c>
      <c r="CL21" s="112">
        <f ca="1">'Lane 5'!BS47</f>
        <v>-0.61538461538461675</v>
      </c>
      <c r="CM21" s="112">
        <f ca="1">'Lane 5'!BT47</f>
        <v>-1.6153846153846168</v>
      </c>
      <c r="CN21" s="112">
        <f ca="1">'Lane 5'!BU47</f>
        <v>-1.6153846153846168</v>
      </c>
      <c r="CO21" s="112">
        <f ca="1">'Lane 5'!BV47</f>
        <v>-0.61538461538461675</v>
      </c>
      <c r="CP21" s="112">
        <f ca="1">'Lane 5'!BW47</f>
        <v>-0.61538461538461675</v>
      </c>
      <c r="CQ21" s="112">
        <f ca="1">'Lane 5'!BX47</f>
        <v>-0.61538461538461675</v>
      </c>
      <c r="CR21" s="112">
        <f ca="1">'Lane 5'!BY47</f>
        <v>-0.61538461538461675</v>
      </c>
      <c r="CS21" s="112">
        <f ca="1">'Lane 5'!BZ47</f>
        <v>-1.6153846153846168</v>
      </c>
      <c r="CT21" s="112">
        <f ca="1">'Lane 5'!CA47</f>
        <v>-0.615384615384615</v>
      </c>
      <c r="CU21" s="112">
        <f ca="1">'Lane 5'!CB47</f>
        <v>-1.615384615384615</v>
      </c>
      <c r="CV21" s="112">
        <f ca="1">'Lane 5'!CC47</f>
        <v>-1.615384615384615</v>
      </c>
      <c r="CW21" s="112">
        <f ca="1">'Lane 5'!CD47</f>
        <v>-0.615384615384615</v>
      </c>
      <c r="CX21" s="112">
        <f ca="1">'Lane 5'!CE47</f>
        <v>-0.615384615384615</v>
      </c>
      <c r="CY21" s="112">
        <f ca="1">'Lane 5'!CF47</f>
        <v>-0.615384615384615</v>
      </c>
      <c r="CZ21" s="112">
        <f ca="1">'Lane 5'!CG47</f>
        <v>0.384615384615385</v>
      </c>
      <c r="DA21" s="112">
        <f ca="1">'Lane 5'!CH47</f>
        <v>-3.615384615384615</v>
      </c>
      <c r="DB21" s="112">
        <f ca="1">'Lane 5'!CI47</f>
        <v>-2.6153846153846154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SUM((CZ20+CY19+CX18+CW17+CV16+CU15+CT14+CS13+CR12+CQ11+CP10)*-0.132,(CO9+CN9+CM8+CL8)*-0.132/2,(CK7+CJ7+CI7+CH7+CG6+CF6+CE6+CD6+CC5+CB5+CA5+BZ5+BY4+BX4+BW4+BV4)*-0.132/4,17)</f>
        <v>18.93176923076923</v>
      </c>
      <c r="U22" s="111">
        <f ca="1">Lefty!T22</f>
        <v>18.63223076923077</v>
      </c>
      <c r="AD22" s="116">
        <v>1</v>
      </c>
      <c r="AE22" s="116">
        <v>2</v>
      </c>
      <c r="AF22" s="116">
        <v>3</v>
      </c>
      <c r="AG22" s="116">
        <v>4</v>
      </c>
      <c r="AH22" s="116">
        <v>5</v>
      </c>
      <c r="AI22" s="116">
        <v>6</v>
      </c>
      <c r="AJ22" s="116">
        <v>7</v>
      </c>
      <c r="AK22" s="116">
        <v>8</v>
      </c>
      <c r="AL22" s="116">
        <v>9</v>
      </c>
      <c r="AM22" s="116">
        <v>10</v>
      </c>
      <c r="AN22" s="116">
        <v>11</v>
      </c>
      <c r="AO22" s="116">
        <v>12</v>
      </c>
      <c r="AP22" s="116">
        <v>13</v>
      </c>
      <c r="AQ22" s="116">
        <v>14</v>
      </c>
      <c r="AR22" s="116">
        <v>15</v>
      </c>
      <c r="AS22" s="116">
        <v>16</v>
      </c>
      <c r="AT22" s="116">
        <v>17</v>
      </c>
      <c r="AU22" s="116">
        <v>18</v>
      </c>
      <c r="AV22" s="116">
        <v>19</v>
      </c>
      <c r="AW22" s="116">
        <v>20</v>
      </c>
      <c r="AX22" s="116">
        <v>21</v>
      </c>
      <c r="AY22" s="116">
        <v>22</v>
      </c>
      <c r="AZ22" s="116">
        <v>23</v>
      </c>
      <c r="BA22" s="116">
        <v>24</v>
      </c>
      <c r="BB22" s="116">
        <v>25</v>
      </c>
      <c r="BC22" s="116">
        <v>26</v>
      </c>
      <c r="BD22" s="116">
        <v>27</v>
      </c>
      <c r="BE22" s="116">
        <v>28</v>
      </c>
      <c r="BF22" s="116">
        <v>29</v>
      </c>
      <c r="BG22" s="116">
        <v>30</v>
      </c>
      <c r="BH22" s="116">
        <v>31</v>
      </c>
      <c r="BI22" s="116">
        <v>32</v>
      </c>
      <c r="BJ22" s="116">
        <v>33</v>
      </c>
      <c r="BK22" s="116">
        <v>34</v>
      </c>
      <c r="BL22" s="116">
        <v>35</v>
      </c>
      <c r="BM22" s="116">
        <v>36</v>
      </c>
      <c r="BN22" s="116">
        <v>37</v>
      </c>
      <c r="BO22" s="116">
        <v>38</v>
      </c>
      <c r="BP22" s="116">
        <v>39</v>
      </c>
      <c r="BQ22" s="116">
        <v>40</v>
      </c>
      <c r="BR22" s="116">
        <v>41</v>
      </c>
      <c r="BS22" s="116">
        <v>42</v>
      </c>
      <c r="BT22" s="116">
        <v>43</v>
      </c>
      <c r="BU22" s="116">
        <v>44</v>
      </c>
      <c r="BV22" s="116">
        <v>45</v>
      </c>
      <c r="BW22" s="116">
        <v>46</v>
      </c>
      <c r="BX22" s="116">
        <v>47</v>
      </c>
      <c r="BY22" s="116">
        <v>48</v>
      </c>
      <c r="BZ22" s="116">
        <v>49</v>
      </c>
      <c r="CA22" s="116">
        <v>50</v>
      </c>
      <c r="CB22" s="116">
        <v>51</v>
      </c>
      <c r="CC22" s="116">
        <v>52</v>
      </c>
      <c r="CD22" s="116">
        <v>53</v>
      </c>
      <c r="CE22" s="116">
        <v>54</v>
      </c>
      <c r="CF22" s="116">
        <v>55</v>
      </c>
      <c r="CG22" s="116">
        <v>56</v>
      </c>
      <c r="CH22" s="116">
        <v>57</v>
      </c>
      <c r="CI22" s="116">
        <v>58</v>
      </c>
      <c r="CJ22" s="116">
        <v>59</v>
      </c>
      <c r="CK22" s="116">
        <v>60</v>
      </c>
      <c r="CL22" s="116">
        <v>61</v>
      </c>
      <c r="CM22" s="116">
        <v>62</v>
      </c>
      <c r="CN22" s="116">
        <v>63</v>
      </c>
      <c r="CO22" s="116">
        <v>64</v>
      </c>
      <c r="CP22" s="116">
        <v>65</v>
      </c>
      <c r="CQ22" s="116">
        <v>66</v>
      </c>
      <c r="CR22" s="116">
        <v>67</v>
      </c>
      <c r="CS22" s="116">
        <v>68</v>
      </c>
      <c r="CT22" s="116">
        <v>69</v>
      </c>
      <c r="CU22" s="116">
        <v>70</v>
      </c>
      <c r="CV22" s="116">
        <v>71</v>
      </c>
      <c r="CW22" s="116">
        <v>72</v>
      </c>
      <c r="CX22" s="116">
        <v>73</v>
      </c>
      <c r="CY22" s="116">
        <v>74</v>
      </c>
      <c r="CZ22" s="116">
        <v>75</v>
      </c>
      <c r="DA22" s="116">
        <v>76</v>
      </c>
      <c r="DB22" s="116">
        <v>77</v>
      </c>
    </row>
    <row r="23" spans="2:21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SUM((CX20+CX19+CW18+CW17+CV16+CV15+CU14+CU13+CT12+CS11+CR10+CQ9+CP8)*-0.132,(CO7+CN7+CM7+CL7+CK7+CG6+CF6+CJ6+CI6+CH6+CE5+CD5+CC5+CB5+CA5+BZ4+BY4+BX4+BW4+BV4)*-0.132/5,17)</f>
        <v>18.806369230769231</v>
      </c>
      <c r="U23" s="111">
        <f ca="1">Lefty!T23</f>
        <v>19.364830769230771</v>
      </c>
    </row>
    <row r="24" spans="2:21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SUM((CV20+CV19+CV18+CV17+CV16+CV15+CV14+CV13+CV12+CU11+CU10+CT9+CT8)*-0.132,(CS7+CR7+CQ7+CP7+CO7+CN7+CM6+CL6+CK6+CJ6+CI6+CH6+CG5+CF5+CD5+CE5+CC5+CB5+CA4+BZ4+BY4+BX4+BW4+BV4)*-0.132/6,17)</f>
        <v>19.14076923076923</v>
      </c>
      <c r="U24" s="111">
        <f ca="1">Lefty!T24</f>
        <v>18.841230769230769</v>
      </c>
    </row>
    <row r="25" spans="2:21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SUM((CT20+CT19+CU18+CU17+CV16+CV15+CW14+CW13+CX12+CX11+CX10+CX9+CX8)*-0.132,(CW7+CV7+CU7+CT7+CS7+CR7+CQ7+CP6+CO6+CN6+CM6+CL6+CK6+CJ6+CI5+CH5+CG5+CF5+CE5+CD5+CC5+CB4+CA4+BZ4+BY4+BX4+BW4+BV4)*-0.132/7,17)</f>
        <v>19.134483516483517</v>
      </c>
      <c r="U25" s="111">
        <f ca="1">Lefty!T25</f>
        <v>19.372373626373626</v>
      </c>
    </row>
    <row r="26" spans="2:19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</row>
    <row r="27" spans="2:21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SUM(DB20*-0.132,(DA19+CZ19+CY18+CX18+CW17+CV17+CU16+CT16+CS15+CR15+CQ14+CP14+CO13+CN13+CM12+CL12+CK11+CJ11+CI10+CH10+CG9+CF9+CE8+CD8+CC7+CB7+CA6+BZ6+BY5+BX5+BW4+BV4)*-0.132/2,17)</f>
        <v>19.558769230769229</v>
      </c>
      <c r="U27" s="111">
        <f ca="1">Lefty!T27</f>
        <v>18.665230769230771</v>
      </c>
    </row>
    <row r="28" spans="2:21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SUM((CZ20+CY19+CS15+CR14+CX18)*-0.132,(CW17+CV17+CU16+CT16+CQ13+CP13+CO12+CN12+CM11+CL11+CK10+CJ10+CI9+CH9+CG8+CF8+BY5+BX5+BW4+BV4)*-0.132/2,(CE7+CD7+CC7+CB6+CA6+BZ6)*-0.132/3,17)</f>
        <v>19.33876923076923</v>
      </c>
      <c r="U28" s="111">
        <f ca="1">Lefty!T28</f>
        <v>18.863230769230768</v>
      </c>
    </row>
    <row r="29" spans="2:21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SUM((CX20+CW19+CV18+CU17+CT16+CS15+CR14+CQ13+CP12+CO11+CN10)*-0.132,(CM9+CL9+CK8+CJ8)*-0.132/2,(CI7+CH7+CG7+CF7+CE6+CD6+CC6+CB6)*-0.132/4,(CA5+BZ5+BY5+BX4+BW4+BV4)*-0.132/3,17)</f>
        <v>19.569769230769229</v>
      </c>
      <c r="U29" s="111">
        <f ca="1">Lefty!T29</f>
        <v>18.544230769230769</v>
      </c>
    </row>
    <row r="30" spans="2:21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SUM((CV20+CV19+CU18+CU17+CT16+CT15+CS14+CS13+CR12+CQ11+CP10+CO9+CN8)*-0.132,(CM7+CL7+CK7+CJ7+CI7+CH6+CG6+CF6+CE6+CD6)*-0.132/5,(CC5+CB5+CA5+BZ5+BY4+BX4+BW4+BV4)*-0.132/4,17)</f>
        <v>19.545569230769232</v>
      </c>
      <c r="U30" s="111">
        <f ca="1">Lefty!T30</f>
        <v>18.764230769230771</v>
      </c>
    </row>
    <row r="31" spans="2:21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SUM((CT20+CT19+CT18+CT17+CT16+CT15+CT14+CT13+CT12+CS11+CS10+CR9+CR8)*-0.132,(CQ7+CP7+CO7+CN7+CM7+CL7+CK6+CJ6+CI6+CH6+CG6+CF6)*-0.132/6,(CE5+CD5+CC5+CB5+CA5+BZ4+BY4+BX4+BW4+BV4)*-0.132/5,17)</f>
        <v>18.573169230769231</v>
      </c>
      <c r="U31" s="111">
        <f ca="1">Lefty!T31</f>
        <v>18.73563076923077</v>
      </c>
    </row>
    <row r="32" spans="2:21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SUM((CR20+CS19+CS18+CT17+CT16+CU15+CU14+CV13+CV12+CW11+CW10+CV9+CV8)*-0.132,(CU7+CT7+CS7+CR7+CQ7+CP7+CO7+CN6+CM6+CL6+CK6+CJ6+CI6+CH6)*-0.132/7,(CG5+CF5+CE5+CD5+CC5+CB5+CA4+BZ4+BY4+BX4+BW4+BV4)*-0.132/6,17)</f>
        <v>18.48076923076923</v>
      </c>
      <c r="U32" s="111">
        <f ca="1">Lefty!T32</f>
        <v>18.319516483516484</v>
      </c>
    </row>
    <row r="33" spans="2:21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SUM((CP20+CQ19+CR18+CS17+CT16+CU15+CV14+CX12+CW13+CY11+CY10+CZ9+CZ8)*-0.132,(CY7+CX7+CW7+CV7+CU7+CT7+CS7+CR7+CQ6+CP6+CO6+CN6+CM6+CL6+CK6+CJ6)*-0.132/8,(CI5+CH5+CG5+CF5+CE5+CD5+CC5+CB4+CA4+BZ4+BY4+BX4+BW4+BV4)*-0.132/7,17)</f>
        <v>18.606483516483515</v>
      </c>
      <c r="U33" s="111">
        <f ca="1">Lefty!T33</f>
        <v>17.941587912087911</v>
      </c>
    </row>
    <row r="34" spans="2:19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</row>
    <row r="35" spans="2:21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SUM((CX20+CU18+CR16+CO14+CL12+CI10+CF8)*-0.132,(CW19+CV19+CT17+CS17+CQ15+CP15+CN13+CM13+CK11+CJ11+CH9+CG9+BY5+BX5+BW4+BV4)*-0.132/2,(CE7+CD7+CC7+CB6+CA6+BZ6)*-0.132/3,17)</f>
        <v>19.866769230769229</v>
      </c>
      <c r="U35" s="111">
        <f ca="1">Lefty!T35</f>
        <v>18.73123076923077</v>
      </c>
    </row>
    <row r="36" spans="2:21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SUM((CV20+CU19+CT18+CS17+CR16+CQ15+CP14+CO13+CN12+CM11+CL10)*-0.132,(CK9+CJ9+CI8+CH8)*-0.132/2,(CG7+CF7+CE7+CD6+CC6+CB6+CA5+BZ5+BY5+BX4+BW4+BV4)*-0.132/3,17)</f>
        <v>20.240769230769232</v>
      </c>
      <c r="U36" s="111">
        <f ca="1">Lefty!T36</f>
        <v>18.379230769230769</v>
      </c>
    </row>
    <row r="37" spans="2:21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SUM(CT20*-0.132,(CS19+CS18+CR17+CR16+CQ15+CQ14+CP13+CP12)*-0.132,(CO11+CN10+CM9+CL8)*-0.132,(CK7+CJ7+CI7+CH7+CG6+CF6+CE6+CD6+CC5+CB5+CA5+BZ5+BY4+BX4+BW4+BV4)*-0.132/4,17)</f>
        <v>19.39376923076923</v>
      </c>
      <c r="U37" s="111">
        <f ca="1">Lefty!T37</f>
        <v>18.36823076923077</v>
      </c>
    </row>
    <row r="38" spans="2:21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SUM((CR20+CR19+CR18+CR17+CR16+CR15+CR14+CR13+CR12+CQ11+CQ10+CP9+CP8)*-0.132,(CO7+CN7+CM7+CL7+CK7+CJ6+CI6+CH6+CG6+CF6+CE5+CD5+CC5+CB5+CA5+BZ4+BY4+BX4+BW4+BV4)*-0.132/5,17)</f>
        <v>19.99436923076923</v>
      </c>
      <c r="U38" s="111">
        <f ca="1">Lefty!T38</f>
        <v>19.496830769230769</v>
      </c>
    </row>
    <row r="39" spans="2:21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SUM((CP20+CQ19+CQ18+CR17+CR16+CS15+CS14+CT13+CT12+CU11+CU10+CT9+CT8)*-0.132,(CS7+CR7+CQ7+CP7+CO7+CN7+CM6+CL6+CK6+CJ6+CI6+CH6+CG5+CF5+CE5+CD5+CC5+CB5+CA4+BZ4+BY4+BX4+BW4+BV4)*-0.132/6,17)</f>
        <v>18.876769230769231</v>
      </c>
      <c r="U39" s="111">
        <f ca="1">Lefty!T39</f>
        <v>18.841230769230769</v>
      </c>
    </row>
    <row r="40" spans="2:21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SUM((CN20+CO19+CP18+CQ17+CR16+CS15+CT14+CU13+CV12+CW11+CW10+CX9+CX8)*-0.132,(CW7+CV7+CU7+CT7+CS7+CR7+CQ7+CP6+CO6+CN6+CM6+CL6+CK6+CJ6+CI5+CH5+CG5+CF5+CE5+CD5+CC5+CB4+CA4+BZ4+BY4+BX4+BW4+BV4)*-0.132/7,17)</f>
        <v>18.606483516483515</v>
      </c>
      <c r="U40" s="111">
        <f ca="1">Lefty!T40</f>
        <v>19.108373626373627</v>
      </c>
    </row>
    <row r="41" spans="2:19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</row>
    <row r="42" spans="2:21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SUM((CV20+CS18+CP16+CM14+CJ12+CG10+CD8)*-0.132,(CU19+CT19+CR17+CQ17+CO15+CN15+CL13+CK13+CI11+CH11+CF9+CE9+CC7+CB7+CA6+BZ6+BY5+BX5+BW4+BV4)*-0.132/2,17)</f>
        <v>20.482769230769232</v>
      </c>
      <c r="U42" s="111">
        <f ca="1">Lefty!T42</f>
        <v>18.533230769230769</v>
      </c>
    </row>
    <row r="43" spans="2:21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SUM((CT20+CS19+CR18+CQ17+CP16+CO15+CN14+CM13+CL12+CI10+CF8)*-0.132,(CK11+CJ11+CH9+CG9+BY5+BX5+BW4+BV4)*-0.132/2,(CE7+CD7+CC7+CB6+CA6+BZ6)*-0.132/3,17)</f>
        <v>20.526769230769233</v>
      </c>
      <c r="U43" s="111">
        <f ca="1">Lefty!T43</f>
        <v>19.061230769230768</v>
      </c>
    </row>
    <row r="44" spans="2:21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SUM((CR20+CQ19+CQ18+CP17+CP16+CO15+CO14+CN13+CN12+CM11+CL10+CK9+CJ8)*-0.132,(CI7+CH7+CG7+CF7+CE6+CD6+CC6+CB6)*-0.132/4,(CA5+BZ5+BY5+BX4+BW4+BV4)*-0.132/3,17)</f>
        <v>19.89976923076923</v>
      </c>
      <c r="U44" s="111">
        <f ca="1">Lefty!T44</f>
        <v>18.610230769230768</v>
      </c>
    </row>
    <row r="45" spans="2:21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SUM((CP20+CP19+CP18+CP17+CP16+CP15+CP14+CP13+CP12+CO11+CO10+CN9+CN8)*-0.132,(CM7+CL7+CK7+CJ7+CI7+CH6+CG6+CF6+CE6+CD6)*-0.132/5,(CC5+CB5+CA5+BZ5+BY4+BX4+BW4+BV4)*-0.132/4,17)</f>
        <v>18.489569230769231</v>
      </c>
      <c r="U45" s="111">
        <f ca="1">Lefty!T45</f>
        <v>19.424230769230768</v>
      </c>
    </row>
    <row r="46" spans="2:21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SUM((CN20+CO19+CO18+CP17+CP16+CQ15+CQ14+CR13+CR12+CS11+CS10+CR9+CR8)*-0.132,(CQ7+CP7+CO7+CN7+CM7+CL7+CK6+CJ6+CI6+CH6+CG6+CF6)*-0.132/6,(CE5+CD5+CC5+CB5+CA5+BZ4+BY4+BX4+BW4+BV4)*-0.132/5,17)</f>
        <v>18.969169230769232</v>
      </c>
      <c r="U46" s="111">
        <f ca="1">Lefty!T46</f>
        <v>17.811630769230771</v>
      </c>
    </row>
    <row r="47" spans="2:21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SUM((CL20+CM19+CN18+CO17+CP16+CQ15+CR14+CS13+CT12+CU11+CU10+CV9+CV8)*-0.132,(CU7+CT7+CS7+CR7+CQ7+CP7+CO7+CN6+CM6+CL6+CK6+CJ6+CI6+CH6)*-0.132/7,(CG5+CF5+CE5+CD5+CC5+CB5+CA4+BZ4+BY4+BX4+BW4+BV4)*-0.132/6,17)</f>
        <v>18.744769230769229</v>
      </c>
      <c r="U47" s="111">
        <f ca="1">Lefty!T47</f>
        <v>18.715516483516485</v>
      </c>
    </row>
    <row r="48" spans="2:21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SUM((CJ20+CP16+CM18+CS14+CV12+CW11+CX10+CY9+CZ8)*-0.132,(CK19+CL19+CN17+CO17+CQ15+CR15+CT13+CU13)*-0.132/2,(CY7+CX7+CW7+CV7+CU7+CT7+CS7+CR7+CQ6+CP6+CO6+CN6+CM6+CL6+CK6+CJ6)*-0.132/8,(CI5+CH5+CG5+CF5+CE5+CD5+CC5+CB4+CA4+BZ4+BY4+BX4+BW4+BV4)*-0.132/7,17)</f>
        <v>18.738483516483516</v>
      </c>
      <c r="U48" s="111">
        <f ca="1">Lefty!T48</f>
        <v>18.997587912087912</v>
      </c>
    </row>
    <row r="49" spans="2:19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</row>
    <row r="50" spans="2:21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SUM((CT20+CQ18+CN16+CK14+CH12+CE10+CB8+BY6+BV4)*-0.132,(CS19+CR19+CP17+CO17+CM15+CL15+CJ13+CI13+CG11+CF11+CD9+CC9+CA7+BZ7+BX5+BW5)*-0.132/2,17)</f>
        <v>19.95476923076923</v>
      </c>
      <c r="U50" s="111">
        <f ca="1">Lefty!T50</f>
        <v>19.325230769230767</v>
      </c>
    </row>
    <row r="51" spans="2:21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SUM((CR20+CQ19+CP18+CO17+CN16+CM15+CL14+CK13+CJ12+CD8+CG10)*-0.132,(CI11+CH11+CF9+CE9+CC7+CB7+CA6+BZ6+BY5+BX5+BW4+BV4)*-0.132/2,17)</f>
        <v>20.482769230769232</v>
      </c>
      <c r="U51" s="111">
        <f ca="1">Lefty!T51</f>
        <v>18.599230769230768</v>
      </c>
    </row>
    <row r="52" spans="2:21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SUM((CP20+CO19+CO18+CN17+CN16+CM15+CM14+CL13+CL12+CK11+CJ10+CI9+CH8)*-0.132,(CG7+CF7+CE7+CD6+CC6+CB6+CA5+BZ5+BY5+BX4+BW4+BV4)*-0.132/3,17)</f>
        <v>20.504769230769231</v>
      </c>
      <c r="U52" s="111">
        <f ca="1">Lefty!T52</f>
        <v>18.907230769230768</v>
      </c>
    </row>
    <row r="53" spans="2:21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SUM((CN20+CN19+CN18+CN17+CN16+CN15+CN14+CN13+CN12+CM11+CM10+CL9+CL8)*-0.132,(CK7+CJ7+CI7+CH7+CG6+CF6+CE6+CD6+CC5+CB5+CA5+BZ5+BY4+BX4+BW4+BV4)*-0.132/4,17)</f>
        <v>20.449769230769231</v>
      </c>
      <c r="U53" s="111">
        <f ca="1">Lefty!T53</f>
        <v>18.500230769230768</v>
      </c>
    </row>
    <row r="54" spans="2:21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SUM((CL20+CM19+CM18+CN17+CN16+CO15+CO14+CP13+CP12+CQ11+CQ10+CP9+CP8)*-0.132,(CO7+CN7+CM7+CL7+CK7+CJ6+CI6+CH6+CG6+CF6+CE5+CD5+CC5+CB5+CA5+BZ4+BY4+BX4+BW4+BV4)*-0.132/5,17)</f>
        <v>19.33436923076923</v>
      </c>
      <c r="U54" s="111">
        <f ca="1">Lefty!T54</f>
        <v>19.23283076923077</v>
      </c>
    </row>
    <row r="55" spans="2:21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SUM((CJ20+CK19+CL18+CM17+CN16+CO15+CP14+CQ13+CR12+CS11+CS10+CT9+CT8)*-0.132,(CS7+CR7+CQ7+CP7+CO7+CN7+CM6+CL6+CK6+CJ6+CI6+CH6+CG5+CF5+CE5+CD5+CC5+CB5+CA4+BZ4+BY4+BX4+BW4+BV4)*-0.132/6,17)</f>
        <v>19.14076923076923</v>
      </c>
      <c r="U55" s="111">
        <f ca="1">Lefty!T55</f>
        <v>18.57723076923077</v>
      </c>
    </row>
    <row r="56" spans="2:21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SUM((CH20+CK18+CN16+CQ14+CT12+CU11+CV10+CW9+CX8)*-0.132,(CI19+CJ19+CL17+CM17+CO15+CP14+CR13+CS13)*-0.132/2,(CW7+CV7+CU7+CT7+CS7+CR7+CQ7+CP6+CO6+CN6+CM6+CL6+CK6+CJ6+CI5+CH5+CG5+CF5+CE5+CD5+CC5+CB4+CA4+BZ4+BY4+BX4+BW4+BV4)*-0.132/7,17)</f>
        <v>18.627637362637362</v>
      </c>
      <c r="U56" s="111">
        <f ca="1">Lefty!T56</f>
        <v>18.82321978021978</v>
      </c>
    </row>
    <row r="57" spans="2:21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SUM((CF20+DB8+CY10)*-0.132,(CG19+CH19+CI18+CJ18+CK17+CL17+CM16+CN16+CO15+CP15+CQ14+CR14+CS13+CT13+CU12+CV12+CW11+CX11+CZ9+DA9)*-0.132/2,(DA7+CZ7+CY7+CX7+CW7+CV7+CU7+CT7+CS6+CR6+CQ6+CP6+CO6+CN6+CM6+CL6+CK5+CJ5+CI5+CH5+CG5+CF5+CE5+CD5+CC4+CB4+CA4+BZ4+BY4+BX4+BW4+BV4)*-0.132/8,17)</f>
        <v>18.45326923076923</v>
      </c>
      <c r="U57" s="111">
        <f ca="1">Lefty!T57</f>
        <v>19.523230769230768</v>
      </c>
    </row>
    <row r="58" spans="2:19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</row>
    <row r="59" spans="2:21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SUM((CP20+CO19+CN18+CM17+CL16+CK15+CJ14+CI13+CH12+CG11+CF10+CE9+CD8)*-0.132,(CC7+CB7+CA6+BZ6+BY5+BX5+BW4+BV4)*-0.132/2,17)</f>
        <v>19.888769230769231</v>
      </c>
      <c r="U59" s="111">
        <f ca="1">Lefty!T59</f>
        <v>18.995230769230769</v>
      </c>
    </row>
    <row r="60" spans="2:21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SUM((CN20+CM19+CM18+CL17+CL16+CK15+CK14+CJ13+CJ12+CI11+CH10+CG9+CF8)*-0.132,(CE7+CD7+CC7+CB6+CA6+BZ6)*-0.132/3,(BY5+BX5+BW4+BV4)*-0.132/2,17)</f>
        <v>19.470769230769232</v>
      </c>
      <c r="U60" s="111">
        <f ca="1">Lefty!T60</f>
        <v>19.127230769230767</v>
      </c>
    </row>
    <row r="61" spans="2:21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SUM((CL20+CL19+CL18+CL17+CL16+CL15+CL14+CL13+CL12+CK11+CK10+CJ9+CJ8)*-0.132,(CI7+CH7+CG7+CF7+CE6+CD6+CC6+CB6)*-0.132/4,(CA5+BZ5+BY5+BX4+BW4+BV4)*-0.132/3,17)</f>
        <v>19.107769230769232</v>
      </c>
      <c r="U61" s="111">
        <f ca="1">Lefty!T61</f>
        <v>19.666230769230769</v>
      </c>
    </row>
    <row r="62" spans="2:21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SUM((CJ20+CK19+CK18+CL17+CL16+CM15+CM14+CN13+CN12+CO11+CO10+CN9+CN8)*-0.132,(CM7+CL7+CK7+CJ7+CI7+CH6+CG6+CF6+CE6+CD6)*-0.132/5,(CC5+CB5+CA5+BZ5+BY4+BX4+BW4+BV4)*-0.132/4,17)</f>
        <v>19.41356923076923</v>
      </c>
      <c r="U62" s="111">
        <f ca="1">Lefty!T62</f>
        <v>18.500230769230768</v>
      </c>
    </row>
    <row r="63" spans="2:21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SUM((CH20+CI19+CJ18+CK17+CL16+CM15+CN14+CO13+CP12+CQ11+CQ10+CR9+CR8)*-0.132,(CQ7+CP7+CO7+CN7+CM7+CL7+CK6+CJ6+CI6+CH6+CG6+CF6)*-0.132/6,(CE5+CD5+CC5+CB5+CA5+BZ4+BY4+BX4+BW4+BV4)*-0.132/5,17)</f>
        <v>19.233169230769231</v>
      </c>
      <c r="U63" s="111">
        <f ca="1">Lefty!T63</f>
        <v>19.263630769230769</v>
      </c>
    </row>
    <row r="64" spans="2:21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SUM((CF20+CI18+CL16+CO14+CR12+CS11+CT10+CU9+CV8)*-0.132,(CG19+CH19+CJ17+CK17+CM15+CN15+CP13+CQ13)*-0.132/2,(CU7+CT7+CS7+CR7+CQ7+CP7+CO7+CN6+CM6+CL6+CK6+CJ6+CI6+CH6)*-0.132/7,(CG5+CF5+CE5+CD5+CC5+CB5+CA4+BZ4+BY4+BX4+BW4+BV4)*-0.132/6,17)</f>
        <v>18.414769230769231</v>
      </c>
      <c r="U64" s="111">
        <f ca="1">Lefty!T64</f>
        <v>18.913516483516485</v>
      </c>
    </row>
    <row r="65" spans="2:21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-0.132,(CE19+CF19+CG18+CH18+CI17+CJ17+CK16+CL16+CM15+CN15+CO14+CP14+CQ13+CR13+CS12+CT12+CU11+CV11+CX9+CY9)*-0.132/2,(CY7+CX7+CW7+CV7+CU7+CT7+CS7+CR7+CQ6+CP6+CO6+CN6+CM6+CL6+CK6+CJ6)*-0.132/8,(CI5+CH5+CG5+CF5+CE5+CD5+CC5+CB4+CA4+BZ4+BY4+BX4+BW4+BV4)*-0.132/7,17)</f>
        <v>18.342483516483519</v>
      </c>
      <c r="U65" s="111">
        <f ca="1">Lefty!T65</f>
        <v>19.195587912087912</v>
      </c>
    </row>
    <row r="66" spans="2:19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</row>
    <row r="67" spans="2:21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SUM((CN20+CM19+CL18+CK17+CJ16+CI15+CH14+CG13+CF12+CE11+CD10+CC9+CB8+BV4+BY6)*-0.132,(CA7+BZ7+BX5+BW5)*-0.132/2,17)</f>
        <v>19.162769230769232</v>
      </c>
      <c r="U67" s="111">
        <f ca="1">Lefty!T67</f>
        <v>19.391230769230766</v>
      </c>
    </row>
    <row r="68" spans="2:21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SUM((CL20+CK19+CK18+CJ17+CJ16+CI15+CI14+CH13+CH12+CG11+CF10+CE9+CD8)*-0.132,(CC7+CB7+CA6+BZ6+BY5+BX5+BW4+BV4)*-0.132/2,17)</f>
        <v>18.568769230769234</v>
      </c>
      <c r="U68" s="111">
        <f ca="1">Lefty!T68</f>
        <v>19.259230769230768</v>
      </c>
    </row>
    <row r="69" spans="2:21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SUM((CJ20+CJ19+CJ18+CJ17+CJ16+CJ15+CJ14+CJ13+CJ12+CI11+CI10+CH9+CH8)*-0.132,(CG7+CF7+CE7+CD6+CC6+CB6+CA5+BZ5+BY5+BX4+BW4+BV4)*-0.132/3,17)</f>
        <v>18.392769230769233</v>
      </c>
      <c r="U69" s="111">
        <f ca="1">Lefty!T69</f>
        <v>20.491230769230768</v>
      </c>
    </row>
    <row r="70" spans="2:21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SUM((CH20+CI19+CI18+CJ17+CJ16+CK15+CK14+CL13+CL12+CM11+CM10+CL9+CL8)*-0.132,(CK7+CJ7+CI7+CH7+CG6+CF6+CE6+CD6+CC5+CB5+CA5+BZ5+BY4+BX4+BW4+BV4)*-0.132/4,17)</f>
        <v>19.129769230769231</v>
      </c>
      <c r="U70" s="111">
        <f ca="1">Lefty!T70</f>
        <v>19.424230769230768</v>
      </c>
    </row>
    <row r="71" spans="2:21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SUM((CF20+CG19+CH18+CI17+CJ16+CK15+CL14+CM13+CN12+CO11+CO10+CP9+CP8)*-0.132,(CO7+CN7+CM7+CL7+CK7+CJ6+CI6+CH6+CG6+CF6+CE5+CD5+CC5+CB5+CA5+BZ4+BY4+BX4+BW4+BV4)*-0.132/5,17)</f>
        <v>18.67436923076923</v>
      </c>
      <c r="U71" s="111">
        <f ca="1">Lefty!T71</f>
        <v>19.760830769230768</v>
      </c>
    </row>
    <row r="72" spans="2:21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SUM((CD20+CG18+CJ16+CM14+CP12+CQ11+CR10+CS9+CT8)*-0.132,(CE19+CF19+CH17+CI17+CK15+CL15+CN13+CO13)*-0.132/2,(CS7+CR7+CQ7+CP7+CO7+CN7+CM6+CL6+CK6+CJ6+CI6+CH6+CG5+CF5+CE5+CD5+CC5+CB5+CA4+BZ4+BY4+BX4+BW4+BV4)*-0.132/6,17)</f>
        <v>18.942769230769233</v>
      </c>
      <c r="U72" s="111">
        <f ca="1">Lefty!T72</f>
        <v>19.237230769230766</v>
      </c>
    </row>
    <row r="73" spans="2:21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SUM((CC19+CD19+CE18+CF18+CG17+CH17+CI16+CJ16+CK15+CL15+CM14+CN14+CO13+CP13+CQ12+CR12+CS11+CT11+CV9+CW9)*-0.132/2,(CX8+CU10+CB20)*-0.132,(CW7+CV7+CU7+CT7+CS7+CR7+CQ7+CP6+CO6+CN6+CM6+CL6+CK6+CJ6+CI5+CH5+CG5+CF5+CE5+CD5+CC5+CB4+CA4+BZ4+BY4+BX4+BW4+BV4)*-0.132/7,17)</f>
        <v>18.870483516483517</v>
      </c>
      <c r="U73" s="111">
        <f ca="1">Lefty!T73</f>
        <v>19.042373626373625</v>
      </c>
    </row>
    <row r="74" spans="2:21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-0.132/2,(CD18+CE18+CF18+CM14+CN14+CO14+CR12+CS12+CT12)*-0.132/3,(DA7+CZ7+CY7+CX7+CW7+CV7+CU7+CT7+CS6+CR6+CQ6+CP6+CO6+CN6+CM6+CL6+CK5+CJ5+CI5+CH5+CG5+CF5+CE5+CD5+CC4+CB4+CA4+BZ4+BY4+BX4+BW4+BV4)*-0.132/8,17)</f>
        <v>19.091269230769232</v>
      </c>
      <c r="U74" s="111">
        <f ca="1">Lefty!T74</f>
        <v>19.303230769230769</v>
      </c>
    </row>
    <row r="75" spans="2:19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</row>
    <row r="76" spans="2:21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SUM((CL20+CK19+CJ18+CI17+CH16+CG15+CF14+CE13+CD12+CC11+CB10+CA9+BZ8+BY7+BX6+BW5+BV4)*-0.132,17)</f>
        <v>18.304769230769232</v>
      </c>
      <c r="U76" s="111">
        <f ca="1">Lefty!T76</f>
        <v>19.259230769230768</v>
      </c>
    </row>
    <row r="77" spans="2:21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SUM((CJ20+CI19+CI18+CH17+CH16+CG15+CG14+CF13+CF12+CE11+CD10+CC9+CB8+BW5+BV4)*-0.132,(CA7+BZ7+BY6+BX6)*-0.132/2,17)</f>
        <v>18.568769230769231</v>
      </c>
      <c r="U77" s="111">
        <f ca="1">Lefty!T77</f>
        <v>19.721230769230768</v>
      </c>
    </row>
    <row r="78" spans="2:21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SUM((CH20+CH19+CH18+CH17+CH16+CH15+CH14+CH13+CH12+CG11+CG10+CF9+CF8)*-0.132,(CE7+CD7+CC7+CB6+CA6+BZ6)*-0.132/3,(BY5+BX5+BW4+BV4)*-0.132/2,17)</f>
        <v>18.414769230769231</v>
      </c>
      <c r="U78" s="111">
        <f ca="1">Lefty!T78</f>
        <v>19.787230769230767</v>
      </c>
    </row>
    <row r="79" spans="2:21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SUM((CF20+CG19+CG18+CH17+CH16+CI15+CI14+CJ13+CJ12+CK11+CK10+CJ9+CJ8)*-0.132,(CI7+CH7+CG7+CF7+CE6+CD6+CC6+CB6)*-0.132/4,(CA5+BZ5+BY5+BX4+BW4+BV4)*-0.132/3,17)</f>
        <v>18.051769230769231</v>
      </c>
      <c r="U79" s="111">
        <f ca="1">Lefty!T79</f>
        <v>19.930230769230768</v>
      </c>
    </row>
    <row r="80" spans="2:21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SUM((CD20+CE19+CF18+CG17+CH16+CI15+CJ14+CK13+CL12+CM11+CM10+CN9+CN8)*-0.132,(CM7+CL7+CK7+CJ7+CI7+CH6+CG6+CF6+CE6+CD6)*-0.132/5,(CC5+CB5+CA5+BZ5+BY4+BX4+BW4+BV4)*-0.132/4,17)</f>
        <v>19.017569230769233</v>
      </c>
      <c r="U80" s="111">
        <f ca="1">Lefty!T80</f>
        <v>19.160230769230768</v>
      </c>
    </row>
    <row r="81" spans="2:21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SUM((CB20+CE18+CH16+CK14+CN12+CO11+CP10+CQ9+CR8)*-0.132,(CC19+CD19+CF17+CG17+CI15+CJ15+CL13+CM13)*-0.132/2,(CQ7+CP7+CO7+CN7+CM7+CL7+CK6+CJ6+CI6+CH6+CG6+CF6)*-0.132/6,(CE5+CD5+CC5+CB5+CA5+BZ4+BY4+BX4+BW4+BV4)*-0.132/5,17)</f>
        <v>18.771169230769232</v>
      </c>
      <c r="U81" s="111">
        <f ca="1">Lefty!T81</f>
        <v>18.999630769230766</v>
      </c>
    </row>
    <row r="82" spans="2:21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SUM((BZ20+CV8+CS10)*-0.132,(CA19+CB19+CC18+CD18+CE17+CF17+CG16+CH16+CI15+CJ15+CK14+CL14+CM13+CN13+CO12+CP12+CQ11+CR11+CT9+CU9)*-0.132/2,(CU7+CT7+CS7+CR7+CQ7+CP7+CO7+CN6+CM6+CL6+CK6+CJ6+CI6+CH6)*-0.132/7,(CG5+CF5+CE5+CD5+CC5+CB5+CA4+BZ4+BY4+BX4+BW4+BV4)*-0.132/6,17)</f>
        <v>18.348769230769232</v>
      </c>
      <c r="U82" s="111">
        <f ca="1">Lefty!T82</f>
        <v>19.24351648351648</v>
      </c>
    </row>
    <row r="83" spans="2:21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-0.132/2,(CB18+CC18+CD18+CK14+CL14+CM14+CP12+CQ12+CR12)*-0.132/3,(CY7+CX7+CW7+CV7+CU7+CT7+CS7+CR7+CQ6+CP6+CO6+CN6+CM6+CL6+CK6+CJ6)*-0.132/8,(CI5+CH5+CG5+CF5+CE5+CD5+CC5+CB4+CA4+BZ4+BY4+BX4+BW4+BV4)*-0.132/7,17)</f>
        <v>18.650483516483519</v>
      </c>
      <c r="U83" s="111">
        <f ca="1">Lefty!T83</f>
        <v>19.12958791208791</v>
      </c>
    </row>
    <row r="84" spans="2:19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</row>
    <row r="85" spans="2:21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SUM((CH20+CG19+CG18+CF17+CF16+CE15+CE14+CD13+CD12+CC11+CC10+CB9+CB8+BV4+BW5)*-0.132,(CA7+BZ7+BY6+BX6)*-0.132/2,17)</f>
        <v>17.908769230769231</v>
      </c>
      <c r="U85" s="111">
        <f ca="1">Lefty!T85</f>
        <v>19.589230769230767</v>
      </c>
    </row>
    <row r="86" spans="2:21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SUM((CF20+CF19+CF18+CF17+CF16+CF15+CF14+CF13+CF12+CE11+CE10+CD9+CD8)*-0.132,(CC7+CB7+CA6+BZ6+BY5+BX5+BW4+BV4)*-0.132/2,17)</f>
        <v>17.644769230769231</v>
      </c>
      <c r="U86" s="111">
        <f ca="1">Lefty!T86</f>
        <v>19.655230769230766</v>
      </c>
    </row>
    <row r="87" spans="2:21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SUM((CD20+CE19+CE18+CF17+CF16+CG15+CG14+CH13+CH12+CI11+CI10+CH9+CH8)*-0.132,(CG7+CF7+CE7+CD6+CC6+CB6+CA5+BZ5+BY5+BX4+BW4+BV4)*-0.132/3,17)</f>
        <v>18.52476923076923</v>
      </c>
      <c r="U87" s="111">
        <f ca="1">Lefty!T87</f>
        <v>19.435230769230767</v>
      </c>
    </row>
    <row r="88" spans="2:21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SUM((CB20+CC19+CD18+CE17+CF16+CG15+CH14+CI13+CJ12+CK11+CK10+CL9+CL8)*-0.132,(CK7+CJ7+CI7+CH7+CG6+CF6+CE6+CD6+CC5+CB5+CA5+BZ5+BY4+BX4+BW4+BV4)*-0.132/4,17)</f>
        <v>18.601769230769232</v>
      </c>
      <c r="U88" s="111">
        <f ca="1">Lefty!T88</f>
        <v>19.952230769230766</v>
      </c>
    </row>
    <row r="89" spans="2:21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SUM((BZ20+CC18+CF16+CI14+CL12+CM11+CN10+CO9+CP8)*-0.132,(CA19+CB19+CD17+CE17+CG15+CH15+CJ13+CK13)*-0.132/2,(CO7+CN7+CM7+CL7+CK7+CJ6+CI6+CH6+CG6+CF6+CE5+CD5+CC5+CB5+CA5+BZ4+BY4+BX4+BW4+BV4)*-0.132/5,17)</f>
        <v>18.278369230769233</v>
      </c>
      <c r="U89" s="111">
        <f ca="1">Lefty!T89</f>
        <v>19.430830769230766</v>
      </c>
    </row>
    <row r="90" spans="2:21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SUM((BX20+CT8+CQ10)*-0.132,(BY19+BZ19+CA18+CB18+CC17+CD17+CE16+CF16+CG15+CH15+CI14+CJ14+CK13+CL13+CM12+CN12+CO11+CP11+CR9+CS9)*-0.132/2,(CS7+CR7+CQ7+CP7+CO7+CN7+CM6+CL6+CK6+CJ6+CI6+CH6+CG5+CF5+CE5+CD5+CC5+CB5+CA4+BZ4+BY4+BX4+BW4+BV4)*-0.132/6,17)</f>
        <v>18.480769230769234</v>
      </c>
      <c r="U90" s="111">
        <f ca="1">Lefty!T90</f>
        <v>19.03923076923077</v>
      </c>
    </row>
    <row r="91" spans="2:21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-0.132/2,(BZ18+CA18+CB18+CI14+CJ14+CK14+CN12+CO12+CP12)*-0.132/3,(CW7+CV7+CU7+CT7+CS7+CR7+CQ7+CP6+CO6+CN6+CM6+CL6+CK6+CJ6+CI5+CH5+CG5+CF5+CE5+CD5+CC5+CB4+CA4+BZ4+BY4+BX4+BW4+BV4)*-0.132/7,17)</f>
        <v>18.100483516483518</v>
      </c>
      <c r="U91" s="111">
        <f ca="1">Lefty!T91</f>
        <v>19.020373626373626</v>
      </c>
    </row>
    <row r="92" spans="2:21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-0.132/3,(BW19+BX19+CB17+CC17+CV10+CW10+DA8+DB8)*-0.132/2,(DA7+CZ7+CY7+CX7+CW7+CV7+CU7+CT7+CS6+CR6+CQ6+CP6+CO6+CN6+CM6+CL6+CK5+CJ5+CI5+CH5+CG5+CF5+CE5+CD5+CC4+CB4+CA4+BZ4+BY4+BX4+BW4+BV4)*-0.132/8,17)</f>
        <v>18.343269230769231</v>
      </c>
      <c r="U92" s="111">
        <f ca="1">Lefty!T92</f>
        <v>18.819230769230767</v>
      </c>
    </row>
    <row r="93" spans="2:19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</row>
    <row r="94" spans="2:21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SUM((CF20+CE19+CE18+CD17+CD16+CC15+CC14+CB13+CB12+CA11+CA10+BZ9+BZ8+BY7+BX6+BW5+BV4)*-0.132,17)</f>
        <v>17.908769230769231</v>
      </c>
      <c r="U94" s="111">
        <f ca="1">Lefty!T94</f>
        <v>19.523230769230768</v>
      </c>
    </row>
    <row r="95" spans="2:21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SUM((CD20+CD19+CD18+CD17+CD16+CD15+CD14+CD13+CD12+CC11+CC10++CB9+CB8+BW5+BV4)*-0.132,(CA7+BZ7+BY6+BX6)*-0.132/2,17)</f>
        <v>17.776769230769233</v>
      </c>
      <c r="U95" s="111">
        <f ca="1">Lefty!T95</f>
        <v>20.249230769230767</v>
      </c>
    </row>
    <row r="96" spans="2:21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SUM((CB20+CC19+CC18+CD17+CD16+CE15+CE14+CF13+CF12+CG11+CG10+CF9+CF8)*-0.132,(CE7+CD7+CC7+CB6+CA6+BZ6)*-0.132/3,(BY5+BX5+BW4+BV4)*-0.132/2,17)</f>
        <v>18.018769230769234</v>
      </c>
      <c r="U96" s="111">
        <f ca="1">Lefty!T96</f>
        <v>19.919230769230765</v>
      </c>
    </row>
    <row r="97" spans="2:21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SUM((BZ20+CA19+CB18+CC17+CD16+CE15+CF14+CG13+CH12+CI11+CI10+CJ9+CJ8)*-0.132,(CI7+CH7+CG7+CF7+CE6+CD6+CC6+CB6)*-0.132/4,(CA5+BZ5+BY5+BX4+BW4+BV4)*-0.132/3,17)</f>
        <v>17.787769230769232</v>
      </c>
      <c r="U97" s="111">
        <f ca="1">Lefty!T97</f>
        <v>19.930230769230768</v>
      </c>
    </row>
    <row r="98" spans="2:21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SUM((BX20+CA18+CD16+CG14+CJ12+CK11+CL10+CM9+CN8)*-0.132,(BY19+BZ19+CB17+CC17+CE15+CF15+CH13+CI13)*-0.132/2,(CM7+CL7+CK7+CJ7+CI7+CH6+CG6+CF6+CE6+CD6)*-0.132/5,(CC5+CB5+CA5+BZ5+BY4+BX4+BW4+BV4)*-0.132/4,17)</f>
        <v>18.225569230769231</v>
      </c>
      <c r="U98" s="111">
        <f ca="1">Lefty!T98</f>
        <v>19.424230769230768</v>
      </c>
    </row>
    <row r="99" spans="2:21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SUM((BU20+BV20+BW19+BX19+BY18+BZ18+CA17+CB17+CC16+CD16+CE15+CF15+CG14+CH14+CI13+CJ13+CK12+CL12+CM11+CN11+CP9+CQ9)*-0.132/2,(CO10+CR8)*-0.132,(CQ7+CP7+CO7+CN7+CM7+CL7+CK6+CJ6+CI6+CH6+CG6+CF6)*-0.132/6,(CE5+CD5+CC5+CB5+CA5+BZ4+BY4+BX4+BW4+BV4)*-0.132/5,17)</f>
        <v>18.243169230769233</v>
      </c>
      <c r="U99" s="111">
        <f ca="1">Lefty!T99</f>
        <v>19.395630769230767</v>
      </c>
    </row>
    <row r="100" spans="2:21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-0.132/2,(BX18+BY18+BZ18+CE15+CF15+CG15+CJ13+CK13+CL13)*-0.132/3,(CU7+CT7+CS7+CR7+CQ7+CP7+CO7+CN6+CM6+CL6+CK6+CJ6+CI6+CH6)*-0.132/7,(CG5+CF5+CE5+CD5+CC5+CB5+CA4+BZ4+BY4+BX4+BW4+BV4)*-0.132/6,17)</f>
        <v>17.996769230769232</v>
      </c>
      <c r="U100" s="111">
        <f ca="1">Lefty!T100</f>
        <v>18.869516483516481</v>
      </c>
    </row>
    <row r="101" spans="2:21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-0.132/3,(BU19+BV19+BZ17+CA17+CT10+CU10+CY8+CZ8)*-0.132/2,(CY7+CX7+CW7+CV7+CU7+CT7+CS7+CR7+CQ6+CP6+CO6+CN6+CM6+CL6+CK6+CJ6)*-0.132/8,(CI5+CH5+CG5+CF5+CE5+CD5+CC5+CB4+CA4+BZ4+BY4+BX4+BW4+BV4)*-0.132/7,17)</f>
        <v>17.858483516483517</v>
      </c>
      <c r="U101" s="111">
        <f ca="1">Lefty!T101</f>
        <v>18.909587912087911</v>
      </c>
    </row>
    <row r="102" spans="2:19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</row>
    <row r="103" spans="2:21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SUM((CD20+CC19+CC18+CB17+CB16+CA15+CA14+BZ13+BZ12+BY11+BY10+BX9+BX8+BW7+BW6+BV5+BV4)*-0.132,17)</f>
        <v>17.644769230769231</v>
      </c>
      <c r="U103" s="111">
        <f ca="1">Lefty!T103</f>
        <v>18.467230769230767</v>
      </c>
    </row>
    <row r="104" spans="2:21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SUM((CB20+CB19+CB18+CB17+CB16+CB15+CB14+CB13+CB12+CA11+CA10+BZ9+BZ8+BY7+BX6+BW5+BV4)*-0.132,17)</f>
        <v>17.908769230769231</v>
      </c>
      <c r="U104" s="111">
        <f ca="1">Lefty!T104</f>
        <v>19.787230769230767</v>
      </c>
    </row>
    <row r="105" spans="2:21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SUM((BZ20+CA19+CA18+CB17+CB16+CC15+CC14+CD13+CD12+CE11+CE10+CD9+CD8)*-0.132,(CC7+CB7+CA6+BZ6+BY5+BX5+BW4+BV4)*-0.132/2,17)</f>
        <v>17.380769230769232</v>
      </c>
      <c r="U105" s="111">
        <f ca="1">Lefty!T105</f>
        <v>19.391230769230766</v>
      </c>
    </row>
    <row r="106" spans="2:21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SUM((BX20+BY19+BZ18+CA17+CB16+CC15+CD14+CE13+CF12+CG11+CG10+CH9+CH8)*-0.132,(CG7+CF7+CE7+CD6+CC6+CB6+CA5+BZ5+BY5+BX4+BW4+BV4)*-0.132/3,17)</f>
        <v>18.128769230769233</v>
      </c>
      <c r="U106" s="111">
        <f ca="1">Lefty!T106</f>
        <v>19.567230769230768</v>
      </c>
    </row>
    <row r="107" spans="2:21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SUM((BV20+BY18+CB16+CE14+CH12+CI11+CJ10+CK9+CL8)*-0.132,(BW19+BX19+BZ17+CA17+CC15+CD15+CF13+CG13)*-0.132/2,(CK7+CJ7+CI7+CH7+CG6+CF6+CE6+CD6+CC5+CB5+CA5+BZ5+BY4+BX4+BW4+BV4)*-0.132/4,17)</f>
        <v>18.205769230769231</v>
      </c>
      <c r="U107" s="111">
        <f ca="1">Lefty!T107</f>
        <v>19.424230769230768</v>
      </c>
    </row>
    <row r="108" spans="2:21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SUM((BT20+CM10+CP8)*-0.132,(BU19+BV19+BW18+BX18+BY17+BZ17+CA16+CB16+CC15+CD15+CE14+CF14+CG13+CH13+CI12+CJ12+CK11+CL11+CN9+CO9)*-0.132/2,(CO7+CN7+CM7+CL7+CK7+CJ6+CI6+CH6+CG6+CF6+CE5+CD5+CC5+CB5+CA5+BZ4+BY4+BX4+BW4+BV4)*-0.132/5,17)</f>
        <v>17.684369230769232</v>
      </c>
      <c r="U108" s="111">
        <f ca="1">Lefty!T108</f>
        <v>18.836830769230765</v>
      </c>
    </row>
    <row r="109" spans="2:21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SUM((BR20+BS20+BT19+BU19+BY17+BZ17+CA16+CB16+CF14+CG14+CK12+CL12+CM11+CN11+CO10+CP10+CQ9+CR9+CS8+CT8)*-0.132/2,(BV18+BW18+BX18+CC15+CD15+CE15+CH13+CI13+CJ13)*-0.132/3,(CS7+CR7+CQ7+CP7+CO7+CN7+CM6+CL6+CK6+CJ6+CI6+CH6+CG5+CF5+CE5+CD5+CC5+CB5+CA4+BZ4+BY4+BX4+BW4+BV4)*-0.132/6,17)</f>
        <v>17.908769230769231</v>
      </c>
      <c r="U109" s="111">
        <f ca="1">Lefty!T109</f>
        <v>18.819230769230767</v>
      </c>
    </row>
    <row r="110" spans="2:21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-0.132/3,(BS19+BT19+BX17+BY17+CO11+CP11+CT9+CU9)*-0.132/2,(CW7+CV7+CU7+CT7+CS7+CR7+CQ7+CP6+CO6+CN6+CM6+CL6+CK6+CJ6+CI5+CH5+CG5+CF5+CE5+CD5+CC5+CB4+CA4+BZ4+BY4+BX4+BW4+BV4)*-0.132/7,17)</f>
        <v>17.814483516483516</v>
      </c>
      <c r="U110" s="111">
        <f ca="1">Lefty!T110</f>
        <v>18.536373626373624</v>
      </c>
    </row>
    <row r="111" spans="2:21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-0.132/3,(CC15+CD15+CE15+CF15+CJ13+CK13+CL13+CM13)*-0.132/4,(DA7+CZ7+CY7+CX7+CW7+CV7+CU7+CT7+CS6+CR6+CQ6+CP6+CO6+CN6+CM6+CL6+CK5+CJ5+CI5+CH5+CG5+CF5+CE5+CD5+CC4+CB4+CA4+BZ4+BY4+BX4+BW4+BV4)*-0.132/8,17)</f>
        <v>17.771269230769231</v>
      </c>
      <c r="U111" s="111">
        <f ca="1">Lefty!T111</f>
        <v>18.643230769230769</v>
      </c>
    </row>
    <row r="112" spans="2:19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</row>
    <row r="113" spans="2:21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SUM((BZ20+BZ19+BZ18+BZ17+BZ16+BZ15+BZ14+BZ13+BZ12+BZ11+BZ10+BZ9+BY8+BX6+BW5+BV4+BY7)*-0.132,17)</f>
        <v>17.248769230769231</v>
      </c>
      <c r="U113" s="111">
        <f ca="1">Lefty!T113</f>
        <v>19.919230769230765</v>
      </c>
    </row>
    <row r="114" spans="2:21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SUM((BX20+BY19+BY18+BZ17+BZ16+CA15+CA14+CB13+CB12+CC11+CC10+CB9+CB8+BW5+BV4)*-0.132,(CA7+BZ7+BY6+BX6)*-0.132/2,17)</f>
        <v>17.644769230769231</v>
      </c>
      <c r="U114" s="111">
        <f ca="1">Lefty!T114</f>
        <v>19.589230769230767</v>
      </c>
    </row>
    <row r="115" spans="2:21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SUM((BV20+BW19+BX18+BY17+BZ16+CA15+CB14+CC13+CD12+CE11+CE10+CF9+CF8)*-0.132,(CE7+CD7+CC7+CB6+CA6+BZ6)*-0.132/3,(BY5+BX5+BW4+BV4)*-0.132/2,17)</f>
        <v>17.490769230769232</v>
      </c>
      <c r="U115" s="111">
        <f ca="1">Lefty!T115</f>
        <v>19.655230769230766</v>
      </c>
    </row>
    <row r="116" spans="2:21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SUM((BT20+BW18+BZ16+CC14+CF12+CG11+CH10+CI9+CJ8)*-0.132,(BU19+BV19+BX17+BY17+CA15+CB15+CD13+CE13)*-0.132/2,(CI7+CH7+CG7+CF7+CE6+CD6+CC6+CB6)*-0.132/4,(CA5+BZ5+BY5+BX4+BW4+BV4)*-0.132/3,17)</f>
        <v>17.787769230769232</v>
      </c>
      <c r="U116" s="111">
        <f ca="1">Lefty!T116</f>
        <v>19.006230769230768</v>
      </c>
    </row>
    <row r="117" spans="2:21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SUM((BR20+CK10+CN8)*-0.132,(BS19+BT19+BU18+BV18+BW17+BX17+BY16+BZ16+CA15+CB15+CC14+CD14+CE13+CF13+CG12+CH12+CI11+CJ11+CL9+CM9)*-0.132/2,(CM7+CL7+CK7+CJ7+CI7+CH6+CG6+CF6+CE6+CD6)*-0.132/5,(CC5+CB5+CA5+BZ5+BY4+BX4+BW4+BV4)*-0.132/4,17)</f>
        <v>17.697569230769233</v>
      </c>
      <c r="U117" s="111">
        <f ca="1">Lefty!T117</f>
        <v>19.160230769230768</v>
      </c>
    </row>
    <row r="118" spans="2:21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-0.132/2,(BT18+BU18+BV18+CA15+CB15+CC15+CF13+CG13+CH13)*-0.132/3,(CQ7+CP7+CO7+CN7+CM7+CL7+CK6+CJ6+CI6+CH6+CG6+CF6)*-0.132/6,(CE5+CD5+CC5+CB5+CA5+BZ4+BY4+BX4+BW4+BV4)*-0.132/5,17)</f>
        <v>17.473169230769233</v>
      </c>
      <c r="U118" s="111">
        <f ca="1">Lefty!T118</f>
        <v>18.801630769230769</v>
      </c>
    </row>
    <row r="119" spans="2:21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-0.132/2,(BP19+BQ19+BR19+BU17+BV17+BW17+BX16+BY16+BZ16+CA15+CB15+CC15+CD14+CE14+CF14+CG13+CH13+CI13+CJ12+CK12+CL12+CM11+CN11+CO11+CR9+CS9+CT9)*-0.132/3,(CU7+CT7+CS7+CR7+CQ7+CP7+CO7+CN6+CM6+CL6+CK6+CJ6+CI6+CH6)*-0.132/7,(CG5+CF5+CE5+CD5+CC5+CB5+CA4+BZ4+BY4+BX4+BW4+BV4)*-0.132/6,17)</f>
        <v>17.424769230769233</v>
      </c>
      <c r="U119" s="111">
        <f ca="1">Lefty!T119</f>
        <v>18.341516483516482</v>
      </c>
    </row>
    <row r="120" spans="2:21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-0.132/3,(CA15+CB15+CC15+CD15+CH13+CI13+CJ13+CK13)*-0.132/4,(CY7+CX7+CW7+CV7+CU7+CT7+CS7+CR7+CQ6+CP6+CO6+CN6+CM6+CL6+CK6+CJ6)*-0.132/8,(CI5+CH5+CG5+CF5+CE5+CD5+CC5+CB4+CA4+BZ4+BY4+BX4+BW4+BV4)*-0.132/7,17)</f>
        <v>17.638483516483518</v>
      </c>
      <c r="U120" s="111">
        <f ca="1">Lefty!T120</f>
        <v>18.26058791208791</v>
      </c>
    </row>
    <row r="121" spans="2:21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-0.132/3,(BM19+BN19+BO19+BP19+BT17+BU17+BV17+BW17+CA15+CB15+CC15+CD15+CE14+CF14+CG14+CH14+CI13+CJ13+CK13+CL13+CM12+CN12+CO12+CP12)*-0.132/4,(CQ11+CR11+CS11+CT10+CU10+CV10+CW9+CX9+CY9+CZ8+DA8+DB8)*-0.132/3,(DA7+CZ7+CY7+CX7+CW7+CV7+CU7+CT7+CS6+CR6+CQ6+CP6+CO6+CN6+CM6+CL6+CK5+CJ5+CI5+CH5+CG5+CF5+CE5+CD5+CC4+CB4+CA4+BZ4+BY4+BX4+BW4+BV4)*-0.132/8,17)</f>
        <v>17.529269230769231</v>
      </c>
      <c r="U121" s="111">
        <f ca="1">Lefty!T121</f>
        <v>18.346230769230768</v>
      </c>
    </row>
    <row r="122" spans="2:19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</row>
    <row r="123" spans="2:21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SUM((BX20+BX19+BX18+BX17+BX16+BX15+BX14+BX13+BX12+BX11+BX10+BX9+BX8+BW7+BW6+BV5+BV4)*-0.132,17)</f>
        <v>17.51276923076923</v>
      </c>
      <c r="U123" s="111">
        <f ca="1">Lefty!T123</f>
        <v>19.787230769230767</v>
      </c>
    </row>
    <row r="124" spans="2:21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SUM((BV20+BW19+BW18+BX17+BX16+BY15+BY14+BZ13+BZ12+CA11+CA10+BZ9+BZ8+BY7+BX6+BW5+BV4)*-0.132,17)</f>
        <v>17.908769230769231</v>
      </c>
      <c r="U124" s="111">
        <f ca="1">Lefty!T124</f>
        <v>18.731230769230766</v>
      </c>
    </row>
    <row r="125" spans="2:21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SUM((BT20+BU19+BV18+BW17+BX16+BY15+BZ14+CA13+CB12+CC11+CC10+CD9+CD8)*-0.132,(CC7+CB7+CA6+BZ6++BY5+BX5+BW4+BV4)*-0.132/2,17)</f>
        <v>17.512769230769234</v>
      </c>
      <c r="U125" s="111">
        <f ca="1">Lefty!T125</f>
        <v>19.259230769230768</v>
      </c>
    </row>
    <row r="126" spans="2:21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SUM((BR20+BU18+BX16+CA14+CD12+CE11+CF10+CG9+CH8)*-0.132,(BS19+BT19+BV17+BW17+BY15+BZ15+CB13+CC13)*-0.132/2,(CG7+CF7+CE7+CD6+CC6+CB6+CA5+BZ5+BY5+BX4+BW4+BV4)*-0.132/3,17)</f>
        <v>17.468769230769233</v>
      </c>
      <c r="U126" s="111">
        <f ca="1">Lefty!T126</f>
        <v>18.907230769230768</v>
      </c>
    </row>
    <row r="127" spans="2:21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SUM((BP20+CI10+CL8)*-0.132,(BQ19+BR19+BS18+BT18+BU17+BV17+BW16+BX16+BY15+BZ15+CA14+CB14+CC13+CD13+CE12+CF12+CG11+CH11+CJ9+CK9)*-0.132/2,(CK7+CJ7+CI7+CH7+CG6+CF6+CE6+CD6+CC5+CB5+CA5+BZ5+BY4+BX4+BW4+BV4)*-0.132/4,17)</f>
        <v>17.413769230769233</v>
      </c>
      <c r="U127" s="111">
        <f ca="1">Lefty!T127</f>
        <v>18.962230769230768</v>
      </c>
    </row>
    <row r="128" spans="2:21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SUM((BN20+BO20+BP19+BQ19+BU17+BV17+BW16+BX16+CB14+CC14+CG12+CH12+CI11+CJ11+CK10+CL10+CM9+CN9+CO8+CP8)*-0.132/2,(BR18+BS18+BT18+BY15+BZ15+CA15+CD13+CE13+CF13)*-0.132/3,(CO7+CN7+CM7+CL7+CK7+CJ6+CI6+CH6+CG6+CF6+CE5+CD5+CC5+CB5+CA5+BZ4+BY4+BX4+BW4+BV4)*-0.132/5,17)</f>
        <v>17.728369230769232</v>
      </c>
      <c r="U128" s="111">
        <f ca="1">Lefty!T128</f>
        <v>18.616830769230766</v>
      </c>
    </row>
    <row r="129" spans="2:21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-0.132/3,(BO19+BP19+BT17+BU17+CN10+CO10+CS8+CT8)*-0.132/2,(CS7+CR7+CQ7+CP7+CO7+CN7+CM6+CL6+CK6+CJ6+CI6+CH6+CG5+CF5+CE5+CD5+CC5+CB5+CA4+BZ4+BY4+BX4+BW4+BV4)*-0.132/6,17)</f>
        <v>17.622769230769233</v>
      </c>
      <c r="U129" s="111">
        <f ca="1">Lefty!T129</f>
        <v>18.22523076923077</v>
      </c>
    </row>
    <row r="130" spans="2:21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-0.132/3,(BY15+BZ15+CA15+CB15+CF13+CG13+CH13+CI13)*-0.132/4,(CW7+CV7+CU7+CT7+CS7+CR7+CQ7+CP6+CO6+CN6+CM6+CL6+CK6+CJ6+CI5+CH5+CG5+CF5+CE5+CD5+CC5+CB4+CA4+BZ4+BY4+BX4+BW4+BV4)*-0.132/7,17)</f>
        <v>17.165483516483519</v>
      </c>
      <c r="U130" s="111">
        <f ca="1">Lefty!T130</f>
        <v>18.184373626373624</v>
      </c>
    </row>
    <row r="131" spans="2:21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-0.132/3,(BK19+BL19+BM19+BN19+BR17+BS17+BT17+BU17+BY15+BZ15+CA15+CB15+CC14+CD14+CE14+CF14+CG13+CH13+CI13+CJ13+CK12+CL12+CM12+CN12+CO11+CP11+CQ11+CR11+CV9+CW9+CX9+CY9)*-0.132/4,(DA7+CZ7+CY7+CX7+CW7+CV7+CU7+CT7+CS6+CR6+CQ6+CP6+CO6+CN6+CM6+CL6+CK5+CJ5+CI5+CH5+CG5+CF5+CE5+CD5+CC4+CB4+CA4+BZ4+BY4+BX4+BW4+BV4)*-0.132/8,17)</f>
        <v>17.056269230769232</v>
      </c>
      <c r="U131" s="111">
        <f ca="1">Lefty!T131</f>
        <v>18.137230769230769</v>
      </c>
    </row>
    <row r="132" spans="2:19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</row>
    <row r="133" spans="2:21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SUM((BV20+BV19+BV18+BV17+BV16+BV15+BV14+BV13+BV12+BV11+BV10+BV9+BV8+BV7+BV6+BV5+BV4)*-0.132,17)</f>
        <v>16.984769230769231</v>
      </c>
      <c r="U133" s="111">
        <f ca="1">Lefty!T133</f>
        <v>18.335230769230769</v>
      </c>
    </row>
    <row r="134" spans="2:21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SUM((BT20+BU19+BU18+BV17+BV16+BW15+BW14+BX13+BX12+BY11+BY10+BX9+BX8+BW7+BW6+BV5+BV4)*-0.132,17)</f>
        <v>17.248769230769231</v>
      </c>
      <c r="U134" s="111">
        <f ca="1">Lefty!T134</f>
        <v>18.07123076923077</v>
      </c>
    </row>
    <row r="135" spans="2:21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SUM((BR20+BS19+BT18+BU17+BV16+BW15+BX14+BY13+BZ12+CA11+CA10+CB9+CB8+BW5+BV4)*-0.132,(CA7+BZ7+BY6+BX6)*-0.132/2,17)</f>
        <v>16.984769230769231</v>
      </c>
      <c r="U135" s="111">
        <f ca="1">Lefty!T135</f>
        <v>18.797230769230769</v>
      </c>
    </row>
    <row r="136" spans="2:21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SUM((BP20+BS18+BV16+BY14+CB12+CC11+CD10+CE9+CF8)*-0.132,(BQ19+BR19+BT17+BU17+BW15+BX15+BZ13+CA13)*-0.132/2,(CE7+CD7+CC7+CB6+CA6+BZ6)*-0.132/3,(BY5+BX5+BW4+BV4)*-0.132/2,17)</f>
        <v>16.962769230769233</v>
      </c>
      <c r="U136" s="111">
        <f ca="1">Lefty!T136</f>
        <v>18.533230769230769</v>
      </c>
    </row>
    <row r="137" spans="2:21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SUM((BN20+BO20+BP19+BQ19+BS17+BT17+BU16+BV16+BW15+BX15+BY14+BZ14+CA13+CB13+CC12+CD12+CE11+CF11+CH9+CI9)*-0.132/2,(BR18+CG10+CJ8)*-0.132,(CI7+CH7+CG7+CF7+CE6+CD6+CC6+CB6)*-0.132/4,(CA5+BZ5+BY5+BX4+BW4+BV4)*-0.132/3,17)</f>
        <v>16.995769230769231</v>
      </c>
      <c r="U137" s="111">
        <f ca="1">Lefty!T137</f>
        <v>18.610230769230768</v>
      </c>
    </row>
    <row r="138" spans="2:21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SUM((BL20+BM20+BN19+BO19+BS17+BT17+BU16+BV16+BZ14+CA14+CE12+CF12+CG11+CH11+CI10+CJ10+CK9+CL9+CM8+CN8)*-0.132/2,(BP18+BQ18+BR18+BW15+BX15+BY15+CB13+CC13+CD13)*-0.132/3,(CM7+CL7+CK7+CJ7+CI7+CH6+CG6+CF6+CE6+CD6)*-0.132/5,(CC5+CB5+CA5+BZ5+BY4+BX4+BW4+BV4)*-0.132/4,17)</f>
        <v>16.795569230769232</v>
      </c>
      <c r="U138" s="111">
        <f ca="1">Lefty!T138</f>
        <v>18.67623076923077</v>
      </c>
    </row>
    <row r="139" spans="2:21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-0.132/3,(BM19+BN19+BR17+BS17+CL10+CM10+CQ8+CR8)*-0.132/2,(CQ7+CP7+CO7+CN7+CM7+CL7+CK6+CJ6+CI6+CH6+CG6+CF6)*-0.132/6,(CE5+CD5+CC5+CB5+CA5+BZ4+BY4+BX4+BW4+BV4)*-0.132/5,17)</f>
        <v>16.901169230769231</v>
      </c>
      <c r="U139" s="111">
        <f ca="1">Lefty!T139</f>
        <v>18.295630769230769</v>
      </c>
    </row>
    <row r="140" spans="2:21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-0.132/3,(BW15+BX15+BY15+BZ15+CD13+CE13+CF13+CG13)*-0.132/4,(CU7+CT7+CS7+CR7+CQ7+CP7+CO7+CN6+CM6+CL6+CK6+CJ6+CI6+CH6)*-0.132/7,(CG5+CF5+CE5+CD5+CC5+CB5+CA4+BZ4+BY4+BX4+BW4+BV4)*-0.132/6,17)</f>
        <v>16.89676923076923</v>
      </c>
      <c r="U140" s="111">
        <f ca="1">Lefty!T140</f>
        <v>17.824516483516483</v>
      </c>
    </row>
    <row r="141" spans="2:21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-0.132/3,(BI19+BJ19+BK19+BL19+BP17+BQ17+BR17+BS17+BW15+BX15+BY15+BZ15+CA14+CB14+CC14+CD14+CE13+CF13+CG13+CH13+CI12+CJ12+CK12+CL12+CM11+CN11+CO11+CP11+CT9+CU9+CV9+CW9)*-0.132/4,(CY7+CX7+CW7+CV7+CU7+CT7+CS7+CR7+CQ6+CP6+CO6+CN6+CM6+CL6+CK6+CJ6)*-0.132/8,(CI5+CH5+CG5+CF5+CE5+CD5+CC5+CB4+CA4+BZ4+BY4+BX4+BW4+BV4)*-0.132/7,17)</f>
        <v>16.703483516483516</v>
      </c>
      <c r="U141" s="111">
        <f ca="1">Lefty!T141</f>
        <v>17.633587912087911</v>
      </c>
    </row>
    <row r="142" spans="2:21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-0.132/3,(BG19+BH19+BI19+BJ19+BK18+BL18+BM18+BN18+BO17+BP17+BQ17+BR17+BS16+BT16+BU16+BV16+CB14+CC14+CD14+CE14+CK12+CL12+CM12+CN12+CO11+CP11+CQ11+CR11+CV9+CW9+CX9+CY9)*-0.132/4,(BW15+BX15+BY15+BZ15+CA15+CF13+CG13+CH13+CI13+CJ13)*-0.132/5,(CS10+CT10+CU10+CZ8+DA8+DB8)*-0.132/3,(DA7+CZ7+CY7+CX7+CW7+CV7+CU7+CT7+CS6+CR6+CQ6+CP6+CO6+CN6+CM6+CL6+CK5+CJ5+CI5+CH5+CG5+CF5+CE5+CD5+CC4+CB4+CA4+BZ4+BY4+BX4+BW4+BV4)*-0.132/8,17)</f>
        <v>16.677869230769232</v>
      </c>
      <c r="U142" s="111">
        <f ca="1">Lefty!T142</f>
        <v>17.745630769230768</v>
      </c>
    </row>
    <row r="143" spans="2:19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</row>
    <row r="144" spans="2:21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SUM((BR20+BS19+BS18+BT17+BT16+BU15+BU14+BV13+BV12+BW11+BW10+BX9+BX8+BW7+BW6+BV5+BV4)*-0.132,17)</f>
        <v>16.58876923076923</v>
      </c>
      <c r="U144" s="111">
        <f ca="1">Lefty!T144</f>
        <v>17.939230769230768</v>
      </c>
    </row>
    <row r="145" spans="2:21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SUM((BP20+BQ19+BR18+BS17+BT16+BU15+BV14+BW13+BX12+BY11+BY10+BZ9+BZ8+BY7+BX6+BW5+BV4)*-0.132,17)</f>
        <v>16.852769230769233</v>
      </c>
      <c r="U145" s="111">
        <f ca="1">Lefty!T145</f>
        <v>18.467230769230767</v>
      </c>
    </row>
    <row r="146" spans="2:21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SUM((BN20+BQ18+BT16+BW14+BZ12+CA11+CB10+CC9+CD8)*-0.132,(BO19+BP19+BR17+BS17+BU15+BV15+BX13+BY13)*-0.132/2,(CC7+CB7+CA6+BZ6+BY5+BX5+BW4+BV4)*-0.132/2,17)</f>
        <v>16.984769230769231</v>
      </c>
      <c r="U146" s="111">
        <f ca="1">Lefty!T146</f>
        <v>18.137230769230769</v>
      </c>
    </row>
    <row r="147" spans="2:21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SUM((BL20+BM20+BN19+BO19+BQ17+BR17+BS16+BT16+BU15+BV15+BX13+BY13)*-0.132/2,(BP18+BW14+BZ12+CD8+CC9+CB10+CA11)*-0.132,(CC7+CB7+CA6+BZ6+BY5+BX5+BW4+BV4)*-0.132/2,17)</f>
        <v>16.852769230769233</v>
      </c>
      <c r="U147" s="111">
        <f ca="1">Lefty!T147</f>
        <v>18.203230769230768</v>
      </c>
    </row>
    <row r="148" spans="2:21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SUM((BJ20+BK20+BL19+BM19+BQ17+BR17+BS16+BT16+BX14+BY14+CC12+CD12+CE11+CF11+CG10+CH10+CI9+CJ9+CK8+CL8)*-0.132/2,(BN18+BO18+BP18+BU15+BV15+BW15+BZ13+CA13+CB13)*-0.132/3,(CK7+CJ7+CI7+CH7++CG6+CF6+CE6+CD6+CC5+CB5+CA5+BZ5+BY4+BX4+BW4+BV4)*-0.132/4,17)</f>
        <v>16.511769230769232</v>
      </c>
      <c r="U148" s="111">
        <f ca="1">Lefty!T148</f>
        <v>18.346230769230768</v>
      </c>
    </row>
    <row r="149" spans="2:21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-0.132/2,(BJ19+BK19+BL19+BO17+BP17+BQ17+BR16+BS16+BT16+BU15+BV15+BW15+BX14+BY14+BZ14+CA13+CB13+CC13+CD12+CE12+CF12+CG11+CH11+CI11+CL9+CM9+CN9)*-0.132/3,(CO7+CN7+CM7+CL7+CK7+CJ6+CI6+CH6+CG6+CF6+CE5+CD5+CC5+CB5+CA5+BZ4+BY4+BX4+BW4+BV4)*-0.132/5,17)</f>
        <v>16.210369230769231</v>
      </c>
      <c r="U149" s="111">
        <f ca="1">Lefty!T149</f>
        <v>18.132830769230768</v>
      </c>
    </row>
    <row r="150" spans="2:21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-0.132/3,(+BU15+BV15+BW15+BX15+CB13+CC13+CD13+CE13)*-0.132/4,(CS7+CR7+CQ7+CP7+CO7+CN7+CM6+CL6+CK6+CJ6+CI6+CH6+CG5+CF5+CE5+CD5+CC5+CB5+CA4+BZ4+BY4+BX4+BW4+BV4)*-0.132/6,17)</f>
        <v>16.69876923076923</v>
      </c>
      <c r="U150" s="111">
        <f ca="1">Lefty!T150</f>
        <v>17.719230769230769</v>
      </c>
    </row>
    <row r="151" spans="2:21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-0.132/3,(BG19+BH19+BI19+BJ19+BN17+BO17+BP17+BQ17+BU15+BV15+BW15+BX15+BY14+BZ14+CA14+CB14+CC13+CD13+CE13+CF13+CG12+CH12+CI12+CJ12+CK11+CL11+CM11+CN11+CR9+CS9+CT9+CU9)*-0.132/4,(CW7+CV7+CU7+CT7+CS7+CR7+CQ7+CP6+CO6+CN6+CM6+CL6+CK6+CJ6+CI5+CH5+CG5+CF5+CE5+CD5+CC5+CB4+CA4+BZ4+BY4+BX4+BW4+BV4)*-0.132/7,17)</f>
        <v>16.450483516483516</v>
      </c>
      <c r="U151" s="111">
        <f ca="1">Lefty!T151</f>
        <v>17.469373626373624</v>
      </c>
    </row>
    <row r="152" spans="2:21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-0.132/4,(BJ18+BK18+BL18)*-0.132/3,(BU15+BV15+BW15+BX15+BY15+CD13+CE13+CF13+CG13+CH13)*-0.132/5,(DA7+CZ7+CY7+CX7+CW7+CV7+CU7+CT7+CS6+CR6+CQ6+CP6+CO6+CN6+CM6+CL6+CK5+CJ5+CI5+CH5+CG5+CF5+CE5+CD5+CC4+CB4+CA4+BZ4+BY4+BX4+BW4+BV4)*-0.132/8,17)</f>
        <v>16.41826923076923</v>
      </c>
      <c r="U152" s="111">
        <f ca="1">Lefty!T152</f>
        <v>17.384830769230767</v>
      </c>
    </row>
    <row r="153" spans="2:19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</row>
    <row r="154" spans="2:21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SUM((BP20+BQ19+BQ18+BR17+BR16+BS15+BS14+BT13+BT12+BU11+BU10+BU9+BV8+BV7+BV6+BV5+BV4)*-0.132,17)</f>
        <v>16.58876923076923</v>
      </c>
      <c r="U154" s="111">
        <f ca="1">Lefty!T154</f>
        <v>17.675230769230769</v>
      </c>
    </row>
    <row r="155" spans="2:21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SUM((BN20+BO19++BP18+BQ17+BR16+BS15+BT14+BU13+BV12+BW11+BW10+BX9+BX8+BW7+BW6+BV5+BV4)*-0.132,17)</f>
        <v>16.58876923076923</v>
      </c>
      <c r="U155" s="111">
        <f ca="1">Lefty!T155</f>
        <v>17.279230769230768</v>
      </c>
    </row>
    <row r="156" spans="2:21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SUM((BL20+BO18+BR16+BU14+BX12+BY11+BZ10+CA9+CB8+BW5+BV4)*-0.132,(BM19+BN19+BP17+BQ17+BS15+BT15+BV13+BW13+CA7+BZ7+BY6+BX6)*-0.132/2,17)</f>
        <v>16.522769230769232</v>
      </c>
      <c r="U156" s="111">
        <f ca="1">Lefty!T156</f>
        <v>17.873230769230769</v>
      </c>
    </row>
    <row r="157" spans="2:21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SUM((BJ20+CC10+CF8)*-0.132,(BK19+BL19+BM18+BN18+BO17+BP17+BQ16+BR16+BS15+BT15+BU14+BV14+BW13+BX13+BY12+BZ12+CA11+CB11+CD9+CE9+BY5+BX5+BW4+BV4)*-0.132/2,(CE7+CD7+CC7+CB6+CA6+BZ6)*-0.132/3,17)</f>
        <v>16.434769230769231</v>
      </c>
      <c r="U157" s="111">
        <f ca="1">Lefty!T157</f>
        <v>17.741230769230768</v>
      </c>
    </row>
    <row r="158" spans="2:21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SUM((BH20+BI20+BJ19+BK19+BO17+BP17+BQ16+BR16+BV14+BW14+CA12+CB12+CC11+CD11+CE10+CF10+CG9+CH9+CI8+CJ8)*-0.132/2,(BL18+BM18+BN18+BS15+BT15+BU15+BX13+BY13+BZ13)*-0.132/3,(CI7+CH7+CG7+CF7+CE6+CD6+CC6+CB6)*-0.132/4,(CA5+BZ5+BY5+BX4+BW4+BV4)*-0.132/3,17)</f>
        <v>16.423769230769231</v>
      </c>
      <c r="U158" s="111">
        <f ca="1">Lefty!T158</f>
        <v>17.752230769230767</v>
      </c>
    </row>
    <row r="159" spans="2:21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-0.132/2,(BH19+BI19+BJ19+BM17+BN17+BO17+BP16+BQ16+BR16+BS15+BT15+BU15+BV14+BW14+BX14+BY13+BZ13+CA13+CB12+CC12+CD12+CE11+CF11+CG11+CJ9+CK9+CL9)*-0.132/3,(CM7+CL7+CK7+CJ7+CI7+CH6+CG6+CF6+CE6+CD6)*-0.132/5,(CC5+CB5+CA5+BZ5+BY4+BX4+BW4+BV4)*-0.132/4,17)</f>
        <v>16.223569230769233</v>
      </c>
      <c r="U159" s="111">
        <f ca="1">Lefty!T159</f>
        <v>17.862230769230766</v>
      </c>
    </row>
    <row r="160" spans="2:21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-0.132/3,(BS15+BT15+BU15+BV15+BZ13+CA13+CB13+CC13)*-0.132/4,(CQ7+CP7+CO7+CN7+CM7+CL7+CK6+CJ6+CI6+CH6+CG6+CF6)*-0.132/6,(CE5+CD5+CC5+CB5+CA5+BZ4+BY4+BX4+BW4+BV4)*-0.132/5,17)</f>
        <v>16.010169230769232</v>
      </c>
      <c r="U160" s="111">
        <f ca="1">Lefty!T160</f>
        <v>17.646630769230768</v>
      </c>
    </row>
    <row r="161" spans="2:21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-0.132/3,(BE19+BF19+BG19+BH19+BL17+BM17+BN17+BO17+BS15+BT15+BU15+BV15+BW14+BX14+BY14+BZ14+CA13+CB13+CC13+CD13+CE12+CF12+CG12+CH12+CI11+CJ11+CK11+CL11+CP9+CQ9+CR9+CS9)*-0.132/4,(CU7+CT7+CS7+CR7+CQ7+CP7+CO7+CN6+CM6+CL6+CK6+CJ6+CI6+CH6)*-0.132/7,(CG5+CF5+CE5+CD5+CC5+CB5+CA4+BZ4+BY4+BX4+BW4+BV4)*-0.132/6,17)</f>
        <v>16.13776923076923</v>
      </c>
      <c r="U161" s="111">
        <f ca="1">Lefty!T161</f>
        <v>17.549516483516484</v>
      </c>
    </row>
    <row r="162" spans="2:21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-0.132/4,(AZ20+BA20+BB20)*-0.132/3,(BS15+BT15+BU15+BV15+BW15+CB13+CC13+CD13+CE13+CF13)*-0.132/5,(CY7+CX7+CW7+CV7+CU7+CT7+CS7+CR7+CQ6+CP6+CO6+CN6+CM6+CL6+CK6+CJ6)*-0.132/8,(CI5+CH5+CG5+CF5+CE5+CD5+CC5+CB4+CA4+BZ4+BY4+BX4+BW4+BV4)*-0.132/7,17)</f>
        <v>15.937883516483517</v>
      </c>
      <c r="U162" s="111">
        <f ca="1">Lefty!T162</f>
        <v>17.30798791208791</v>
      </c>
    </row>
    <row r="163" spans="2:21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Y8+CZ8+DA8)*-0.132/3,(CZ7+CY7+CX7+CW7+CV7+CU7+CT7+CS7+CR6+CQ6+CP6+CO6+CN6+CM6+CL6+CK6+CJ5+CI5+CH5+CG5+CF5+CE5+CD5+CC5)*-0.132/8,(CB4+CA4+BZ4+BY4+BX4+BW4+BV4)*-0.132/7,17)</f>
        <v>15.989426373626374</v>
      </c>
      <c r="U163" s="111">
        <f ca="1">Lefty!T163</f>
        <v>17.355916483516484</v>
      </c>
    </row>
    <row r="164" spans="2:19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</row>
    <row r="165" spans="2:21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SUM((BP20+BQ19+BQ18+BR17+BR16+BS15+BS14+BT13+BT12+BU11+BU10+BU9+BV8+BV7+BV6+BV5+BV4)*-0.132,17)</f>
        <v>16.58876923076923</v>
      </c>
      <c r="U165" s="111">
        <f ca="1">Lefty!T165</f>
        <v>17.675230769230769</v>
      </c>
    </row>
    <row r="166" spans="2:21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SUM((BL20+BM19+BN18+BO17+BP16+BQ15+BR14+BS13+BT12+BU11+BU10+BU9+BV8+BV7+BV6+BV5+BV4)*-0.132,17)</f>
        <v>15.796769230769232</v>
      </c>
      <c r="U166" s="111">
        <f ca="1">Lefty!T166</f>
        <v>17.543230769230767</v>
      </c>
    </row>
    <row r="167" spans="2:21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SUM((BJ20+BM18+BP16+BS14+BV12+BW11+BX10+BY9+BZ8+BY7+BX6+BW5+BV4)*-0.132,(BK19+BL19+BN17+BO17+BQ15+BR15+BT13+BU13)*-0.132/2,17)</f>
        <v>15.862769230769231</v>
      </c>
      <c r="U167" s="111">
        <f ca="1">Lefty!T167</f>
        <v>17.279230769230768</v>
      </c>
    </row>
    <row r="168" spans="2:21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SUM(BH20*-0.132,(BJ19+BI19+BK18+BL18+BM17+BN17+BP16+BO16+BT14+BU14+BY12+BZ12+CA11+CB11+CC10+CD10+CE9+CF9+CG8+CH8)*-0.132/2,(BQ15+BR15+BS15+BV13+BW13+BX13+CG7+CF7+CE7+CD6+CC6+CB6+CA5+BZ5+BY5+BX4+BW4+BV4)*-0.132/3,17)</f>
        <v>16.280769230769231</v>
      </c>
      <c r="U168" s="111">
        <f ca="1">Lefty!T168</f>
        <v>17.433230769230768</v>
      </c>
    </row>
    <row r="169" spans="2:21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SUM((BF20+BG20+BH19+BI19+BM17+BN17+BO16+BP16+BT14+BU14+BY12+BZ12+CA11+CB11+CC10+CD10+CE9+CF9+CG8+CH8)*-0.132/2,(BJ18+BK18+BL18+BQ15+BR15+BS15+BV13+BW13+BX13)*-0.132/3,(CG7+CF7+CE7+CD6+CC6+CB6+CA5+BZ5+BY5+BX4+BW4+BV4)*-0.132/3,17)</f>
        <v>16.192769230769233</v>
      </c>
      <c r="U169" s="111">
        <f ca="1">Lefty!T169</f>
        <v>17.433230769230768</v>
      </c>
    </row>
    <row r="170" spans="2:21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SUM((BD20+BE20+BI18+BJ18+CF10+CG10+CK8+CL8)*-0.132/2,(BF19+BG19+BH19+BK17+BL17+BM17+BN16+BO16+BP16+BQ15+BR15+BS15+BT14+BU14+BV14+BW13+BX13+BY13+BZ12+CA12+CB12+CC11+CD11+CE11+CH9+CI9+CJ9)*-0.132/3,(CK7+CJ7+CI7+CH7+CG6+CF6+CE6+CD6+CC5+CB5+CA5+BZ5+BY4+BX4+BW4+BV4)*-0.132/4,17)</f>
        <v>15.719769230769231</v>
      </c>
      <c r="U170" s="111">
        <f ca="1">Lefty!T170</f>
        <v>17.466230769230769</v>
      </c>
    </row>
    <row r="171" spans="2:21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-0.132/3,(BQ15+BR15+BS15+BT15+BX13+BY13+BZ13+CA13)*-0.132/4,(CO7+CN7+CM7+CL7+CK7+CJ6+CI6+CH6+CG6+CF6+CE5+CD5+CC5+CB5+CA5+BZ4+BY4+BX4+BW4+BV4)*-0.132/5,17)</f>
        <v>15.51736923076923</v>
      </c>
      <c r="U171" s="111">
        <f ca="1">Lefty!T171</f>
        <v>17.494830769230767</v>
      </c>
    </row>
    <row r="172" spans="2:21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-0.132/3,(BC19+BD19+BE19+BF19+BJ17+BK17+BL17+BM17+BQ15+BR15+BS15+BT15+BU14+BV14+BW14+BX14+BY13+BZ13+CA13+CB13+CC12+CD12+CE12+CF12+CG11+CH11+CI11+CJ11+CN9+CO9+CP9+CQ9)*-0.132/4,(CS7+CR7+CQ7+CP7+CO7+CN7+CM6+CL6+CK6+CJ6+CI6+CH6+CG5+CF5+CE5+CD5+CC5+CB5+CA4+BZ4+BY4+BX4+BW4+BV4)*-0.132/6,17)</f>
        <v>15.631769230769232</v>
      </c>
      <c r="U172" s="111">
        <f ca="1">Lefty!T172</f>
        <v>17.279230769230768</v>
      </c>
    </row>
    <row r="173" spans="2:21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-0.132/4,(AX20+AY20+AZ20)*-0.132/3,(BQ15+BR15+BS15+BT15+BU15+BZ13+CA13+CB13+CC13+CD13)*-0.132/5,(CW7+CV7+CU7+CT7+CS7+CR7+CQ7+CP6+CO6+CN6+CM6+CL6+CK6+CJ6+CI5+CH5+CG5+CF5+CE5+CD5+CC5+CB4+CA4+BZ4+BY4+BX4+BW4+BV4)*-0.132/7,17)</f>
        <v>15.592483516483517</v>
      </c>
      <c r="U173" s="111">
        <f ca="1">Lefty!T173</f>
        <v>17.372573626373626</v>
      </c>
    </row>
    <row r="174" spans="2:21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-0.132/4,(BD18+BE18+BF18+BG18+BH18+BQ15+BR15+BS15+BT15+BU15+BV14+BW14+BX14+BY14+BZ14+CA13+CB13+CC13+CD13+CE13+CF12+CG12+CH12+CI12+CJ12+CK11+CL11+CM11+CN11+CO11+CT9+CU9+CV9+CW9+CX9)*-0.132/5,(DA7+CZ7+CY7+CX7+CW7+CV7+CU7+CT7+CS6+CR6+CQ6+CP6+CO6+CN6+CM6+CL6+CK5+CJ5+CI5+CH5+CG5+CF5+CE5+CD5+CC4+CB4+CA4+BZ4+BY4+BX4+BW4+BV4)*-0.132/8,17)</f>
        <v>15.60866923076923</v>
      </c>
      <c r="U174" s="111">
        <f ca="1">Lefty!T174</f>
        <v>17.365030769230767</v>
      </c>
    </row>
    <row r="175" spans="2:19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</row>
    <row r="176" spans="2:21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SUM((BJ20+BK19+BL18+BM17+BN16+BO15+BP14+BQ13+BR12+BS11+BT10+BU9+BV8+BW7+BW6+BV5+BV4)*-0.132,17)</f>
        <v>15.400769230769232</v>
      </c>
      <c r="U176" s="111">
        <f ca="1">Lefty!T176</f>
        <v>16.619230769230768</v>
      </c>
    </row>
    <row r="177" spans="2:21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SUM((BH20+BK18+BN16+BQ14+BT12+BU11+BV10+BW9+BX8+BW7+BW6+BV5+BV4)*-0.132,(BI19+BJ19+BL17+BM17+BO15+BP15+BR13+BS13)*-0.132/2,17)</f>
        <v>15.796769230769231</v>
      </c>
      <c r="U177" s="111">
        <f ca="1">Lefty!T177</f>
        <v>16.949230769230766</v>
      </c>
    </row>
    <row r="178" spans="2:21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SUM((BG19+BH19+BI18+BJ18+BK17+BL17+BM16+BN16+BO15+BP15+BQ14+BR14+BS13+BT13+BU12+BV12+BW11+BX11+BZ9+CA9+CA7+BZ7+BY6+BX6)*-0.132/2,(BF20+BY10+CB8+BW5+BV4)*-0.132,17)</f>
        <v>15.466769230769231</v>
      </c>
      <c r="U178" s="111">
        <f ca="1">Lefty!T178</f>
        <v>17.345230769230767</v>
      </c>
    </row>
    <row r="179" spans="2:21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SUM((BD20+BE20+BF19+BG19+BK17+BL17+BM16+BN16+BR14+BS14+BW12+BX12+BY11+BZ11+CA10+CB10+CC9+CD9+CE8+CF8+BY5+BX5+BW4+BV4)*-0.132/2,(BH18+BI18+BJ18+BO15+BP15+BQ15+BT13+BU13+BV13+CE7+CD7+CC7+CB6+CA6+BZ6)*-0.132/3,17)</f>
        <v>15.42276923076923</v>
      </c>
      <c r="U179" s="111">
        <f ca="1">Lefty!T179</f>
        <v>17.235230769230768</v>
      </c>
    </row>
    <row r="180" spans="2:21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SUM((BB20+BC20+BG18+BH18+CD10+CE10+CI8+CJ8)*-0.132/2,(BD19+BE19+BF19+BI17+BJ17+BK17+BL16+BM16+BN16+BO15+BP15+BQ15+BR14+BS14+BT14+BU13+BV13+BW13+BX12+BY12+BZ12+CA11+CB11+CC11+CF9+CG9+CH9)*-0.132/3,(CI7+CH7+CG7+CF7+CE6+CD6+CC6+CB6)*-0.132/4,(CA5+BZ5+BY5+BX4+BW4+BV4)*-0.132/3,17)</f>
        <v>15.169769230769232</v>
      </c>
      <c r="U180" s="111">
        <f ca="1">Lefty!T180</f>
        <v>17.202230769230766</v>
      </c>
    </row>
    <row r="181" spans="2:21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-0.132/3,(BO15+BP15+BQ15+BR15+BV13+BW13+BX13+BY13)*-0.132/4,(CM7+CL7+CK7+CJ7+CI7+CH6+CG6+CF6+CE6+CD6)*-0.132/5,(CC5+CB5+CA5+BZ5+BY4+BX4+BW4+BV4)*-0.132/4,17)</f>
        <v>15.420569230769232</v>
      </c>
      <c r="U181" s="111">
        <f ca="1">Lefty!T181</f>
        <v>17.35623076923077</v>
      </c>
    </row>
    <row r="182" spans="2:21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-0.132/3,(BA19+BB19+BC19+BD19+BH17+BI17+BJ17+BK17+BO15+BP15+BQ15+BR15+BS14+BT14+BU14+BV14+BW13+BX13+BY13+BZ13+CA12+CB12+CC12+CD12+CE11+CF11+CG11+CH11+CL9+CM9+CN9+CO9)*-0.132/4,(CQ7+CP7+CO7+CN7+CM7+CL7+CK6+CJ6+CI6+CH6+CG6+CF6)*-0.132/6,(CE5+CD5+CC5+CB5+CA5+BZ4+BY4+BX4+BW4+BV4)*-0.132/5,17)</f>
        <v>15.394169230769231</v>
      </c>
      <c r="U182" s="111">
        <f ca="1">Lefty!T182</f>
        <v>17.393630769230768</v>
      </c>
    </row>
    <row r="183" spans="2:21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-0.132/3,(AY19+AZ19+BA19+BB19+BC18+BD18+BE18+BF18+BG17+BH17+BI17+BJ17+BK16+BL16+BM16+BN16+BT14+BU14+BV14+BW14+CC12+CD12+CE12+CF12+CG11+CH11+CI11+CJ11+CK10+CL10+CM10+CN10+CO9+CP9+CQ9+CR9+CS8+CT8+CU8+CV8)*-0.132/4,(BO15+BP15+BQ15+BR15+BS15+BX13+BY13+BZ13+CA13+CB13)*-0.132/5,(CU7+CT7+CS7+CR7+CQ7+CP7+CO7+CN6+CM6+CL6+CK6+CJ6+CI6+CH6)*-0.132/7,(CG5+CF5+CE5+CD5+CC5+CB5+CA4+BZ4+BY4+BX4+BW4+BV4)*-0.132/6,17)</f>
        <v>15.413969230769231</v>
      </c>
      <c r="U183" s="111">
        <f ca="1">Lefty!T183</f>
        <v>17.217316483516484</v>
      </c>
    </row>
    <row r="184" spans="2:21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-0.132/4,(BB18+BC18+BD18+BE18+BF18+BO15+BP15+BQ15+BR15+BS15+BT14+BU14+BV14+BW14+BX14+BY13+BZ13+CA13+CB13+CC13+CD12+CE12+CF12+CG12+CH12+CI11+CJ11+CK11+CL11+CM11+CR9+CS9+CT9+CU9+CV9)*-0.132/5,(CY7+CX7+CW7+CV7+CU7+CT7+CS7+CR7+CQ6+CP6+CO6+CN6+CM6+CL6+CK6+CJ6)*-0.132/8,(CI5+CH5+CG5+CF5+CE5+CD5+CC5+CB4+CA4+BZ4+BY4+BX4+BW4+BV4)*-0.132/7,17)</f>
        <v>15.365883516483516</v>
      </c>
      <c r="U184" s="111">
        <f ca="1">Lefty!T184</f>
        <v>17.149587912087913</v>
      </c>
    </row>
    <row r="185" spans="2:21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-0.132/4,(AV19+AW19+AX19+AY19+AZ19+BE17+BF17+BG17+BH17+BI17+BJ16+BK16+BL16+BM16+BN16+BU14+BV14+BW14+BX14+BY14+CF12+CG12+CH12+CI12+CJ12)*-0.132/5,(BO15+BP15+BQ15+BR15+BS15+BT15+BZ13+CA13+CB13+CC13+CD13+CE13)*-0.132/6,(CK11+CL11+CM11+CN11+CO10+CP10+CQ10+CR10+CS9+CT9+CU9+CV9+CW8+CX8+CY8+CZ8+BA18+BB18+BC18+BD18)*-0.132/4,(CY7+CX7+CW7+CV7+CU7+CT7+CS7+CR7+CQ6+CP6+CO6+CN6+CM6+CL6+CK6+CJ6)*-0.132/8,(CI5+CH5+CG5+CF5+CE5+CD5+CC5+CB4+CA4+BZ4+BY4+BX4+BW4+BV4)*-0.132/7,17)</f>
        <v>15.403283516483517</v>
      </c>
      <c r="U185" s="111">
        <f ca="1">Lefty!T185</f>
        <v>17.125387912087913</v>
      </c>
    </row>
    <row r="186" spans="2:19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</row>
    <row r="187" spans="2:21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SUM((BH20+BI19+BJ18+BK17+BL16+BM15+BN14+BO13+BP12+BQ11+BR10+BS9+BT8+BU7+BU6+BV5+BV4)*-0.132,17)</f>
        <v>15.664769230769231</v>
      </c>
      <c r="U187" s="111">
        <f ca="1">Lefty!T187</f>
        <v>17.015230769230769</v>
      </c>
    </row>
    <row r="188" spans="2:21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SUM((BF20+BI18+BL16+BO14+BR12+BS11+BU9+BT10+BV8+BW7+BV6+BV5+BV4)*-0.132,(BG19+BH19+BJ17+BK17+BM15+BN15+BP13+BQ13)*-0.132/2,17)</f>
        <v>15.136769230769231</v>
      </c>
      <c r="U188" s="111">
        <f ca="1">Lefty!T188</f>
        <v>16.619230769230768</v>
      </c>
    </row>
    <row r="189" spans="2:21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SUM((BE19+BF19+BG18+BH18+BI17+BJ17+BK16+BL16+BM15+BN15+BO14+BP14+BQ13+BR13+BS12+BT12+BU11+BV11+BX9+BY9)*-0.132/2,(BD10+BW10+BZ8+BY7+BX6+BW5+BV4)*-0.132,17)</f>
        <v>15.074153846153846</v>
      </c>
      <c r="U189" s="111">
        <f ca="1">Lefty!T189</f>
        <v>16.813846153846153</v>
      </c>
    </row>
    <row r="190" spans="2:21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SUM((BB20+BC20+BD19+BE19+BI17+BJ17+BK16+BL16+BP14+BQ14+BU12+BV12+BW11+BX11+BY10+BZ10+CA9+CB9+CC8+CD8+CC7+CB7+CA6+BZ6+BY5+BX5+BW4+BV4)*-0.132/2,(BF18+BG18+BH18+BM15+BN15+BO15+BR13+BS13+BT13)*-0.132/3,17)</f>
        <v>14.80676923076923</v>
      </c>
      <c r="U190" s="111">
        <f ca="1">Lefty!T190</f>
        <v>16.949230769230766</v>
      </c>
    </row>
    <row r="191" spans="2:21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SUM((AZ20+BA20++BE18+BF18+CB10+CC10+CG8+CH8)*-0.132/2,(BB19+BC19+BD19+BG17+BH17+BI17+BJ16+BK16+BL16+BM15+BN15+BO15+BP14+BQ14+BR14+BS13+BT13+BU13+BV12+BW12+BX12+BY11+BZ11+CA11+CD9+CE9+CF9+CG7+CF7+CE7+CD6+CC6+CB6+CA5+BZ5+BY5+BX4+BW4+BV4)*-0.132/3,17)</f>
        <v>15.466769230769231</v>
      </c>
      <c r="U191" s="111">
        <f ca="1">Lefty!T191</f>
        <v>17.345230769230767</v>
      </c>
    </row>
    <row r="192" spans="2:21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-0.132/3,(BM15+BN15+BO15+BP15+BT13+BU13+BV13+BW13+CK7+CJ7+CI7+CH7+CG6+CF6+CE6+CD6+CC5+CB5+CA5+BZ5+BY4+BX4+BW4+BV4)*-0.132/4,17)</f>
        <v>15.191769230769232</v>
      </c>
      <c r="U192" s="111">
        <f ca="1">Lefty!T192</f>
        <v>17.35623076923077</v>
      </c>
    </row>
    <row r="193" spans="2:21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-0.132/3,(AY19+AZ19+BA19+BB19+BF17+BG17+BH17+BI17+BM15+BN15+BO15+BP15+BQ14+BR14+BS14+BT14+BU13+BV13+BW13+BX13+BY12+BZ12+CA12+CB12+CC11+CD11+CE11+CF11+CJ9+CK9+CL9+CM9)*-0.132/4,(CO7+CN7+CM7+CL7+CK7+CJ6+CI6+CH6+CG6+CF6+CE5+CD5+CC5+CB5+CA5+BZ4+BY4+BX4+BW4+BV4)*-0.132/5,17)</f>
        <v>15.275369230769231</v>
      </c>
      <c r="U193" s="111">
        <f ca="1">Lefty!T193</f>
        <v>17.39583076923077</v>
      </c>
    </row>
    <row r="194" spans="2:21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-0.132/3,(AW19+AX19+AY19+AZ19+BA18+BB18+BC18+BD18+BE17+BF17+BG17+BH17+BI16+BJ16+BK16+BL16+BR14+BS14+BT14+BU14+CA12+CB12+CC12+CD12+CE11+CF11+CG11+CH11+CI10+CJ10+CK10+CL10+CM9+CN9+CO9+CP9+CQ8+CR8+CS8+CT8)*-0.132/4,(BM15+BN15+BO15+BP15+BQ15+BV13+BW13+BX13+BY13+BZ13)*-0.132/5,(CS7+CR7+CQ7+CP7+CO7+CN7+CM6+CL6+CK6+CJ6+CI6+CH6+CG5+CF5+CE5+CD5+CC5+CB5+CA4+BZ4+BY4+BX4+BW4+BV4)*-0.132/6,17)</f>
        <v>15.277569230769231</v>
      </c>
      <c r="U194" s="111">
        <f ca="1">Lefty!T194</f>
        <v>17.094430769230769</v>
      </c>
    </row>
    <row r="195" spans="2:21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-0.132/4,(AZ18+BA18+BB18+BC18+BD18+BM15+BN15+BO15+BP15+BQ15+BR14+BS14+BT14+BU14+BV14+BW13+BX13+BY13+BZ13+CA13+CB12+CC12+CD12+CE12+CF12+CG11+CH11+CI11+CJ11+CK11+CP9+CQ9+CR9+CS9+CT9)*-0.132/5,(CW7+CV7+CU7+CT7+CS7+CR7+CQ7+CP6+CO6+CN6+CM6+CL6+CK6+CJ6+CI5+CH5+CG5+CF5+CE5+CD5+CC5+CB4+CA4+BZ4+BY4+BX4+BW4+BV4)*-0.132/7,17)</f>
        <v>15.280083516483517</v>
      </c>
      <c r="U195" s="111">
        <f ca="1">Lefty!T195</f>
        <v>16.864373626373627</v>
      </c>
    </row>
    <row r="196" spans="2:21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-0.132/4,(AT19+AU19+AV19+AW19+AX19+BC17+BD17+BE17+BF17+BG17+BH16+BI16+BJ16+BK16+BL16+BS14+BT14+BU14+BV14+BW14+CD12+CE12+CF12+CG12+CH12+CI11+CJ11+CK11+CL11+CM11+CN10+CO10+CP10+CQ10+CR10+CS9+CT9+CU9+CV9+CW9+CX8+CY8+CZ8+DA8+DB8)*-0.132/5,(BM15+BN15+BO15+BP15+BQ15+BR15+BX13+BY13+BZ13+CA13+CB13+CC13)*-0.132/6,(DA7+CZ7+CY7+CX7+CW7+CV7+CU7+CT7+CS6+CR6+CQ6+CP6+CO6+CN6+CM6+CL6+CK5+CJ5+CI5+CH5+CG5+CF5+CE5+CD5+CC4+CB4+CA4+BZ4+BY4+BX4+BW4+BV4)*-0.132/8,17)</f>
        <v>15.432669230769232</v>
      </c>
      <c r="U196" s="111">
        <f ca="1">Lefty!T196</f>
        <v>16.89423076923077</v>
      </c>
    </row>
    <row r="197" spans="2:21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T9+CU9+CV9+CW9+CX9)*-0.132/5,(CP10+CQ10+CR10+CS10+CY8+CZ8+DA8+DB8)*-0.132/4,(DA7+CZ7+CY7+CX7+CW7+CV7+CU7+CT7+CS6+CR6+CQ6+CP6+CO6+CN6+CM6+CL6+CK5+CJ5+CI5+CH5+CG5+CF5+CE5+CD5+CC4+CB4+CA4+BZ4+BY4+BX4+BW4+BV4)*-0.132/8,17)</f>
        <v>15.417269230769232</v>
      </c>
      <c r="U197" s="111">
        <f ca="1">Lefty!T197</f>
        <v>16.793030769230768</v>
      </c>
    </row>
    <row r="198" spans="2:19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</row>
    <row r="199" spans="2:21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SUM((BF20+BG19+BH18+BI17+BJ16+BK15+BL14+BM13+BN12+BO11+BP10+BQ9+BR8+BS7+BT6+BU5+BV4)*-0.132,17)</f>
        <v>14.872769230769231</v>
      </c>
      <c r="U199" s="111">
        <f ca="1">Lefty!T199</f>
        <v>16.355230769230769</v>
      </c>
    </row>
    <row r="200" spans="2:21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SUM((BD20+BG18+BJ16+BM14+BP12+BQ11+BR10+BS9+BT8+BU7+BU6+BV5+BV4)*-0.132,(BE19+BF19+BH17+BI17+BK15+BL15+BN13+BO13)*-0.132/2,17)</f>
        <v>15.136769230769231</v>
      </c>
      <c r="U200" s="111">
        <f ca="1">Lefty!T200</f>
        <v>16.553230769230769</v>
      </c>
    </row>
    <row r="201" spans="2:21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SUM((BC19+BD19+BE18+BF18+BG17+BH17+BI16+BJ16+BK15+BL15+BM14+BN14+BO13+BP13+BQ12+BR12+BS11+BT11+BV9+BW9)*-0.132/2,(BB20+BU10+BX8+BW7+BW6+BV5+BV4)*-0.132,17)</f>
        <v>14.47676923076923</v>
      </c>
      <c r="U201" s="111">
        <f ca="1">Lefty!T201</f>
        <v>16.553230769230769</v>
      </c>
    </row>
    <row r="202" spans="2:21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SUM((AZ20+BA20+BB19+BC19+BG17+BH17+BI16+BJ16+BN14+BO14+BS12+BT12+BU11+BV11+BW10+BX10+BY9+BZ9+CA8+CB8+CA7+BZ7+BY6+BX6)*-0.132/2,(BD18+BE18+BF18+BK15+BL15+BM15+BP13+BQ13+BR13)*-0.132/3,(BW5+BV4)*-0.132,17)</f>
        <v>14.894769230769231</v>
      </c>
      <c r="U202" s="111">
        <f ca="1">Lefty!T202</f>
        <v>16.641230769230766</v>
      </c>
    </row>
    <row r="203" spans="2:21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SUM((AX20+AY20+BC18+BD18+BZ10+CA10+CE8+CF8+BY5+BX5+BW4+BV4)*-0.132/2,(AZ19+BA19+BB19+BE17+BF17+BG17+BH16+BI16+BJ16+BK15+BL15+BM15+BN14+BO14+BP14+BQ13+BR13+BS13+BT12+BU12+BV12+BW11+BX11+BY11+CB9+CC9+CD9+CD7+CC7+CE7+CB6+CA6+BZ6)*-0.132/3,17)</f>
        <v>14.762769230769232</v>
      </c>
      <c r="U203" s="111">
        <f ca="1">Lefty!T203</f>
        <v>16.773230769230768</v>
      </c>
    </row>
    <row r="204" spans="2:21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-0.132/3,(BK15+BL15+BM15+BN15+BR13+BS13+BT13+BU13+CI7+CH7+CG7+CF7+CE6+CD6+CC6+CB6)*-0.132/4,17)</f>
        <v>15.059769230769232</v>
      </c>
      <c r="U204" s="111">
        <f ca="1">Lefty!T204</f>
        <v>16.971230769230768</v>
      </c>
    </row>
    <row r="205" spans="2:21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-0.132/3,(AW19+AX19+AY19+AZ19+BD17+BE17+BF17+BG17+BK15+BL15+BM15+BN15+BO14+BP14+BQ14+BR14+BS13+BT13+BU13+BV13+BW12+BX12+BY12+BZ12+CA11+CB11+CC11+CD11+CH9+CI9+CJ9+CK9+CC5+CB5+CA5+BZ5+BY4+BX4+BW4+BV4)*-0.132/4,(CM7+CL7+CK7+CJ7+CI7+CH6+CG6+CF6+CE6+CD6)*-0.132/5,17)</f>
        <v>15.035569230769232</v>
      </c>
      <c r="U205" s="111">
        <f ca="1">Lefty!T205</f>
        <v>16.960230769230769</v>
      </c>
    </row>
    <row r="206" spans="2:21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-0.132/3,(AU19+AV19+AW19+AX19+AY18+AZ18+BA18+BB18+BC17+BD17+BE17+BF17+BG16+BH16+BI16+BJ16++BP14+BQ14+BR14+BS14+BY12+BZ12+CA12+CB12+CC11+CD11+CE11+CF11+CG10+CH10+CI10+CJ10+CK9+CL9+CM9+CN9+CO8+CP8+CQ8+CR8)*-0.132/4,(BK15+BL15+BM15+BN15+BO15+BT13+BU13+BV13+BW13+BX13+CE5+CD5+CC5+CB5+CA5+BZ4+BY4+BX4+BW4+BV4)*-0.132/5,(CQ7+CP7+CO7+CN7+CM7+CL7+CK6+CJ6+CI6+CH6+CG6+CF6)*-0.132/6,17)</f>
        <v>15.284169230769232</v>
      </c>
      <c r="U206" s="111">
        <f ca="1">Lefty!T206</f>
        <v>17.02843076923077</v>
      </c>
    </row>
    <row r="207" spans="2:21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-0.132/4,(AX18+AY18+AZ18+BA18+BB18+BK15+BL15+BM15+BN15+BO15+BP14+BQ14+BR14+BS14+BT14+BU13+BV13+BW13+BX13+BY13+BZ12+CA12+CB12+CC12+CD12+CE11+CF11+CG11+CH11+CI11+CN9+CO9+CP9+CQ9+CR9)*-0.132/5,(CU7+CT7+CS7+CR7+CQ7+CP7+CO7+CN6+CM6+CL6+CK6+CJ6+CI6+CH6)*-0.132/7,(CG5+CF5+CE5+CD5+CC5+CB5+CA4+BZ4+BY4+BX4+BW4+BV4)*-0.132/6,17)</f>
        <v>15.19396923076923</v>
      </c>
      <c r="U207" s="111">
        <f ca="1">Lefty!T207</f>
        <v>16.715716483516484</v>
      </c>
    </row>
    <row r="208" spans="2:21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-0.132/4,(AR19+AS19+AT19+AU19+AV19+BA17+BB17+BC17+BD17+BE17+BF16+BG16+BH16+BI16+BJ16+BQ14+BR14+BS14+BT14+BU14+CB12+CC12+CD12+CE12+CF12+CG11+CH11+CI11+CJ11+CK11+CL10+CM10+CN10+CO10+CP10+CQ9+CR9+CS9+CT9+CU9+CV8+CW8+CX8+CY8+CZ8)*-0.132/5,(BK15+BL15+BM15+BN15+BO15+BP15+BV13+BW13+BX13+BY13+BZ13+CA13)*-0.132/6,(CY7+CX7+CW7+CV7+CU7+CT7+CS7+CR7+CQ6+CP6+CO6+CN6+CM6+CL6+CK6+CJ6)*-0.132/8,(CI5+CH5+CG5+CF5+CE5+CD5+CC5+CB4+CA4+BZ4+BY4+BX4+BW4+BV4)*-0.132/7,17)</f>
        <v>15.156883516483516</v>
      </c>
      <c r="U208" s="111">
        <f ca="1">Lefty!T208</f>
        <v>16.487387912087911</v>
      </c>
    </row>
    <row r="209" spans="2:21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R9+CS9+CT9+CU9+CV9)*-0.132/5,(CN10+CO10+CP10+CQ10+CW8+CX8+CY8+CZ8)*-0.132/4,(CY7+CX7+CW7+CV7+CU7+CT7+CS7+CR7+CQ6+CP6+CO6+CN6+CM6+CL6+CK6+CJ6)*-0.132/8,(CI5+CH5+CG5+CF5+CE5+CD5+CC5+CB4+CA4+BZ4+BY4+BX4+BW4+BV4)*-0.132/7,17)</f>
        <v>15.253683516483518</v>
      </c>
      <c r="U209" s="111">
        <f ca="1">Lefty!T209</f>
        <v>16.463187912087911</v>
      </c>
    </row>
    <row r="210" spans="2:19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</row>
    <row r="211" spans="2:21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SUM((BB20+BE18+BH16+BK14+BN12+BQ10+BT8+BU7+BU6+BV5+BV4)*-0.132,(BC19+BD19+BF17+BG17+BI15+BJ15+BL13+BM13+BO11+BP11+BR9+BS9)*-0.132/2,17)</f>
        <v>14.806769230769232</v>
      </c>
      <c r="U211" s="111">
        <f ca="1">Lefty!T211</f>
        <v>16.487230769230766</v>
      </c>
    </row>
    <row r="212" spans="2:21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SUM((BA19+BB19+BC18+BD18+BE17+BF17+BG16+BH16+BI15+BJ15+BK14+BL14+BM13+BN13+BO12+BP12+BQ11+BR11+BS10+BT10+BU9+BV9)*-0.132/2,(AZ20+BW8+BW7+BV6+BV5+BV4)*-0.132,17)</f>
        <v>14.608769230769232</v>
      </c>
      <c r="U212" s="111">
        <f ca="1">Lefty!T212</f>
        <v>16.157230769230768</v>
      </c>
    </row>
    <row r="213" spans="2:21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SUM((AX20+AY20+AZ19+BA19+BE17+BF17+BG16+BH16+BL14+BM14+BQ12+BR12+BS11+BT11+BU10+BV10+BW9+BX9+BY8+BZ8)*-0.132/2,(BB18+BC18+BD18+BI15+BJ15+BK15+BN13+BO13+BP13)*-0.132/3,(BY7+BX6+BW5+BV4)*-0.132,17)</f>
        <v>14.718769230769233</v>
      </c>
      <c r="U213" s="111">
        <f ca="1">Lefty!T213</f>
        <v>16.44323076923077</v>
      </c>
    </row>
    <row r="214" spans="2:21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SUM((AV20+AW20+BA18+BB18+BX10+BY10+CC8+CD8+CC7+CB7+CA6+BZ6+BY5+BX5+BW4+BV4)*-0.132/2,(AX19+AY19+AZ19+BC17+BD17+BE17+BF16+BG16+BH16+BI15+BJ15+BK15+BL14+BM14+BN14+BO13+BP13+BQ13+BR12+BS12+BT12+BU11+BV11+BW11+BZ9+CA9+CB9)*-0.132/3,17)</f>
        <v>14.806769230769234</v>
      </c>
      <c r="U214" s="111">
        <f ca="1">Lefty!T214</f>
        <v>16.377230769230767</v>
      </c>
    </row>
    <row r="215" spans="2:21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SUM((AT20+AU20+AV20+AW19+AX19+AY19+AZ18+BA18+BB18+BC17+BD17+BE17+BF16+BG16+BH16+BM14+BN14+BO14+BT12+BU12+BV12+BW11+BX11+BY11+BZ10+CA10+CB10+CC9+CD9+CE9+CF8+CG8+CH8+CG7+CF7+CE7+CD6+CC6+CB6+CA5+BZ5+BY5+BX4+BW4+BV4)*-0.132/3,(BI15+BJ15+BK15+BL15+BP13+BQ13+BR13+BS13)*-0.132/4,17)</f>
        <v>14.97176923076923</v>
      </c>
      <c r="U215" s="111">
        <f ca="1">Lefty!T215</f>
        <v>16.64123076923077</v>
      </c>
    </row>
    <row r="216" spans="2:21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-0.132/3,(AU19+AV19+AW19+AX19+BB17+BC17+BD17+BE17+BI15+BJ15+BK15+BL15+BM14+BN14+BO14+BP14+BQ13+BR13+BS13+BT13+BU12+BV12+BW12+BX12+BY11+BZ11+CA11+CB11+CF9+CG9+CH9+CI9+CK7+CJ7+CI7+CH7+CG6+CF6+CE6+CD6+CC5+CB5+CA5+BZ5+BY4+BX4+BW4+BV4)*-0.132/4,17)</f>
        <v>14.938769230769232</v>
      </c>
      <c r="U216" s="111">
        <f ca="1">Lefty!T216</f>
        <v>16.685230769230767</v>
      </c>
    </row>
    <row r="217" spans="2:21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-0.132/3,(AS19+AT19+AU19+AV19+AW18+AX18+AY18+AZ18+BA17+BB17+BC17+BD17+BE16+BF16+BG16+BH16+BN14+BO14+BP14+BQ14+BW12+BX12+BY12+BZ12+CA11+CB11+CC11+CD11+CE10+CF10+CG10+CH10+CI9+CJ9+CK9+CL9+CM8+CN8+CO8+CP8)*-0.132/4,(BI15+BJ15+BK15+BL15+BM15+BR13+BS13+BT13+BU13+BV13+CO7+CN7+CM7+CL7+CK7+CJ6+CI6+CH6+CG6+CF6+CE5+CD5+CC5+CB5+CA5+BZ4+BY4+BX4+BW4+BV4)*-0.132/5,17)</f>
        <v>14.978369230769232</v>
      </c>
      <c r="U217" s="111">
        <f ca="1">Lefty!T217</f>
        <v>16.665430769230767</v>
      </c>
    </row>
    <row r="218" spans="2:21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-0.132/4,(AV18+AW18+AX18+AY18+AZ18+BI15+BJ15+BK15+BL15+BM15+BN14+BO14+BP14+BQ14+BR14+BS13+BT13+BU13+BV13+BW13+BX12+BY12+BZ12+CA12+CB12+CC11+CD11+CE11+CF11+CG11+CL9+CM9+CN9+CO9+CP9)*-0.132/5,(CS7+CR7+CQ7+CP7+CO7+CN7+CM6+CL6+CK6+CJ6+CI6+CH6+CG5+CF5+CE5+CD5+CC5+CB5+CA4+BZ4+BY4+BX4+BW4+BV4)*-0.132/6,17)</f>
        <v>15.081769230769231</v>
      </c>
      <c r="U218" s="111">
        <f ca="1">Lefty!T218</f>
        <v>16.610430769230767</v>
      </c>
    </row>
    <row r="219" spans="2:21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-0.132/4,(AP19+AQ19+AR19+AS19+AT19+AY17+AZ17+BA17+BB17+BC17+BD16+BE16+BF16+BG16+BH16+BO14+BP14+BQ14+BR14+BS14+BZ12+CA12+CB12+CC12+CD12+CE11+CF11+CG11+CH11+CI11+CJ10+CK10+CL10+CM10+CN10+CO9+CP9+CQ9+CR9+CS9+CT8+CU8+CV8+CW8+CX8)*-0.132/5,(+BI15+BJ15+BK15+BL15+BM15+BN15+BT13+BU13+BV13+BW13+BX13+BY13)*-0.132/6,(CW7+CV7+CU7+CT7+CS7+CR7+CQ7+CP6+CO6+CN6+CM6+CL6+CK6+CJ6+CI5+CH5+CG5+CF5+CE5+CD5+CC5+CB4+CA4+BZ4+BY4+BX4+BW4+BV4)*-0.132/7,17)</f>
        <v>15.297683516483517</v>
      </c>
      <c r="U219" s="111">
        <f ca="1">Lefty!T219</f>
        <v>16.283573626373627</v>
      </c>
    </row>
    <row r="220" spans="2:21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-0.132/5,(BI15+BJ15+BK15+BL15+BM15+BN15+BO14+BP14+BQ14+BR14+BS14+BT14+BU13+BV13+BW13+BX13+BY13+BZ13+CA12+CB12+CC12+CD12+CE12+CF12+CG11+CH11+CI11+CJ11+CK11+CL11+CR9+CS9+CT9+CU9+CV9+CW9)*-0.132/6,(DA7+CZ7+CY7+CX7+CW7+CV7+CU7+CT7+CS6+CR6+CQ6+CP6+CO6+CN6+CM6+CL6+CK5+CJ5+CI5+CH5+CG5+CF5+CE5+CD5+CC4+CB4+CA4+BZ4+BY4+BX4+BW4+BV4)*-0.132/8,17)</f>
        <v>15.399669230769232</v>
      </c>
      <c r="U220" s="111">
        <f ca="1">Lefty!T220</f>
        <v>15.985630769230768</v>
      </c>
    </row>
    <row r="221" spans="2:21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12)*-0.132/6,(CI11+CJ11+CK11+CL11+CM11+CN10+CO10+CP10+CQ10+CR10+CS9+CT9+CU9+CV9+CW9+CX8+CY8+CZ8+DA8+DB8)*-0.132/5,(DA7+CZ7+CY7+CX7+CW7+CV7+CU7+CT7+CS6+CR6+CQ6+CP6+CO6+CN6+CM6+CL6+CK5+CJ5+CI5+CH5+CG5+CF5+CE5+CD5+CC4+CB4+CA4+BZ4+BY4+BX4+BW4+BV4)*-0.132/8,17)</f>
        <v>15.564354945054948</v>
      </c>
      <c r="U221" s="111">
        <f ca="1">Lefty!T221</f>
        <v>15.964887912087912</v>
      </c>
    </row>
    <row r="222" spans="2:19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</row>
    <row r="223" spans="2:21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SUM((AZ20+BC18+BF16+BI14+BL12+BO10+BR8+BS7+BT6+BU5+BV4)*-0.132,(BA19+BB19+BD17+BE17+BG15+BH15+BJ13+BK13+BM11+BN11+BP9+BQ9)*-0.132/2,17)</f>
        <v>14.542769230769233</v>
      </c>
      <c r="U223" s="111">
        <f ca="1">Lefty!T223</f>
        <v>16.553230769230769</v>
      </c>
    </row>
    <row r="224" spans="2:21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SUM(AX20*-0.132,(AY19+AZ19+BA18+BB18+BC17+BD17+BE16+BF16+BG15+BH15+BI14+BJ14+BK13+BL13+BM12+BN12+BO11+BP11+BR9+BS9)*-0.132/2,(BQ10+BT8+BU7+BU6+BV5+BV4)*-0.132,17)</f>
        <v>14.608769230769232</v>
      </c>
      <c r="U224" s="111">
        <f ca="1">Lefty!T224</f>
        <v>16.355230769230769</v>
      </c>
    </row>
    <row r="225" spans="2:21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SUM((AV20+AW20+AX19+AY19+BC17+BD17+BE16+BF16+BJ14+BK14+BO12+BP12+BQ11+BR11+BS10+BT10+BU9+BV9+BW8+BX8)*-0.132/2,(AZ18+BA18+BB18+BG15+BH15+BI15+BL13+BM13+BN13)*-0.132/3,(+BW7+BW6+BV5+BV4)*-0.132,17)</f>
        <v>14.674769230769231</v>
      </c>
      <c r="U225" s="111">
        <f ca="1">Lefty!T225</f>
        <v>16.223230769230767</v>
      </c>
    </row>
    <row r="226" spans="2:21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SUM((AT20+AU20+AY18+AZ18)*-0.132/2,(AV19+AW19+AX19+BA17+BB17+BC17+BD16+BE16+BF16+BG15+BH15+BI15+BJ14+BK14+BL14+BM13+BN13+BO13+BP12+BQ12+BR12+BS11+BT11+BU11+BX9+BY9+BZ9)*-0.132/3,(BV10+BW10+CA8+CB8+CA7+BZ7+BY6+BX6)*-0.132/2,(BW5+BV4)*-0.132,17)</f>
        <v>14.718769230769233</v>
      </c>
      <c r="U226" s="111">
        <f ca="1">Lefty!T226</f>
        <v>16.311230769230768</v>
      </c>
    </row>
    <row r="227" spans="2:21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SUM((AR20+AS20+AT20+AU19+AV19+AW19+AX18+AY18+AZ18+BA17+BB17+BC17+BD16+BE16+BF16+BK14+BL14+BM14+BR12+BS12+BT12+BU11+BV11+BW11+BX10+BY10+BZ10+CA9+CB9+CC9+CD8+CE8+CF8+CE7+CD7+CC7+CB6+CA6+BZ6)*-0.132/3,(BG15+BH15+BI15+BJ15+BN13+BO13+BP13+BQ13)*-0.132/4,(BY5+BX5+BW4+BV4)*-0.132/2,17)</f>
        <v>14.916769230769232</v>
      </c>
      <c r="U227" s="111">
        <f ca="1">Lefty!T227</f>
        <v>16.157230769230768</v>
      </c>
    </row>
    <row r="228" spans="2:21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-0.132/3,(AS19+AT19+AU19+AV19+AZ17+BA17+BB17+BC17+BG15+BH15+BI15+BJ15+BK14+BL14+BM14+BN14+BO13+BP13+BQ13+BR13+BS12+BT12+BU12+BV12+BW11+BX11+BY11+BZ11+CD9+CE9+CF9+CG9+CI7+CH7+CG7+CF7+CE6+CD6+CC6+CB6)*-0.132/4,(CA5+BZ5+BY5+BX4+BW4+BV4)*-0.132/3,17)</f>
        <v>15.070769230769232</v>
      </c>
      <c r="U228" s="111">
        <f ca="1">Lefty!T228</f>
        <v>16.498230769230769</v>
      </c>
    </row>
    <row r="229" spans="2:21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-0.132/3,(AQ19+AR19+AS19+AT19+AU18+AV18+AW18+AX18+AY17+AZ17+BA17+BB17+BC16+BD16+BE16+BF16+BL14+BM14+BN14+BO14+BU12+BV12+BW12+BX12+BY11+BZ11+CA11+CB11+CC10+CD10+CE10+CF10+CG9+CH9+CI9+CJ9+CK8+CL8+CM8+CN8+CC5+CB5+CA5+BZ5+BY4+BX4+BW4+BV4)*-0.132/4,(BG15+BH15+BI15+BJ15+BK15+BP13+BQ13+BR13+BS13+BT13+CM7+CL7+CK7+CJ7+CI7+CH6+CG6+CF6+CE6+CD6)*-0.132/5,17)</f>
        <v>15.044369230769231</v>
      </c>
      <c r="U229" s="111">
        <f ca="1">Lefty!T229</f>
        <v>16.15503076923077</v>
      </c>
    </row>
    <row r="230" spans="2:21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-0.132/4,(AT18+AU18+AV18+AW18+AX18+BG15+BH15+BI15+BJ15+BK15+BL14+BM14+BN14+BO14+BP14+BQ13+BR13+BS13+BT13+BU13+BV12+BW12+BX12+BY12+BZ12+CA11+CB11+CC11+CD11+CE11+CJ9+CK9+CL9+CM9+CN9+CE5+CD5+CC5+CB5+CA5+BZ4+BY4+BX4+BW4+BV4)*-0.132/5,(CQ7+CP7+CO7+CN7+CM7+CL7+CK6+CJ6+CI6+CH6+CG6+CF6)*-0.132/6,17)</f>
        <v>15.279769230769231</v>
      </c>
      <c r="U230" s="111">
        <f ca="1">Lefty!T230</f>
        <v>16.168230769230767</v>
      </c>
    </row>
    <row r="231" spans="2:21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-0.132/4,(AN19+AO19+AP19+AQ19+AR19+AW17+AX17+AY17+AZ17+BA17+BB16+BC16+BD16+BE16+BF16+BM14+BN14+BO14+BP14+BQ14+BX12+BY12+BZ12+CA12+CB12+CC11+CD11+CE11+CF11+CG11+CH10+CI10+CJ10+CK10+CL10+CM9+CN9+CO9+CP9+CQ9+CR8+CS8+CT8+CU8+CV8)*-0.132/5,(BG15+BH15+BI15+BJ15+BK15+BL15+BR13+BS13+BT13+BU13+BV13+BW13+CG5+CF5+CE5+CD5+CC5+CB5+CA4+BZ4+BY4+BX4+BW4+BV4)*-0.132/6,(CU7+CT7+CS7+CR7+CQ7+CP7+CO7+CN6+CM6+CL6+CK6+CJ6+CI6+CH6)*-0.132/7,17)</f>
        <v>15.444769230769232</v>
      </c>
      <c r="U231" s="111">
        <f ca="1">Lefty!T231</f>
        <v>16.024916483516481</v>
      </c>
    </row>
    <row r="232" spans="2:21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11+CP9+CQ9+CR9+CS9+CT9+CU9)*-0.132/6,(CK10+CL10+CM10+CN10+CO10+CV8+CW8+CX8+CY8+CZ8)*-0.132/5,(CY7+CX7+CW7+CV7+CU7+CT7+CS7+CR7+CQ6+CP6+CO6+CN6+CM6+CL6+CK6+CJ6)*-0.132/8,(CI5+CH5+CG5+CF5+CE5+CD5+CC5+CB4+CA4+BZ4+BY4+BX4+BW4+BV4)*-0.132/7,17)</f>
        <v>15.504483516483518</v>
      </c>
      <c r="U232" s="111">
        <f ca="1">Lefty!T232</f>
        <v>15.83838791208791</v>
      </c>
    </row>
    <row r="233" spans="2:21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+CQ9+CR9+CS9+CT9+CU9)*-0.132/5,(CV8+CW8+CX8+CY8)*-0.132/4,(CX7+CW7+CV7+CU7+CT7+CS7+CR7+CQ7)*-0.132/8,(CP6+CO6+CN6+CM6+CL6+CK6+CJ6+CI5+CH5+CG5+CF5+CE5+CD5+CC5+CB4+CA4+BZ4+BY4+BX4+BW4+BV4)*-0.132/7,17)</f>
        <v>15.687240659340661</v>
      </c>
      <c r="U233" s="111">
        <f ca="1">Lefty!T233</f>
        <v>15.698687912087912</v>
      </c>
    </row>
    <row r="234" spans="2:19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</row>
    <row r="235" spans="2:21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SUM((AX20+BA18+BD16+BG14+BJ12+BM10+BP8+BS6+BV4)*-0.132,(AY19+AZ19+BB17+BC17+BE15+BF15+BH13+BI13+BK11+BL11+BN9+BO9+BQ7+BR7+BT5+BU5)*-0.132/2,17)</f>
        <v>14.674769230769233</v>
      </c>
      <c r="U235" s="111">
        <f ca="1">Lefty!T235</f>
        <v>16.28923076923077</v>
      </c>
    </row>
    <row r="236" spans="2:21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SUM(AV20*-0.132,(AW19+AX19+AY18+AZ18+BA17+BB17+BC16+BD16+BE15+BF15+BG14+BH14+BI13+BJ13+BK12+BL12+BM11+BN11+BP9+BQ9)*-0.132/2,(BO10+BR8+BS7+BT6+BU5+BV4)*-0.132,17)</f>
        <v>14.410769230769231</v>
      </c>
      <c r="U236" s="111">
        <f ca="1">Lefty!T236</f>
        <v>16.355230769230769</v>
      </c>
    </row>
    <row r="237" spans="2:21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SUM((AT20+AU20+AV19+AW19+BA17+BB17+BC16+BD16+BH14+BI14+BM12+BN12+BO11+BP11+BQ10+BR10+BS9+BT9+BU8+BV8)*-0.132/2,(AX18+AY18+AZ18+BE15+BF15+BG15+BJ13+BK13+BL13)*-0.132/3,(BV7+BV6+BV5+BV4)*-0.132,17)</f>
        <v>14.366769230769231</v>
      </c>
      <c r="U237" s="111">
        <f ca="1">Lefty!T237</f>
        <v>16.025230769230767</v>
      </c>
    </row>
    <row r="238" spans="2:21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SUM((AR20+AS20+AW18+AX18)*-0.132/2,(AT19+AU19+AV19+AY17+AZ17+BA17+BB16+BC16+BD16+BE15+BF15+BG15+BH14+BI14+BJ14+BK13+BL13+BM13+BN12+BO12+BP12+BQ11+BR11+BS11+BV9+BW9+BX9)*-0.132/3,(BT10+BU10+BY8+BZ8)*-0.132/2,(BY7+BX6+BW5+BV4)*-0.132,17)</f>
        <v>14.674769230769233</v>
      </c>
      <c r="U238" s="111">
        <f ca="1">Lefty!T238</f>
        <v>16.069230769230767</v>
      </c>
    </row>
    <row r="239" spans="2:21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SUM((AP20+AQ20+AR20+AS19+AT19+AU19+AV18+AW18+AX18+AY17+AZ17+BA17+BB16+BC16+BD16+BI14+BJ14+BK14+BP12+BQ12+BR12+BS11+BT11+BU11+BV10+BW10+BX10+BY9+BZ9+CA9+CB8+CC8+CD8)*-0.132/3,(BE15+BF15+BG15+BH15+BL13+BM13+BN13+BO13)*-0.132/4,(CC7+CB7+CA6+BZ6+BY5+BX5+BW4+BV4)*-0.132/2,17)</f>
        <v>14.663769230769232</v>
      </c>
      <c r="U239" s="111">
        <f ca="1">Lefty!T239</f>
        <v>16.025230769230767</v>
      </c>
    </row>
    <row r="240" spans="2:21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-0.132/3,(AQ19+AR19+AS19+AT19+AX17+AY17+AZ17+BA17+BE15+BF15+BG15+BH15+BI14+BJ14+BK14+BL14+BM13+BN13+BO13+BP13+BQ12+BR12+BS12+BT12+BU11+BV11+BW11+BX11+CB9+CC9+CD9+CE9)*-0.132/4,17)</f>
        <v>15.059769230769232</v>
      </c>
      <c r="U240" s="111">
        <f ca="1">Lefty!T240</f>
        <v>15.893230769230769</v>
      </c>
    </row>
    <row r="241" spans="2:21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-0.132/4,(AL20+AM20+AN20)*-0.132/3,(BE15+BF15+BG15+BH15+BI15+BN13+BO13+BP13+BQ13+BR13)*-0.132/5,17)</f>
        <v>15.323769230769232</v>
      </c>
      <c r="U241" s="111">
        <f ca="1">Lefty!T241</f>
        <v>15.858030769230769</v>
      </c>
    </row>
    <row r="242" spans="2:21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-0.132/4,(AR18+AS18+AT18+AU18+AV18+BE15+BF15+BG15+BH15+BI15+BJ14+BK14+BL14+BM14+BN14+BO13+BP13+BQ13+BR13+BS13+BT12+BU12+BV12+BW12+BX12+BY11+BZ11+CA11+CB11+CC11+CH9+CI9+CJ9+CK9+CL9+CO7+CN7+CM7+CL7+CK7+CJ6+CI6+CH6+CG6+CF6+CE5+CD5+CC5+CB5+CA5+BZ4+BY4+BX4+BW4+BV4)*-0.132/5,17)</f>
        <v>15.341369230769232</v>
      </c>
      <c r="U242" s="111">
        <f ca="1">Lefty!T242</f>
        <v>15.622630769230769</v>
      </c>
    </row>
    <row r="243" spans="2:21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-0.132/4,(AL19+AM19+AN19+AO19+AP19+AU17+AV17+AW17+AX17+AY17+AZ16+BA16+BB16+BC16+BD16+BK14+BL14+BM14+BN14+BO14+BV12+BW12+BX12+BY12+BZ12+CA11+CB11+CC11+CD11+CE11+CF10+CG10+CH10+CI10+CJ10+CK9+CL9+CM9+CN9+CO9+CP8+CQ8+CR8+CS8+CT8)*-0.132/5,(BE15+BF15+BG15+BH15+BI15+BJ15+BP13+BQ13+BR13+BS13+BT13+BU13+CS7+CR7+CQ7+CP7+CO7+CN7+CM6+CL6+CK6+CJ6+CI6+CH6+CG5+CF5+CE5+CD5+CC5+CB5+CA4+BZ4+BY4+BX4+BW4+BV4)*-0.132/6,17)</f>
        <v>15.638369230769232</v>
      </c>
      <c r="U243" s="111">
        <f ca="1">Lefty!T243</f>
        <v>15.521430769230768</v>
      </c>
    </row>
    <row r="244" spans="2:21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-0.132/5,(BE15+BF15+BG15+BH15+BI15+BJ15+BK14+BL14+BM14+BN14+BO14+BP14+BQ13+BR13+BS13+BT13+BU13+BV13+BW12+BX12+BY12+BZ12+CA12+CB12+CC11+CD11+CE11+CF11+CG11+CH11+CN9+CO9+CP9+CQ9+CR9+CS9)*-0.132/6,(CW7+CV7+CU7+CT7+CS7+CR7+CQ7+CP6+CO6+CN6+CM6+CL6+CK6+CJ6+CI5+CH5+CG5+CF5+CE5+CD5+CC5+CB4+CA4+BZ4+BY4+BX4+BW4+BV4)*-0.132/7,17)</f>
        <v>15.623283516483518</v>
      </c>
      <c r="U244" s="111">
        <f ca="1">Lefty!T244</f>
        <v>15.416773626373626</v>
      </c>
    </row>
    <row r="245" spans="2:21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-0.132/5,(AI19+AJ19+AK19+AL19+AM19+AN19+AT17+AU17+AV17+AW17+AX17+AY17+BL14+BM14+BN14+BO14+BP14+BQ14+BY12+BZ12+CA12+CB12+CC12+CD12+CE11+CF11+CG11+CH11+CI11+CJ11+CK10+CL10+CM10+CN10+CO10+CP10+CQ9+CR9+CS9+CT9+CU9+CV9+CW8+CX8+CY8+CZ8+DA8+DB8)*-0.132/6,(BE15+BF15+BG15+BH15+BI15+BJ15+BK15+BR13+BS13+BT13+BU13+BV13+BW13+BX13)*-0.132/7,(DA7+CZ7+CY7+CX7+CW7+CV7+CU7+CT7+CS6+CR6+CQ6+CP6+CO6+CN6+CM6+CL6+CK5+CJ5+CI5+CH5+CG5+CF5+CE5+CD5+CC4+CB4+CA4+BZ4+BY4+BX4+BW4+BV4)*-0.132/8,17)</f>
        <v>15.739726373626375</v>
      </c>
      <c r="U245" s="111">
        <f ca="1">Lefty!T245</f>
        <v>15.435002197802197</v>
      </c>
    </row>
    <row r="246" spans="2:19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</row>
    <row r="247" spans="2:21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SUM((AU19+AV19+AW18+AX18+AY17+AZ17+BA16+BB16+BC15+BD15+BE14+BF14+BG13+BH13+BI12+BJ12+BK11+BL11+BN9+BO9+BS5+BT5+BU4+BV4)*-0.132/2,(AT20+BM10+BP8+BQ7+BR6)*-0.132,17)</f>
        <v>14.740769230769232</v>
      </c>
      <c r="U247" s="111">
        <f ca="1">Lefty!T247</f>
        <v>16.02523076923077</v>
      </c>
    </row>
    <row r="248" spans="2:21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SUM((AR20+AS20+AT19+AU19+AY17+AZ17+BA16+BB16+BF14+BG14+BK12+BL12+BM11+BN11+BO10+BP10+BQ9+BR9+BS8+BT8)*-0.132/2,(AV18+AW18+AX18+BC15+BD15+BE15+BH13+BI13+BJ13)*-0.132/3,(+BU7+BU6+BV5+BV4)*-0.132,17)</f>
        <v>15.004769230769231</v>
      </c>
      <c r="U248" s="111">
        <f ca="1">Lefty!T248</f>
        <v>16.025230769230767</v>
      </c>
    </row>
    <row r="249" spans="2:21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SUM((AP20+AQ20+AU18+AV18)*-0.132/2,(AR19+AS19+AT19+AW17+AX17+AY17+AZ16+BA16+BB16+BC15+BD15+BE15+BF14+BG14+BH14+BI13+BJ13+BK13+BL12+BM12+BN12+BO11+BP11+BQ11+BT9+BU9+BV9)*-0.132/3,(BR10+BS10+BW8+BX8)*-0.132/2,(+BW7+BW6+BV5+BV4)*-0.132,17)</f>
        <v>14.630769230769232</v>
      </c>
      <c r="U249" s="111">
        <f ca="1">Lefty!T249</f>
        <v>15.673230769230768</v>
      </c>
    </row>
    <row r="250" spans="2:21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SUM((AN20+AO20+AP20+AQ19+AR19+AS19+AT18+AU18+AV18+AW17+AX17+AY17+AZ16+BA16+BB16+BG14+BH14+BI14+BN12+BO12+BP12+BQ11+BR11+BS11+BT10+BU10+BV10+BW9+BX9+BY9+BZ8+CA8+CB8)*-0.132/3,(BC15+BD15+BE15+BF15+BJ13+BK13+BL13+BM13)*-0.132/4,(CA7+BZ7+BY6+BX6)*-0.132/2,(BW5+BV4)*-0.132,17)</f>
        <v>15.092769230769232</v>
      </c>
      <c r="U250" s="111">
        <f ca="1">Lefty!T250</f>
        <v>15.552230769230768</v>
      </c>
    </row>
    <row r="251" spans="2:21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-0.132/3,(AO19+AP19+AQ19+AR19+AV17+AW17+AX17+AY17+BC15+BD15+BE15+BF15+BG14+BH14+BI14+BJ14+BK13+BL13+BM13+BN13+BO12+BP12+BQ12+BR12+BS11+BT11+BU11+BV11+BZ9+CA9+CB9+CC9)*-0.132/4,(BY5+BX5+BW4+BV4)*-0.132/2,17)</f>
        <v>15.125769230769233</v>
      </c>
      <c r="U251" s="111">
        <f ca="1">Lefty!T251</f>
        <v>15.409230769230769</v>
      </c>
    </row>
    <row r="252" spans="2:21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-0.132/4,(BC15+BD15+BE15+BF15+BG15+BL13+BM13+BN13+BO13+BP13)*-0.132/5,(AJ20+AK20+AL20+CA5+BZ5+BY5+BX4+BW4+BV4)*-0.132/3,17)</f>
        <v>15.29076923076923</v>
      </c>
      <c r="U252" s="111">
        <f ca="1">Lefty!T252</f>
        <v>15.349830769230769</v>
      </c>
    </row>
    <row r="253" spans="2:21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-0.132/4,(AP18+AQ18+AR18+AS18+AT18+BC15+BD15+BE15+BF15+BG15+BH14+BI14+BJ14+BK14+BL14+BM13+BN13+BO13+BP13+BQ13+BR12+BS12+BT12+BU12+BV12+BW11+BX11+BY11+BZ11+CA11+CF9+CG9+CH9+CI9+CJ9+CM7+CL7+CK7+CJ7+CI7+CH6+CG6+CF6+CE6+CD6)*-0.132/5,(CC5+CB5+CA5+BZ5+BY4+BX4+BW4+BV4)*-0.132/4,17)</f>
        <v>15.367769230769232</v>
      </c>
      <c r="U253" s="111">
        <f ca="1">Lefty!T253</f>
        <v>15.37843076923077</v>
      </c>
    </row>
    <row r="254" spans="2:21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-0.132/4,(AJ19+AK19+AL19+AM19+AN19+AS17+AT17+AU17+AV17+AW17+AX16+AY16+AZ16+BA16+BB16+BI14+BJ14+BK14+BL14+BM14+BT12+BU12+BV12+BW12+BX12+BY11+BZ11+CA11+CB11+CC11+CD10+CE10+CF10+CG10+CH10+CI9+CJ9+CK9+CL9+CM9+CN8+CO8+CP8+CQ8+CR8)*-0.132/5,(BC15+BD15+BE15+BF15+BG15+BH15+BN13+BO13+BP13+BQ13+BR13+BS13+CQ7+CP7+CO7+CN7+CM7+CL7+CK6+CJ6+CI6+CH6+CG6+CF6)*-0.132/6,(CE5+CD5+CC5+CB5+CA5+BZ4+BY4+BX4+BW4+BV4)*-0.132/5,17)</f>
        <v>15.653769230769232</v>
      </c>
      <c r="U254" s="111">
        <f ca="1">Lefty!T254</f>
        <v>15.396030769230769</v>
      </c>
    </row>
    <row r="255" spans="2:21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-0.132/5,(BC15+BD15+BE15+BF15+BG15+BH15+BI14+BJ14+BK14+BL14+BM14+BN14+BO13+BP13+BQ13+BR13+BS13+BT13+BU12+BV12+BW12+BX12+BY12+BZ12+CA11+CB11+CC11+CD11+CE11+CF11+CL9+CM9+CN9+CO9+CP9+CQ9)*-0.132/6,(CU7+CT7+CS7+CR7+CQ7+CP7+CO7+CN6+CM6+CL6+CK6+CJ6+CI6+CH6)*-0.132/7,(CG5+CF5+CE5+CD5+CC5+CB5+CA4+BZ4+BY4+BX4+BW4+BV4)*-0.132/6,17)</f>
        <v>15.726369230769231</v>
      </c>
      <c r="U255" s="111">
        <f ca="1">Lefty!T255</f>
        <v>15.345116483516485</v>
      </c>
    </row>
    <row r="256" spans="2:19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</row>
    <row r="257" spans="2:21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SUM((AS19+AT19+AU18+AV18+AW17+AX17+AY16+AZ16+BA15+BB15+BC14+BD14+BE13+BF13+BG12+BH12+BI11+BJ11+BK10+BL10+BM9+BN9+BO8+BP8+BO7+BN7+BM6+BL6)*-0.132/2,(AR20+BK5+BJ4)*-0.132,17)</f>
        <v>15.268769230769232</v>
      </c>
      <c r="U257" s="111">
        <f ca="1">Lefty!T257</f>
        <v>15.95923076923077</v>
      </c>
    </row>
    <row r="258" spans="2:21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SUM((AP20+AQ20+AR19+AS19+AW17+AX17+AY16+AZ16+BD14+BE14+BI12+BJ12+BK11+BL11+BM10+BN10+BO9+BP9+BQ8+BR8)*-0.132/2,(AT18+AU18+AV18+BA15+BB15+BC15+BF13+BG13+BH13)*-0.132/3,(BS7+BT6+BU5+BV4)*-0.132,17)</f>
        <v>14.80676923076923</v>
      </c>
      <c r="U258" s="111">
        <f ca="1">Lefty!T258</f>
        <v>15.563230769230769</v>
      </c>
    </row>
    <row r="259" spans="2:21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SUM((AP19+AQ19+AR19+AU17+AV17+AW17+AX16+AY16+AZ16+BA15+BB15+BC15+BD14+BE14+BF14+BG13+BH13+BI13+BJ12+BK12+BL12+BM11+BN11+BO11+BR9+BS9+BT9)*-0.132/3,(AN20+AO20+AS18+AT18+BP10+BQ10+BU8+BV8)*-0.132/2,(BV7+BV6+BV5+BV4)*-0.132,17)</f>
        <v>15.092769230769232</v>
      </c>
      <c r="U259" s="111">
        <f ca="1">Lefty!T259</f>
        <v>15.233230769230769</v>
      </c>
    </row>
    <row r="260" spans="2:21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SUM((AL20+AM20+AN20+AO19+AP19+AQ19+AR18+AS18+AT18+AU17+AV17+AW17+AX16+AY16+AZ16+BE14+BF14+BG14+BL12+BM12+BN12+BO11+BP11+BQ11+BR10+BS10+BT10+BU9+BV9+BW9+BX8+BY8+BZ8)*-0.132/3,(BA15+BB15+BC15+BD15+BH13+BI13+BJ13+BK13)*-0.132/4,(BY7+BX6+BW5+BV4)*-0.132,17)</f>
        <v>15.169769230769232</v>
      </c>
      <c r="U260" s="111">
        <f ca="1">Lefty!T260</f>
        <v>15.343230769230768</v>
      </c>
    </row>
    <row r="261" spans="2:21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-0.132/3,(AM19+AN19+AO19+AP19+AT17+AU17+AV17+AW17+BA15+BB15+BC15+BD15+BE14+BF14+BG14+BH14+BI13+BJ13+BK13+BL13+BM12+BN12+BO12+BP12+BQ11+BR11+BS11+BT11+BX9+BY9+BZ9+CA9)*-0.132/4,(CC7+CB7+CA6+BZ6+BY5+BX5+BW4+BV4)*-0.132/2,17)</f>
        <v>15.059769230769234</v>
      </c>
      <c r="U261" s="111">
        <f ca="1">Lefty!T261</f>
        <v>15.222230769230769</v>
      </c>
    </row>
    <row r="262" spans="2:21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-0.132/3,(AK19+AL19+AM19+AN19+AO18+AP18+AQ18+AR18+AS17+AT17+AU17+AV17+AW16+AX16+AY16+AZ16)*-0.132/4,(BA15+BB15+BC15+BD15+BE15+BJ13+BK13+BL13+BM13+BN13)*-0.132/5,(BF14+BG14+BH14+BI14+BO12+BP12+BQ12+BR12+BS11+BT11+BU11+BV11+BW10+BX10+BY10+BZ10+CA9+CB9+CC9+CD9+CE8+CF8+CG8+CH8)*-0.132/4,(CG7+CF7+CE7+CD6+CC6+CB6+CA5+BZ5+BY5+BX4+BW4+BV4)*-0.132/3,17)</f>
        <v>15.391969230769233</v>
      </c>
      <c r="U262" s="111">
        <f ca="1">Lefty!T262</f>
        <v>14.938430769230768</v>
      </c>
    </row>
    <row r="263" spans="2:21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-0.132/4,(AN18+AO18+AP18+AQ18+AR18+BA15+BB15+BC15+BD15+BE15+BF14+BG14+BH14+BI14+BJ14+BK13+BL13+BM13+BN13+BO13+BP12+BQ12+BR12+BS12+BT12+BU11+BV11+BW11+BX11+BY11+CD9+CE9+CF9+CG9+CH9)*-0.132/5,17)</f>
        <v>15.433769230769233</v>
      </c>
      <c r="U263" s="111">
        <f ca="1">Lefty!T263</f>
        <v>15.19363076923077</v>
      </c>
    </row>
    <row r="264" spans="2:21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-0.132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-0.132/5,(BA15+BB15+BC15+BD15+BE15+BF15+BL13+BM13+BN13+BO13+BP13+BQ13)*-0.132/6,17)</f>
        <v>15.589969230769231</v>
      </c>
      <c r="U264" s="111">
        <f ca="1">Lefty!T264</f>
        <v>15.09683076923077</v>
      </c>
    </row>
    <row r="265" spans="2:19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</row>
    <row r="266" spans="2:21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SUM(AP20*-0.132,(AQ19+AR19+AS18+AT18+AU17+AV17+AW16+AX16+AY15+AZ15+BA14+BB14+BC13+BD13+BE12+BF12++BG11+BH11+BI10+BJ10+BK9+BL9+BM8+BN8+BO7+BP7+BQ6+BR6+BS5+BT5+BU4+BV4)*-0.132/2,17)</f>
        <v>14.278769230769232</v>
      </c>
      <c r="U266" s="111">
        <f ca="1">Lefty!T266</f>
        <v>15.233230769230769</v>
      </c>
    </row>
    <row r="267" spans="2:21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SUM((AN20+AO20+AP19+AQ19+AU17+AV17+AW16+AX16+BB14+BC14+BG12+BH12+BI11+BJ11+BK10+BL10+BM9+BN9+BO8+BP8+BS5+BT5+BU4+BV4)*-0.132/2,(AR18+AS18+AT18+AY15+AZ15+BA15+BD13+BE13+BF13)*-0.132/3,(BQ7+BR6)*-0.132,17)</f>
        <v>14.762769230769232</v>
      </c>
      <c r="U267" s="111">
        <f ca="1">Lefty!T267</f>
        <v>15.123230769230769</v>
      </c>
    </row>
    <row r="268" spans="2:21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SUM((AL20+AM20+AQ18+AR18)*-0.132/2,(AN19+AO19+AP19+AS17+AT17+AU17+AV16+AW16+AX16+AY15+AZ15+BA15+BB14+BC14+BD14+BE13+BF13+BG13+BH12+BI12+BJ12+BK11+BL11+BM11+BP9+BQ9+BR9)*-0.132/3,(BN10+BO10+BS8+BT8)*-0.132/2,(BU7+BU6+BV5+BV4)*-0.132,17)</f>
        <v>15.114769230769232</v>
      </c>
      <c r="U268" s="111">
        <f ca="1">Lefty!T268</f>
        <v>15.167230769230766</v>
      </c>
    </row>
    <row r="269" spans="2:21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SUM((AJ20+AK20+AL20+AM19+AN19+AO19+AP18+AQ18+AR18+AS17+AT17+AU17+AV16+AW16+AX16+BC14+BD14+BE14+BJ12+BK12+BL12+BM11+BN11+BO11+BP10+BQ10+BR10+BS9+BT9+BU9+BV8+BW8+BX8)*-0.132/3,(AY15+AZ15+BA15+BB15+BF13+BG13+BH13+BI13)*-0.132/4,(BW7+BW6+BV5+BV4)*-0.132,17)</f>
        <v>15.114769230769232</v>
      </c>
      <c r="U269" s="111">
        <f ca="1">Lefty!T269</f>
        <v>14.694230769230767</v>
      </c>
    </row>
    <row r="270" spans="2:21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-0.132/3,(AK19+AL19+AM19+AN19+AR17+AS17+AT17+AU17+AY15+AZ15+BA15+BB15+BC14+BD14+BE14+BF14+BG13+BH13+BI13+BJ13+BK12+BL12+BM12+BN12+BO11+BP11+BQ11+BR11+BV9+BW9+BX9+BY9)*-0.132/4,(BS10+BT10+BU10+BZ8+CA8+CB8)*-0.132/3,(CA7+BZ7+BY6+BX6)*-0.132/2,(BW5+BV4)*-0.132,17)</f>
        <v>15.180769230769233</v>
      </c>
      <c r="U270" s="111">
        <f ca="1">Lefty!T270</f>
        <v>14.903230769230767</v>
      </c>
    </row>
    <row r="271" spans="2:21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-0.132/3,(AI19+AJ19+AK19+AL19+AM18+AN18+AO18+AP18+AQ17+AR17+AS17+AT17+AU16+AV16+AW16+AX16+BD14+BE14+BF14+BG14+BM12+BN12+BO12+BP12+BQ11+BR11+BS11+BT11+BU10+BV10+BW10+BX10+BY9+BZ9+CA9+CB9+CC8+CD8+CE8+CF8)*-0.132/4,(AY15+AZ15+BA15+BB15+BC15+BH13+BI13+BJ13+BK13+BL13)*-0.132/5,(CE7+CD7+CC7+CB6+CA6+BZ6)*-0.132/3,(BY5+BX5+BW4+BV4)*-0.132/2,17)</f>
        <v>15.468969230769233</v>
      </c>
      <c r="U271" s="111">
        <f ca="1">Lefty!T271</f>
        <v>14.850430769230767</v>
      </c>
    </row>
    <row r="272" spans="2:21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-0.132/4,(AL18+AM18+AN18+AO18+AP18+AY15+AZ15+BA15+BB15+BC15+BD14+BE14+BF14+BG14+BH14+BI13+BJ13+BK13+BL13+BM13+BN12+BO12+BP12+BQ12+BR12+BS11+BT11+BU11+BV11+BW11+CB9+CC9+CD9+CE9+CF9)*-0.132/5,(CA5+BZ5+BY5+BX4+BW4+BV4)*-0.132/3,17)</f>
        <v>15.570169230769233</v>
      </c>
      <c r="U272" s="111">
        <f ca="1">Lefty!T272</f>
        <v>14.84163076923077</v>
      </c>
    </row>
    <row r="273" spans="2:19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</row>
    <row r="274" spans="2:21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274" s="111">
        <f ca="1">Lefty!T274</f>
        <v>14.749230769230767</v>
      </c>
    </row>
    <row r="275" spans="2:21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SUM((AJ20+AK20+AO18+AP18)*-0.132/2,(AL19+AM19+AN19+AQ17+AR17+AS17+AT16+AU16+AV16+AW15+AX15+AY15+AZ14+BA14+BB14+BC13+BD13+BE13+BF12+BG12+BH12+BI11+BJ11+BK11+BN9+BO9+BP9)*-0.132/3,(BL10+BM10+BQ8+BR8+BQ7+BP7+BO6+BN6+BM5+BL5+BK4+BJ4)*-0.132/2,17)</f>
        <v>15.620769230769232</v>
      </c>
      <c r="U275" s="111">
        <f ca="1">Lefty!T275</f>
        <v>15.057230769230767</v>
      </c>
    </row>
    <row r="276" spans="2:21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SUM((AH20+AI20+AJ20+AK19+AL19+AM19+AN18+AO18+AP18+AQ17+AR17+AS17+AT16+AU16+AV16+BA14+BB14+BC14+BH12+BI12+BJ12+BK11+BL11+BM11+BN10+BO10+BP10+BQ9+BR9+BS9+BT8+BU8+BV8)*-0.132/3,(AW15+AX15+AY15+AZ15+BD13+BE13+BF13+BG13)*-0.132/4,(BV7+BV6+BV5+BV4)*-0.132,17)</f>
        <v>15.488769230769231</v>
      </c>
      <c r="U276" s="111">
        <f ca="1">Lefty!T276</f>
        <v>14.573230769230769</v>
      </c>
    </row>
    <row r="277" spans="2:21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-0.132/3,(AI19+AJ19+AK19+AL19+AP17+AQ17+AR17+AS17+AW15+AX15+AY15+AZ15+BA14+BB14+BC14+BD14+BE13+BF13+BG13+BH13+BI12+BJ12+BK12+BL12+BM11+BN11+BO11+BP11+BT9+BU9+BV9+BW9)*-0.132/4,(BQ10+BR10+BS10+BX8+BY8+BZ8)*-0.132/3,(BY7+BX6+BW5+BV4)*-0.132,17)</f>
        <v>15.554769230769232</v>
      </c>
      <c r="U277" s="111">
        <f ca="1">Lefty!T277</f>
        <v>14.749230769230767</v>
      </c>
    </row>
    <row r="278" spans="2:21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-0.132/3,(AG19+AH19+AI19+AJ19+AK18+AL18+AM18+AN18+AO17+AP17+AQ17+AR17+AS16+AT16+AU16+AV16+BB14+BC14+BD14+BE14+BK12+BL12+BM12+BN12+BO11+BP11+BQ11+BR11+BS10+BT10+BU10+BV10+BW9+BX9+BY9+BZ9+CA8+CB8+CC8+CD8)*-0.132/4,(AW15+AX15+AY15+AZ15+BA15+BF13+BG13+BH13+BI13+BJ13)*-0.132/5,(CC7+CB7+CA6+BZ6+BY5+BX5+BW4+BV4)*-0.132/2,17)</f>
        <v>15.625169230769231</v>
      </c>
      <c r="U278" s="111">
        <f ca="1">Lefty!T278</f>
        <v>14.615030769230767</v>
      </c>
    </row>
    <row r="279" spans="2:19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</row>
    <row r="280" spans="2:21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SUM((AJ20+AK20+AL19+AM19+AQ17+AR17+AS16+AT16+AX14+AY14+BC12+BD12+BH10+BI10+BM8+BN8+BO7+BP7+BQ6+BR6+BS5+BT5+BU4+BV4)*-0.132/2,(AN18+AO18+AP18+AU15+AV15+AW15+AZ13+BA13+BB13+BE11+BF11+BG11+BJ9+BK9+BL9)*-0.132/3,17)</f>
        <v>15.268769230769232</v>
      </c>
      <c r="U280" s="111">
        <f ca="1">Lefty!T280</f>
        <v>13.407230769230768</v>
      </c>
    </row>
    <row r="281" spans="2:21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SUM((AH20+AI20+AM18+AN18)*-0.132/2,(AJ19+AK19+AL19+AO17+AP17+AQ17+AR16+AS16+AT16+AU15+AV15+AW15+AX14+AY14+AZ14+BA13+BB13+BC13+BD12+BE12+BF12+BG11+BH11+BI11+BL9+BM9+BN9)*-0.132/3,(BJ10+BK10+BO8+BP8++BS5+BT5+BU4+BV4)*-0.132/2,(BQ7+BR6)*-0.132,17)</f>
        <v>15.290769230769232</v>
      </c>
      <c r="U281" s="111">
        <f ca="1">Lefty!T281</f>
        <v>13.891230769230768</v>
      </c>
    </row>
    <row r="282" spans="2:21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SUM((AF20+AG20+AH20+AI19+AJ19+AK19+AL18+AM18+AN18+AO17+AP17+AQ17+AR16+AS16+AT16+AY14+AZ14+BA14+BF12+BG12+BH12+BI11+BJ11+BK11+BL10+BM10+BN10+BO9+BP9+BQ9+BR8+BS8+BT8)*-0.132/3,(AU15+AV15+AW15+AX15+BB13+BC13+BD13+BE13)*-0.132/4,(BU7+BU6+BV5+BV4)*-0.132,17)</f>
        <v>15.697769230769232</v>
      </c>
      <c r="U282" s="111">
        <f ca="1">Lefty!T282</f>
        <v>14.364230769230767</v>
      </c>
    </row>
    <row r="283" spans="2:21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-0.132/3,(AG19+AH19+AI19+AJ19+AN17+AO17+AP17+AQ17+AU15+AV15+AW15+AX15+AY14+AZ14+BA14+BB14+BC13+BD13+BE13+BF13+BG12+BH12+BI12+BJ12+BK11+BL11+BM11+BN11+BR9+BS9+BT9+BU9)*-0.132/4,(BO10+BP10+BQ10+BV8+BW8+BX8)*-0.132/3,(BW7+BW6+BV5+BV4)*-0.132,17)</f>
        <v>15.543769230769232</v>
      </c>
      <c r="U283" s="111">
        <f ca="1">Lefty!T283</f>
        <v>14.254230769230766</v>
      </c>
    </row>
    <row r="284" spans="2:19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</row>
    <row r="285" spans="2:21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SUM((AH20+AI20+AJ19+AK19+AO17+AP17+AQ16+AR16+AV14+AW14+BA12+BB12+BF10+BG10+BK8+BL8+BP6+BQ6+BU4+BV4)*-0.132/2,(AL18+AM18+AN18+AS15+AT15+AU15+AX13+AY13+AZ13+BC11+BD11+BE11+BH9+BI9+BJ9+BM7+BN7+BO7+BR5+BS5+BT5)*-0.132/3,17)</f>
        <v>15.532769230769231</v>
      </c>
      <c r="U285" s="111">
        <f ca="1">Lefty!T285</f>
        <v>13.86923076923077</v>
      </c>
    </row>
    <row r="286" spans="2:21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SUM((AF20+AG20+AK18+AL18)*-0.132/2,(AH19+AI19+AJ19+AM17+AN17+AO17+AP16+AQ16+AR16+AS15+AT15+AU15+AV14+AW14+AX14+AY13+AZ13+BA13+BB12+BC12+BD12+BE11+BF11+BG11+BJ9+BK9+BL9)*-0.132/3,(BH10+BI10+BM8+BN8+BO7+BP7+BQ6+BR6+BS5+BT5+BU4+BV4)*-0.132/2,17)</f>
        <v>15.730769230769232</v>
      </c>
      <c r="U286" s="111">
        <f ca="1">Lefty!T286</f>
        <v>13.759230769230768</v>
      </c>
    </row>
    <row r="287" spans="2:21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SUM((AD20+AE20+AF20+AG19+AH19+AI19+AJ18+AK18+AL18+AM17+AN17+AO17+AP16+AQ16+AR16+AW14+AX14+AY14+BD12+BE12+BF12+BG11+BH11+BI11+BJ10+BK10+BL10+BM9+BN9+BO9+BP8+BQ8+BR8)*-0.132/3,(AS15+AT15+AU15+AV15+AZ13+BA13+BB13+BC13)*-0.132/4,(BS7+BT6+BU5+BV4)*-0.132,17)</f>
        <v>15.598769230769232</v>
      </c>
      <c r="U287" s="111">
        <f ca="1">Lefty!T287</f>
        <v>13.726230769230769</v>
      </c>
    </row>
    <row r="288" spans="2:19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</row>
    <row r="289" spans="2:21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SUM((AD20+AE20+AI18+AJ18)*-0.132/2,(AF19+AG19+AH19+AK17+AL17+AM17+AN16+AO16+AP16+AQ15+AR15+AS15+AT14+AU14+AV14+AW13+AX13+AY13+AZ12+BA12+BB12+BC11+BD11+BE11+BH9+BI9+BJ9)*-0.132/3,(BF10+BG10+BK8+BL8)*-0.132/2,(BK7+BK6+BJ5+BJ4)*-0.132,17)</f>
        <v>15.862769230769231</v>
      </c>
      <c r="U289" s="111">
        <f ca="1">Lefty!T289</f>
        <v>14.221230769230768</v>
      </c>
    </row>
    <row r="291" spans="1:6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</row>
    <row r="292" spans="9:14" ht="25.5">
      <c r="I292" s="110" t="s">
        <v>175</v>
      </c>
      <c r="M292" s="105"/>
      <c r="N292" s="106"/>
    </row>
    <row r="293" spans="13:14">
      <c r="M293" s="105"/>
      <c r="N293" s="106"/>
    </row>
    <row r="294" spans="13:14">
      <c r="M294" s="105"/>
      <c r="N294" s="106"/>
    </row>
    <row r="295" spans="2:14">
      <c r="B295" s="105" t="s">
        <v>127</v>
      </c>
      <c r="F295" s="107" t="s">
        <v>128</v>
      </c>
      <c r="M295" s="105" t="s">
        <v>129</v>
      </c>
      <c r="N295" s="106"/>
    </row>
    <row r="296" spans="1:19">
      <c r="A296" s="106" t="s">
        <v>126</v>
      </c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</row>
    <row r="297" spans="2:19"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</row>
    <row r="298" spans="1:19">
      <c r="A298" s="106" t="s">
        <v>125</v>
      </c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</row>
    <row r="299" spans="2:19"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</row>
    <row r="300" spans="1:19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</row>
    <row r="301" spans="1:19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</row>
    <row r="302" spans="2:21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SUM((DB20+DB19+DB18+DB17+DB16+DB15+DB14+DB13+DB12+DA11)*-0.132,(CZ10+CY10+CX9+CW9)*-0.132/2,(CV8+CU8+CT8+CS8+CR8+CQ8+CP7+CO7+CN7+CM7+CL7+CK7)*-0.132/6,(CJ6+CI6+CH6+CG6+CF6+CE5+CD5+CC5+CB5+CA5+BZ4+BY4+BX4+BW4+BV4)*-0.132/5,17)</f>
        <v>18.040769230769232</v>
      </c>
      <c r="U302" s="111">
        <f ca="1">Lefty!T302</f>
        <v>16.887630769230768</v>
      </c>
    </row>
    <row r="303" spans="2:19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</row>
    <row r="304" spans="2:21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SUM((DB20+DA19+DA18+CZ17+CZ16+CY15+CY14+CX13+CX12+CW11+CW10+CV9)*-0.132,(CU8+CT8+CS8+CR8+CQ8+CP8)*-0.132/6,(CO7+CN7+CM7+CL7+CK7+CJ6+CI6+CH6+CG6+CF6+CE5+CD5+CC5+CB5+CA5+BZ4+BY4+BX4+BW4+BV4)*-0.132/5,17)</f>
        <v>18.36636923076923</v>
      </c>
      <c r="U304" s="111">
        <f ca="1">Lefty!T304</f>
        <v>17.29683076923077</v>
      </c>
    </row>
    <row r="305" spans="2:21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SUM((CZ20+CZ19+CZ18+CZ17+CZ16+CZ15+CZ14+CZ13+CZ12+CY11+CX10)*-0.132,(CW9+CV9)*-0.132/2,(CU8+CT8+CS8+CR8+CQ8+CP8)*-0.132/6,(CO7+CN7+CM7+CL7+CK7+CJ6+CI6+CH6+CG6+CF6+CE5+CD5+CC5+CB5+CA5+BZ4+BY4+BX4+BW4+BV4)*-0.132/5,17)</f>
        <v>17.772369230769232</v>
      </c>
      <c r="U305" s="111">
        <f ca="1">Lefty!T305</f>
        <v>15.84483076923077</v>
      </c>
    </row>
    <row r="306" spans="2:19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</row>
    <row r="307" spans="2:21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SUM((DB20+DA19+CZ18+CY17+CX16+CW15+CV14+CU13+CT12+CS11)*-0.132,(CR10+CQ10+CP9+CO9)*-0.132/2,(CN8+CM8+CL8+CK8+CJ7+CI7+CH7+CG7+CF6+CE6+CD6+CC6+CB5+CA5+BZ5+BY5)*-0.132/4,(BX4+BW4+BV4)*-0.132/3,17)</f>
        <v>18.337769230769233</v>
      </c>
      <c r="U307" s="111">
        <f ca="1">Lefty!T307</f>
        <v>17.994230769230768</v>
      </c>
    </row>
    <row r="308" spans="2:21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SUM((CZ20+CY19+CY18+CX17+CX16+CW15+CW14+CV13+CV12+CU11+CU10+CT9)*-0.132,(CS8+CR8+CQ8+CP8+CO8+CN7+CM7+CL7+CK7+CJ7+CI6+CH6+CG6+CF6+CE6+CD5+CC5+CB5+CA5+BZ5)*-0.132/5,(BY4+BX4+BW4+BV4)*-0.132/4,17)</f>
        <v>17.855969230769229</v>
      </c>
      <c r="U308" s="111">
        <f ca="1">Lefty!T308</f>
        <v>17.741230769230768</v>
      </c>
    </row>
    <row r="309" spans="2:21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SUM((CX20+CX19+CX18+CX17+CX16+CX15+CX14+CX13+CX12+CW11+CV10)*-0.132,(CU9+CT9)*-0.132/2,(CS8+CR8+CQ8+CP8+CO8+CN7+CM7+CL7+CK7+CJ7+CI6+CH6+CG6+CF6+CE6+CD5+CC5+CB5+CA5+BZ5)*-0.132/5,(BY4+BX4+BW4+BV4)*-0.132/4,17)</f>
        <v>18.449969230769231</v>
      </c>
      <c r="U309" s="111">
        <f ca="1">Lefty!T309</f>
        <v>18.26923076923077</v>
      </c>
    </row>
    <row r="310" spans="2:21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SUM((CV20+CW19+CW18+CX17+CX16+CY15+CY14+CZ13+CZ12+DA11+DA10+DA9)*-0.132,(CZ8+CY8+CX8+CW8+CV8+CU8+CT8)*-0.132/7,(CS7+CR7+CQ7+CP7+CO7+CN7+CM6+CL6+CK6+CJ6+CI6+CH6+CG5+CF5+CE5+CD5+CC5+CB5+CA4+BZ4+BY4+BX4+BW4+BV4)*-0.132/6,17)</f>
        <v>18.688197802197802</v>
      </c>
      <c r="U310" s="111">
        <f ca="1">Lefty!T310</f>
        <v>17.521230769230769</v>
      </c>
    </row>
    <row r="311" spans="2:19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</row>
    <row r="312" spans="2:21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312" s="111">
        <f ca="1">Lefty!T312</f>
        <v>18.511230769230771</v>
      </c>
    </row>
    <row r="313" spans="2:21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SUM((CZ20+CY19+CX18+CW17+CV16+CU15+CT14+CS13+CR12+CQ11)*-0.132,(CP10+CO10+CN9+CM9)*-0.132/2,(CL8+CK8+CJ8+CI8+CH7+CG7+CF7+CE7)*-0.132/4,(CD6+CC6+CB6+CA5+BZ5+BY5+BX4+BW4+BV4)*-0.132/3,17)</f>
        <v>19.107769230769232</v>
      </c>
      <c r="U313" s="111">
        <f ca="1">Lefty!T313</f>
        <v>18.77523076923077</v>
      </c>
    </row>
    <row r="314" spans="2:21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SUM((CX20+CW19+CW18+CV17+CV16+CU15+CU14+CT13+CT12+CS11+CS10+CR9)*-0.132,(CQ8+CP8+CO8+CN8+CM8+CL7+CK7+CJ7+CI7+CH7)*-0.132/5,(CG6+CF6+CE6+CD6+CC5+CB5+CA5+BZ5+BY4+BX4+BW4+BV4)*-0.132/4,17)</f>
        <v>18.185969230769231</v>
      </c>
      <c r="U314" s="111">
        <f ca="1">Lefty!T314</f>
        <v>17.655430769230769</v>
      </c>
    </row>
    <row r="315" spans="2:21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SUM((CV20+CV19+CV18+CV17+CV16+CV15+CV14+CV13+CV12+CU11+CT10)*-0.132,(CS9+CR9)*-0.132/2,(CQ8+CP8+CO8+CN8+CM8+CL7+CK7+CJ7+CI7+CH7)*-0.132/5,(CG6+CF6+CE6+CD6+CC5+CB5+CA5+BZ5+BY4+BX4+BW4+BV4)*-0.132/4,17)</f>
        <v>19.109969230769231</v>
      </c>
      <c r="U315" s="111">
        <f ca="1">Lefty!T315</f>
        <v>18.975430769230769</v>
      </c>
    </row>
    <row r="316" spans="2:21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SUM((CT20+CU19+CU18+CV17+CV16+CW15+CW14+CX13+CX12+CY11+CY10+CZ9)*-0.132,(CY8+CX8+CW8+CV8+CU8+CT8+CS7+CR7+CQ7+CP7+CO7+CN7+CM6+CL6+CK6+CJ6+CI6+CH6+CG5+CF5+CE5+CD5+CC5+CB5+CA4+BZ4+BY4+BX4+BW4+BV4)*-0.132/6,17)</f>
        <v>18.83276923076923</v>
      </c>
      <c r="U316" s="111">
        <f ca="1">Lefty!T316</f>
        <v>17.543230769230767</v>
      </c>
    </row>
    <row r="317" spans="2:19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</row>
    <row r="318" spans="2:21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SUM(DB20*-0.132,(DA19+CZ19+CY18+CX18+CW17+CV17+CU16+CT16+CS15+CR15+CQ14+CP14+CO13+CN13+CM12+CL12+CK11+CJ11+CI10+CH10+CG9+CF9+CE8+CD8+CC7+CB7+CA6+BZ6+BY5+BX5+BW4+BV4)*-0.132/2,17)</f>
        <v>19.558769230769229</v>
      </c>
      <c r="U318" s="111">
        <f ca="1">Lefty!T318</f>
        <v>18.665230769230771</v>
      </c>
    </row>
    <row r="319" spans="2:21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SUM((CZ20+CW18+CT16+CQ14+CN12)*-0.132,(CY19+CX19+CV17+CU17+CS15+CR15+CP13+CO13+CM11+CL11+CK10+CJ10)*-0.132/2,(CI9+CH9+CG9+CF8+CE8+CD8)*-0.132/3,(CC7+CB7+CA6+BZ6+BY5+BX5+BW4+BV4)*-0.132/2,17)</f>
        <v>19.030769230769231</v>
      </c>
      <c r="U319" s="111">
        <f ca="1">Lefty!T319</f>
        <v>18.555230769230768</v>
      </c>
    </row>
    <row r="320" spans="2:21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SUM((CX20+CW19+CV18+CU17+CT16+CS15+CR14+CQ13+CP12+CO11)*-0.132,(CN10+CM10+CL9+CK9)*-0.132/2,(CJ8+CI8+CH8+CG7+CF7+CE7+CD6+CC6+CB6+CA5+BZ5+BY5+BX4+BW4+BV4)*-0.132/3,17)</f>
        <v>19.668769230769229</v>
      </c>
      <c r="U320" s="111">
        <f ca="1">Lefty!T320</f>
        <v>18.57723076923077</v>
      </c>
    </row>
    <row r="321" spans="2:21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SUM((CV20+CU19+CU18+CT17+CT16+CS15+CS14+CR13+CR12+CQ11+CQ10+CP9)*-0.132,(CO8+CN8+CM8+CL8+CK7+CJ7+CI7+CH7+CG6+CF6+CE6+CD6+CC5+CB5+CA5+BZ5+BY4+BX4+BW4+BV4)*-0.132/4,17)</f>
        <v>19.921769230769229</v>
      </c>
      <c r="U321" s="111">
        <f ca="1">Lefty!T321</f>
        <v>18.83023076923077</v>
      </c>
    </row>
    <row r="322" spans="2:21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SUM((CT20+CT19+CT18+CT17+CT16+CT15+CT14+CT13+CT12+CS11+CR10+CQ9)*-0.132,(CP8+CO8+CN8+CM8+CL8)*-0.132/5,(CK7+CJ7+CI7+CH7+CG6+CF6+CE6+CD6+CC5+CB5+CA5+BZ5+BY4+BX4+BW4+BV4)*-0.132/4,17)</f>
        <v>18.57536923076923</v>
      </c>
      <c r="U322" s="111">
        <f ca="1">Lefty!T322</f>
        <v>18.975430769230769</v>
      </c>
    </row>
    <row r="323" spans="2:21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SUM((CR20+CS19+CS18+CT17+CT16+CU15+CU14+CV13+CV12+CW11+CW10+CX9)*-0.132,(CW8+CV8+CU8+CT8+CS8+CR8+CQ7+CP7+CO7+CN7+CM7+CL7+CK6+CJ6+CI6+CH6+CG6+CF6)*-0.132/6,(CE5+CD5+CC5+CB5+CA5+BZ4+BY4+BX4+BW4+BV4)*-0.132/5,17)</f>
        <v>18.661169230769232</v>
      </c>
      <c r="U323" s="111">
        <f ca="1">Lefty!T323</f>
        <v>18.471630769230771</v>
      </c>
    </row>
    <row r="324" spans="2:21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SUM((CP20+CQ19+CR18+CS17+CT16+CU15+CV14+CW13+CX12+CY11+CZ10+DA9)*-0.132,(CZ8+CY8+CX8+CW8+CV8+CU8+CT8)*-0.132/7,(CS7+CR7+CQ7+CP7+CO7+CN7+CM6+CL6+CK6+CJ6+CI6+CH6+CG5+CF5+CE5+CD5+CC5+CB5+CA4+BZ4+BY4+BX4+BW4+BV4)*-0.132/6,17)</f>
        <v>19.084197802197803</v>
      </c>
      <c r="U324" s="111">
        <f ca="1">Lefty!T324</f>
        <v>18.445230769230768</v>
      </c>
    </row>
    <row r="325" spans="2:19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</row>
    <row r="326" spans="2:21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SUM((CX20+CU18+CR16+CO14+CL12)*-0.132,(CW19+CV19+CT17+CS17+CQ15+CP15+CN13+CM13+CK11+CJ11+CI10+CH10+CG9+CF9+CE8+CD8+CC7+CB7+CA6+BZ6+BY5+BX5+BW4+BV4)*-0.132/2,17)</f>
        <v>19.822769230769232</v>
      </c>
      <c r="U326" s="111">
        <f ca="1">Lefty!T326</f>
        <v>18.665230769230767</v>
      </c>
    </row>
    <row r="327" spans="2:21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SUM((CV20+CU19+CT18+CS17+CR16+CQ15+CP14+CO13+CN12+CM11)*-0.132,(CL10+CK10+CJ9+CI9+BY5+BX5+BW4+BV4)*-0.132/2,(CH8+CG8+CF8+CE7+CD7+CC7+CB6+CA6+BZ6)*-0.132/3,17)</f>
        <v>19.998769230769231</v>
      </c>
      <c r="U327" s="111">
        <f ca="1">Lefty!T327</f>
        <v>18.57723076923077</v>
      </c>
    </row>
    <row r="328" spans="2:21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SUM((CT20+CS19+CS18+CR17+CR16+CQ15+CQ14+CP13+CP12+CO11+CO10+CN9)*-0.132,(CM8+CL8+CK8+CJ8+CI7+CH7+CG7+CF7+CE6+CD6+CC6+CB6)*-0.132/4,(CA5+BZ5+BY5+BX4+BW4+BV4)*-0.132/3,17)</f>
        <v>19.23976923076923</v>
      </c>
      <c r="U328" s="111">
        <f ca="1">Lefty!T328</f>
        <v>18.346230769230768</v>
      </c>
    </row>
    <row r="329" spans="2:21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SUM((CR20+CR19+CR18+CR17+CR16+CR15+CR14+CR13+CR12+CQ11+CP10+CO9)*-0.132,(CN8+CM8+CL8+CK8+CJ7+CI7+CH7+CG7+CF6+CE6+CD6+CC6+CB5+CA5+BZ5+BY5)*-0.132/4,(BX4+BW4+BV4)*-0.132/3,17)</f>
        <v>20.119769230769229</v>
      </c>
      <c r="U329" s="111">
        <f ca="1">Lefty!T329</f>
        <v>19.248230769230769</v>
      </c>
    </row>
    <row r="330" spans="2:21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SUM((CP20+CQ19+CQ18+CR17+CR16+CS15+CS14+CT13+CT12+CU11+CU10+CV9)*-0.132,(CU8+CT8+CS8+CR8+CQ8+CP8)*-0.132/6,(CO7+CN7+CM7+CL7+CK7+CJ6+CI6+CH6+CG6+CF6+CE5+CD5+CC5+CB5+CA5+BZ4+BY4+BX4+BW4+BV4)*-0.132/5,17)</f>
        <v>18.762369230769231</v>
      </c>
      <c r="U330" s="111">
        <f ca="1">Lefty!T330</f>
        <v>18.880830769230769</v>
      </c>
    </row>
    <row r="331" spans="2:21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SUM((CN20+CO19+CP18+CQ17+CR16+CS15+CT14+CU13+CV12+CW11+CX10+CY9)*-0.132,(CX8+CW8+CV8+CU8+CT8+CS8+CR7+CQ7+CP7+CO7+CN7+CM7+CL6+CK6+CJ6+CI6+CH6+CG6+CF5+CE5+CD5+CC5+CB5+CA5)*-0.132/6,(BZ4+BY4+BX4+BW4+BV4)*-0.132/5,17)</f>
        <v>18.920769230769231</v>
      </c>
      <c r="U331" s="111">
        <f ca="1">Lefty!T331</f>
        <v>19.096430769230768</v>
      </c>
    </row>
    <row r="332" spans="2:21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SUM((CL20+CO18+CR16+CU14+CX12+CY11+CZ10+DA9)*-0.132,(CM19+CN19+CP17+CQ17+CS15+CT15+CV13+CW13)*-0.132/2,(CZ8+CY8+CX8+CW8+CV8+CU8+CT8)*-0.132/7,(CS7+CR7+CQ7+CP7+CO7+CN7+CM6+CL6+CK6+CJ6+CI6+CH6+CG5+CF5+CE5+CD5+CC5+CB5+CA4+BZ4+BY4+BX4+BW4+BV4)*-0.132/6,17)</f>
        <v>19.0181978021978</v>
      </c>
      <c r="U332" s="111">
        <f ca="1">Lefty!T332</f>
        <v>19.105230769230769</v>
      </c>
    </row>
    <row r="333" spans="2:21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</row>
    <row r="334" spans="2:21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SUM((CV20+CS18+CP16+CM14+CJ12)*-0.132,(CU19+CT19+CR17+CQ17+CO15+CN15+CL13+CK13+CI11+CH11+CG10+CF10+CE9+CD9+CC8+CB8+CA7+BZ7+BY6+BX6)*-0.132/2,(BW5+BV4)*-0.132,17)</f>
        <v>20.548769230769231</v>
      </c>
      <c r="U334" s="111">
        <f ca="1">Lefty!T334</f>
        <v>18.665230769230767</v>
      </c>
    </row>
    <row r="335" spans="2:21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SUM((CT20+CS19+CR18+CQ17+CP16+CO15+CN14+CM13+CL12+CK11)*-0.132,(CJ10+CI10+CH9+CG9+CC7+CB7+CA6+BZ6+BY5+BX5+BW4+BV4)*-0.132/2,(CF8+CE8+CD8)*-0.132/3,17)</f>
        <v>20.350769230769231</v>
      </c>
      <c r="U335" s="111">
        <f ca="1">Lefty!T335</f>
        <v>18.907230769230768</v>
      </c>
    </row>
    <row r="336" spans="2:21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SUM((CR20+CQ19+CQ18+CP17+CP16+CO15+CO14+CN13+CN12+CM11+CM10+CL9)*-0.132,(CK8+CJ8+CI8+CH8)*-0.132/4,(CG7+CF7+CE7+CD6+CC6+CB6+CA5+BZ5+BY5+BX4+BW4+BV4)*-0.132/3,17)</f>
        <v>19.811769230769229</v>
      </c>
      <c r="U336" s="111">
        <f ca="1">Lefty!T336</f>
        <v>18.67623076923077</v>
      </c>
    </row>
    <row r="337" spans="2:21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SUM((CP20+CP19+CP18+CP17+CP16+CP15+CP14+CP13+CP12+CO11+CN10+CM9)*-0.132,(CL8+CK8+CJ8+CI8+CH7+CG7+CF7+CE7)*-0.132/4,(CD6+CC6+CB6+CA5+BZ5+BY5+BX4+BW4+BV4)*-0.132/3,17)</f>
        <v>18.777769230769231</v>
      </c>
      <c r="U337" s="111">
        <f ca="1">Lefty!T337</f>
        <v>19.567230769230768</v>
      </c>
    </row>
    <row r="338" spans="2:21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SUM((CN20+CO19+CO18+CP17+CP16+CQ15+CQ14+CR13+CR12+CS11+CS10+CT9)*-0.132,(CS8+CR8+CQ8+CP8+CO8+CN7+CM7+CL7+CK7+CJ7+CI6+CH6+CG6+CF6+CE6+CD5+CC5+CB5+CA5+BZ5)*-0.132/5,(BY4+BX4+BW4+BV4)*-0.132/4,17)</f>
        <v>18.647969230769231</v>
      </c>
      <c r="U338" s="111">
        <f ca="1">Lefty!T338</f>
        <v>17.873230769230769</v>
      </c>
    </row>
    <row r="339" spans="2:21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SUM((CL20+CM19+CN18+CO17+CP16+CQ15+CR14+CS13+CT12+CU11+CV10+CW9)*-0.132,(CV8+CU8+CT8+CS8+CR8+CQ8+CP7+CO7+CN7+CM7+CL7+CK7)*-0.132/6,(CJ6+CI6+CH6+CG6+CF6+CE5+CD5+CC5+CB5+CA5+BZ4+BY4+BX4+BW4+BV4)*-0.132/5,17)</f>
        <v>19.030769230769231</v>
      </c>
      <c r="U339" s="111">
        <f ca="1">Lefty!T339</f>
        <v>18.73563076923077</v>
      </c>
    </row>
    <row r="340" spans="2:21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SUM((CJ20+CM18+CP16+CS14+CV12+CY10+CZ9)*-0.132,(CK19+CL19+CN17+CO17+CQ15+CR15+CT13+CU13+CW11+CX11)*-0.132/2,(CY8+CX8+CW8+CV8+CU8+CT8+CS7+CR7+CQ7+CP7+CO7+CN7+CM6+CL6+CK6+CJ6+CI6+CH6+CG5+CF5+CE5+CD5+CC5+CB5+CA4+BZ4+BY4+BX4+BW4+BV4)*-0.132/6,17)</f>
        <v>18.436769230769229</v>
      </c>
      <c r="U340" s="111">
        <f ca="1">Lefty!T340</f>
        <v>18.599230769230768</v>
      </c>
    </row>
    <row r="341" spans="2:19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</row>
    <row r="342" spans="2:21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SUM((CT20+CQ18+CN16+CK14+CH12+CG11+BX6+BW5+BV4)*-0.132,(CS19+CR19+CP17+CO17+CM15+CL15+CJ13+CI13+CF10+CE10+CD9+CC9+CB8+CA8+BZ7+BY7)*-0.132/2,17)</f>
        <v>20.086769230769232</v>
      </c>
      <c r="U342" s="111">
        <f ca="1">Lefty!T342</f>
        <v>19.061230769230768</v>
      </c>
    </row>
    <row r="343" spans="2:21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SUM((CR20+CQ19+CP18+CO17+CN16+CM15+CL14+CK13+CJ12+CI11+BV4)*-0.132,(+CH10+CG10+CF9+CE9+CD8+CC8+CB7+CA7+BZ6+BY6+BX5+BW5)*-0.132/2,17)</f>
        <v>20.548769230769231</v>
      </c>
      <c r="U343" s="111">
        <f ca="1">Lefty!T343</f>
        <v>18.73123076923077</v>
      </c>
    </row>
    <row r="344" spans="2:21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SUM((CP20+CO19+CO18+CN17+CN16+CM15+CM14+CL13+CL12+CK12+CJ10+CI9)*-0.132,(CH8+CG8+CF8+CE7+CD7+CC7+CB6+CA6+BZ6)*-0.132/3,(BY5+BX5+BW4+BV4)*-0.132/2,17)</f>
        <v>20.564</v>
      </c>
      <c r="U344" s="111">
        <f ca="1">Lefty!T344</f>
        <v>19.002</v>
      </c>
    </row>
    <row r="345" spans="2:21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SUM((CN20+CN19+CN18+CN17+CN16+CN15+CN14+CN13+CN12+CM11+CL10+CK9)*-0.132,(CJ8+CI8+CH8+CG7+CF7+CE7+CD6+CC6+CB6+CA5+BZ5+BY5+BX4+BW4+BV4)*-0.132/3,17)</f>
        <v>20.724769230769233</v>
      </c>
      <c r="U345" s="111">
        <f ca="1">Lefty!T345</f>
        <v>18.511230769230771</v>
      </c>
    </row>
    <row r="346" spans="2:21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SUM((CL20+CM19+CM18+CN17+CN16+CO15+CO14+CP13+CP12+CQ11+CQ10+CQ9)*-0.132,(CP8+CO8+CN8+CM8+CL8)*-0.132/5,(CK7+CJ7+CI7+CH7+CG6+CF6+CE6+CD6+CC5+CB5+CA5+BZ5+BY4+BX4+BW4+BV4)*-0.132/4,17)</f>
        <v>19.499369230769233</v>
      </c>
      <c r="U346" s="111">
        <f ca="1">Lefty!T346</f>
        <v>19.107430769230767</v>
      </c>
    </row>
    <row r="347" spans="2:21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SUM((CJ20+CK19+CL18+CM17+CN16+CO15+CP14+CQ13+CR12+CS11+CT10+CU9)*-0.132,(CT8+CS8+CR8+CQ8+CP8+CO7+CN7+CM7+CL7+CK7+CJ6+CI6+CH6+CG6+CF6+CE5+CD5+CC5+CB5+CA5+BZ4+BY4+BX4+BW4+BV4)*-0.132/5,17)</f>
        <v>19.149569230769231</v>
      </c>
      <c r="U347" s="111">
        <f ca="1">Lefty!T347</f>
        <v>18.757630769230769</v>
      </c>
    </row>
    <row r="348" spans="2:21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SUM((CH20+CK18+CN16+CQ14+CT12+CW10+CX9)*-0.132,(CI19+CJ19+CL17+CM17+CO15+CP15+CR13+CS13+CU11+CV11)*-0.132/2,(CW8+CV8+CU8+CT8+CS8+CR8+CQ7+CP7+CO7+CN7+CM7+CL7+CK6+CJ6+CI6+CH6+CG6+CF6)*-0.132/6,(CE5+CD5+CC5+CB5+CA5+BZ4+BY4+BX4+BW4+BV4)*-0.132/5,17)</f>
        <v>18.59516923076923</v>
      </c>
      <c r="U348" s="111">
        <f ca="1">Lefty!T348</f>
        <v>19.19763076923077</v>
      </c>
    </row>
    <row r="349" spans="2:21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-0.132,(CG19+CH19+CI18+CJ18+CK17+CL17+CM16+CN16+CO15+CP15+CQ14+CR14+CS13+CT13+CU12+CV12+CW11+CX11+CY10+CZ10)*-0.132/2,(CZ8+CY8+CX8+CW8+CV8+CU8+CT8)*-0.132/7,(CS7+CR7+CQ7+CP7+CO7+CN7+CM6+CL6+CK6+CJ6+CI6+CH6+CG5+CF5+CE5+CD5+CC5+CB5+CA4+BZ4+BY4+BX4+BW4+BV4)*-0.132/6,17)</f>
        <v>18.4901978021978</v>
      </c>
      <c r="U349" s="111">
        <f ca="1">Lefty!T349</f>
        <v>19.633230769230771</v>
      </c>
    </row>
    <row r="350" spans="2:19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</row>
    <row r="351" spans="2:21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SUM((CP20+CO19+CN18+CM17+CL16+CK15+CJ14+CI13+CH12+BY7+BX6+BW5+BV4)*-0.132,(CG11+CF11+CE10+CD10+CC9+CB9+CA8+BZ8)*-0.132/2,17)</f>
        <v>19.756769230769233</v>
      </c>
      <c r="U351" s="111">
        <f ca="1">Lefty!T351</f>
        <v>19.061230769230768</v>
      </c>
    </row>
    <row r="352" spans="2:21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SUM((CN20+CM19+CM18+CL17+CL16+CK15+CK14+CJ13+CJ12+CI11+CH10+CG9)*-0.132,(CF8+CE8+CD8)*-0.132/3,(CC7+CB7+CA6+BZ6+BY5+BX5+BW4+BV4)*-0.132/2,17)</f>
        <v>19.360769230769233</v>
      </c>
      <c r="U352" s="111">
        <f ca="1">Lefty!T352</f>
        <v>19.03923076923077</v>
      </c>
    </row>
    <row r="353" spans="2:21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SUM((CL20+CL19+CL18+CL17+CL16+CL15+CL14+CL13+CL12+CK11+CK10+CJ9)*-0.132,(CI8+CH8+CG8+CF7+CE7+CD7+CC6+CB6+CA6+BZ5+BY5+BX5)*-0.132/3,(BW4+BV4)*-0.132/2,17)</f>
        <v>19.228769230769231</v>
      </c>
      <c r="U353" s="111">
        <f ca="1">Lefty!T353</f>
        <v>19.677230769230768</v>
      </c>
    </row>
    <row r="354" spans="2:21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SUM((CJ20+CK19+CK18+CL17+CL16+CM15+CM14+CN13+CN12+CO11+CO10+CP9)*-0.132,(CO8+CN8+CM8+CL8+CK7+CJ7+CI7+CH7+CG6+CF6+CE6+CD6+CC5+CB5+CA5+BZ5+BY4+BX4+BW4+BV4)*-0.132/4,17)</f>
        <v>19.261769230769232</v>
      </c>
      <c r="U354" s="111">
        <f ca="1">Lefty!T354</f>
        <v>18.698230769230769</v>
      </c>
    </row>
    <row r="355" spans="2:21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SUM((CH20+CI19+CJ18+CK17+CL16+CM15+CN14+CO13+CP12+CQ11+CR10+CR9)*-0.132,(CQ8+CP8+CO8+CN8+CM8+CL7+CK7+CJ7+CI7+CH7)*-0.132/5,(CG6+CF6+CE6+CD6+CC5+CB5+CA5+BZ5+BY4+BX4+BW4+BV4)*-0.132/4,17)</f>
        <v>19.109969230769231</v>
      </c>
      <c r="U355" s="111">
        <f ca="1">Lefty!T355</f>
        <v>19.239430769230768</v>
      </c>
    </row>
    <row r="356" spans="2:21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SUM((CF20+CI18+CL16+CO14+CR12+CU10+CV9)*-0.132,(CG19+CH19+CJ17+CK17+CM15+CN15+CP13+CQ13+CS11+CT11)*-0.132/2,(CU8+CT8+CS8+CR8+CQ8+CP8)*-0.132/6,(CO7+CN7+CM7+CL7+CK7+CJ6+CI6+CH6+CG6+CF6+CE5+CD5+CC5+CB5+CA5+BZ4+BY4+BX4+BW4+BV4)*-0.132/5,17)</f>
        <v>18.36636923076923</v>
      </c>
      <c r="U356" s="111">
        <f ca="1">Lefty!T356</f>
        <v>19.012830769230771</v>
      </c>
    </row>
    <row r="357" spans="2:21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SUM((CE19+CF19+CG18+CH18+CI17+CJ17+CK16+CL16+CM15+CN15+CO14+CP14+CQ13+CR13+CS12+CT12+CU11+CV11+CW10+CX10)*-0.132/2,(CD20+CY9)*-0.132,(CX8+CW8+CV8+CU8+CT8+CS8+CR7+CQ7+CP7+CO7+CN7+CM7+CL6+CK6+CJ6+CI6+CH6+CG6+CF5+CE5+CD5+CC5+CB5+CA5)*-0.132/6,(BZ4+BY4+BX4+BW4+BV4)*-0.132/5,17)</f>
        <v>18.52476923076923</v>
      </c>
      <c r="U357" s="111">
        <f ca="1">Lefty!T357</f>
        <v>19.294430769230768</v>
      </c>
    </row>
    <row r="358" spans="2:21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-0.132/2,(CF18+CG18+CH18+CM15+CN15+CO15+CR13+CS13+CT13)*-0.132/3,(DA8+CZ8+CY8+CX8+CW8+CV8+CU8+CT7+CS7+CR7+CQ7+CP7+CO7+CN7)*-0.132/7,(CM6+CL6+CK6+CJ6+CI6+CH6+CG5+CF5+CE5+CD5+CC5+CB5+CA4+BZ4+BY4+BX4+BW4+BV4)*-0.132/6,17)</f>
        <v>18.414769230769231</v>
      </c>
      <c r="U358" s="111">
        <f ca="1">Lefty!T358</f>
        <v>19.240373626373628</v>
      </c>
    </row>
    <row r="359" spans="2:19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</row>
    <row r="360" spans="2:21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SUM((CN20+CM19+CL18+CK17+CJ16+CI15+CH14+CG13+CF12+CE11+BZ8+BY7+BX6+BW5+BV4)*-0.132,(CD10+CC10+CB9+CA9)*-0.132/2,17)</f>
        <v>19.228769230769231</v>
      </c>
      <c r="U360" s="111">
        <f ca="1">Lefty!T360</f>
        <v>19.127230769230767</v>
      </c>
    </row>
    <row r="361" spans="2:21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SUM((CL20+CK19+CK18+CJ17+CJ16+CI15+CI14+CH13+CH12+CG11+CF10+CE9+BV4)*-0.132,(CD8+CC8+CB7+CA7+BZ6+BY6+BX5+BW5)*-0.132/2,17)</f>
        <v>18.634769230769233</v>
      </c>
      <c r="U361" s="111">
        <f ca="1">Lefty!T361</f>
        <v>19.391230769230766</v>
      </c>
    </row>
    <row r="362" spans="2:21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SUM((CJ20+CJ19+CJ18+CJ17+CJ16+CJ15+CJ14+CJ13+CJ12+CI11+CI10+CH9)*-0.132,(CG8+CF8+CE8+CD7+CC7+CB7)*-0.132/3,(CA6+BZ6+BY5+BX5+BW4+BV4)*-0.132/2,17)</f>
        <v>18.172769230769234</v>
      </c>
      <c r="U362" s="111">
        <f ca="1">Lefty!T362</f>
        <v>20.491230769230768</v>
      </c>
    </row>
    <row r="363" spans="2:21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SUM((CH20+CI19+CI18+CJ17+CJ16+CK15+CK14+CL13+CL12+CM11+CM10+CM9)*-0.132,(CL8+CK8+CJ8+CI8+CH7+CG7+CF7+CE7)*-0.132/4,(CD6+CC6+CB6+CA5+BZ5+BY5+BX4+BW4+BV4)*-0.132/3,17)</f>
        <v>19.173769230769231</v>
      </c>
      <c r="U363" s="111">
        <f ca="1">Lefty!T363</f>
        <v>19.435230769230767</v>
      </c>
    </row>
    <row r="364" spans="2:21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SUM((CF20+CG19+CH18+CI17+CJ16+CK15+CL14+CM13+CN12+CO11+CP10+CP9)*-0.132,(CO8+CN8+CM8+CL8+CK7+CJ7+CI7+CH7+CG6+CF6+CE6+CD6+CC5+CB5+CA5+BZ5+BY4+BX4+BW4+BV4)*-0.132/4,17)</f>
        <v>18.601769230769232</v>
      </c>
      <c r="U364" s="111">
        <f ca="1">Lefty!T364</f>
        <v>19.754230769230766</v>
      </c>
    </row>
    <row r="365" spans="2:21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SUM((CD20+CG18+CJ16+CM14+CP12+CS10+CT9)*-0.132,(CE19+CF19+CH17+CI17+CK15+CL15+CN13+CO13+CQ11+CR11)*-0.132/2,(CS8+CR8+CQ8+CP8+CO8+CN7+CM7+CL7+CK7+CJ7+CI6+CH6+CG6+CF6+CE6+CD5+CC5+CB5+CA5+BZ5)*-0.132/5,(BY4+BX4+BW4+BV4)*-0.132/4,17)</f>
        <v>18.383969230769232</v>
      </c>
      <c r="U365" s="111">
        <f ca="1">Lefty!T365</f>
        <v>19.193230769230766</v>
      </c>
    </row>
    <row r="366" spans="2:21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SUM((CC19+CD19+CE18+CF18+CG17+CH17+CI16+CJ16+CK15+CL15+CM14+CN14+CO13+CP13+CQ12+CR12+CS11+CT11+CU10+CV10)*-0.132/2,(CB20+CW9)*-0.132,(CV8+CU8+CT8+CS8+CR8+CQ8+CP7+CO7+CN7+CM7+CL7+CK7)*-0.132/6,(CJ6+CI6+CH6+CG6+CF6+CE5+CD5+CC5+CB5+CA5+BZ4+BY4+BX4+BW4+BV4)*-0.132/5,17)</f>
        <v>19.030769230769231</v>
      </c>
      <c r="U366" s="111">
        <f ca="1">Lefty!T366</f>
        <v>19.065630769230768</v>
      </c>
    </row>
    <row r="367" spans="2:21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-0.132/2,(CD18+CE18+CF18+CK15+CL15+CM15+CP13+CQ13+CR13)*-0.132/3,(CY8+CX8+CW8+CV8+CU8+CT8+CS7+CR7+CQ7+CP7+CO7+CN7+CM6+CL6+CK6+CJ6+CI6+CH6+CG5+CF5+CE5+CD5+CC5+CB5+CA4+BZ4+BY4+BX4+BW4+BV4)*-0.132/6,17)</f>
        <v>18.920769230769231</v>
      </c>
      <c r="U367" s="111">
        <f ca="1">Lefty!T367</f>
        <v>19.127230769230767</v>
      </c>
    </row>
    <row r="368" spans="2:19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</row>
    <row r="369" spans="2:21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SUM((CL20+CK19+CJ18+CI17+CH16+CG15+CF14+CE13+CD12+CC11+CB10+CA9+BZ8+BY7+BX6+BW5+BV4)*-0.132,17)</f>
        <v>18.304769230769232</v>
      </c>
      <c r="U369" s="111">
        <f ca="1">Lefty!T369</f>
        <v>19.259230769230768</v>
      </c>
    </row>
    <row r="370" spans="2:21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SUM((CJ20+CI19+CI18+CH17+CH16+CG15+CG14+CF13+CF12+CE11+CD10+CC9)*-0.132,(CB8+CA8+BZ7+BY7)*-0.132/2,(BX6+BW5+BV4)*-0.132,17)</f>
        <v>18.568769230769231</v>
      </c>
      <c r="U370" s="111">
        <f ca="1">Lefty!T370</f>
        <v>19.589230769230767</v>
      </c>
    </row>
    <row r="371" spans="2:21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SUM((CH20+CH19+CH18+CH17+CH16+CH15+CH14+CH13+CH12+CG11+CG10+CF9)*-0.132,(CE8+CD8+CC7+CB7+CA6+BZ6+BY5+BX5+BW4+BV4)*-0.132/2,17)</f>
        <v>18.304769230769232</v>
      </c>
      <c r="U371" s="111">
        <f ca="1">Lefty!T371</f>
        <v>19.655230769230769</v>
      </c>
    </row>
    <row r="372" spans="2:21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SUM((CF20+CG19+CG18+CH17+CH16+CI15+CI14+CJ13+CJ12+CK11+CK10+CK9)*-0.132,(CJ8+CI8+CH8+CG7+CF7+CE7+CD6+CC6+CB6+CA5+BZ5+BY5+BX4+BW4+BV4)*-0.132/3,17)</f>
        <v>18.480769230769234</v>
      </c>
      <c r="U372" s="111">
        <f ca="1">Lefty!T372</f>
        <v>19.963230769230769</v>
      </c>
    </row>
    <row r="373" spans="2:21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SUM((CD20+CE19+CF18+CG17+CH16+CI15+CJ14+CK13+CL12+CM11+CN10+CN9)*-0.132,(CM8+CL8+CK8+CJ8+CI7+CH7+CG7+CF7+CE6+CD6+CC6+CB6)*-0.132/4,(CA5+BZ5+BY5+BX4+BW4+BV4)*-0.132/3,17)</f>
        <v>19.239769230769234</v>
      </c>
      <c r="U373" s="111">
        <f ca="1">Lefty!T373</f>
        <v>19.270230769230768</v>
      </c>
    </row>
    <row r="374" spans="2:21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SUM((CB20+CE18+CH16+CK14+CN12+CQ10+CR9)*-0.132,(CC19+CD19+CF17+CG17+CI15+CJ15+CL13+CM13+CO11+CP11)*-0.132/2,(CQ8+CP8+CO8+CN8+CM8+CL7+CK7+CJ7+CI7+CH7)*-0.132/5,(CG6+CF6+CE6+CD6+CC5+CB5+CA5+BZ5+BY4+BX4+BW4+BV4)*-0.132/4,17)</f>
        <v>18.713969230769234</v>
      </c>
      <c r="U374" s="111">
        <f ca="1">Lefty!T374</f>
        <v>19.041430769230768</v>
      </c>
    </row>
    <row r="375" spans="2:21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SUM((CA19+CB19+CC18+CD18+CE17+CF17+CG16+CH16+CI15+CJ15+CK14+CL14+CM13+CN13+CO12+CP12+CQ11+CR11+CS10+CT10)*-0.132/2,(BZ20+CU9)*-0.132,(CT8+CS8+CR8+CQ8+CP8+CO7+CN7+CM7+CL7+CK7+CJ6+CI6+CH6+CG6+CF6+CE5+CD5+CC5+CB5+CA5+BZ4+BY4+BX4+BW4+BV4)*-0.132/5,17)</f>
        <v>18.423569230769232</v>
      </c>
      <c r="U375" s="111">
        <f ca="1">Lefty!T375</f>
        <v>19.351630769230766</v>
      </c>
    </row>
    <row r="376" spans="2:21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-0.132/2,(CB18+CC18+CD18+CI15+CJ15+CK15+CN13+CO13+CP13)*-0.132/3,(CW8+CV8+CU8+CT8+CS8+CR8+CQ7+CP7+CO7+CN7+CM7+CL7+CK6+CJ6+CI6+CH6+CG6+CF6)*-0.132/6,(CE5+CD5+CC5+CB5+CA5+BZ4+BY4+BX4+BW4+BV4)*-0.132/5,17)</f>
        <v>18.727169230769231</v>
      </c>
      <c r="U376" s="111">
        <f ca="1">Lefty!T376</f>
        <v>19.065630769230768</v>
      </c>
    </row>
    <row r="377" spans="2:21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-0.132/2,(BX19+BY19+BZ19+CC17+CD17+CE17+CF16+CG16+CH16+CI15+CJ15+CK15+CL14+CM14+CN14+CO13+CP13+CQ13+CR12+CS12+CT12+CU11+CV11+CW11)*-0.132/3,(CX10+CY10+CZ9+DA9)*-0.132/2,(CZ8+CY8+CX8+CW8+CV8+CU8+CT8)*-0.132/7,(CS7+CR7+CQ7+CP7+CO7+CN7+CM6+CL6+CK6+CJ6+CI6+CH6+CG5+CF5+CE5+CD5+CC5+CB5+CA4+BZ4+BY4+BX4+BW4+BV4)*-0.132/6,17)</f>
        <v>18.710197802197804</v>
      </c>
      <c r="U377" s="111">
        <f ca="1">Lefty!T377</f>
        <v>19.149230769230769</v>
      </c>
    </row>
    <row r="378" spans="2:19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</row>
    <row r="379" spans="2:21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SUM((CH20+CG19+CG18+CF17+CF16+CE15+CE14+CD13+CD12+CC11+CB10+CA9+BZ8+BY7+BX6+BW5+BV4)*-0.132,17)</f>
        <v>17.908769230769231</v>
      </c>
      <c r="U379" s="111">
        <f ca="1">Lefty!T379</f>
        <v>19.523230769230768</v>
      </c>
    </row>
    <row r="380" spans="2:21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SUM((CF20+CF19+CF18+CF17+CF16+CF15+CF14+CF13+CF12+CF11+CE10+CD9)*-0.132,(CC8+CB8+CA7+BZ7+BY6+BX6)*-0.132/2,(BW5+BV4)*-0.132,17)</f>
        <v>17.776769230769233</v>
      </c>
      <c r="U380" s="111">
        <f ca="1">Lefty!T380</f>
        <v>19.919230769230765</v>
      </c>
    </row>
    <row r="381" spans="2:21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SUM((CD20+CE19+CE18+CF17+CF16+CG15+CG14+CH13+CH12+CI11+CI10+CI9)*-0.132,(CH8+CG8+CF8+CE7+CD7+CC7+CB6+CA6+BZ6)*-0.132/3,(BY5+BX5+BW4+BV4)*-0.132/2,17)</f>
        <v>18.414769230769231</v>
      </c>
      <c r="U381" s="111">
        <f ca="1">Lefty!T381</f>
        <v>19.567230769230768</v>
      </c>
    </row>
    <row r="382" spans="2:21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SUM((CB20+CC19+CD18+CE17+CF16+CG15+CH14+CI13+CJ12+CK11+CL10+CL9)*-0.132,(CK8+CJ8+CI8+CH8)*-0.132/4,(CG7+CF7+CE7+CD6+CC6+CB6+CA5+BZ5+BY5+BX4+BW4+BV4)*-0.132/3,17)</f>
        <v>18.755769230769232</v>
      </c>
      <c r="U382" s="111">
        <f ca="1">Lefty!T382</f>
        <v>19.600230769230766</v>
      </c>
    </row>
    <row r="383" spans="2:21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SUM((BZ20+CC18+CF16+CI14+CL12+CO10+CP9)*-0.132,(CA19+CB19+CD17+CE17+CG15+CH15+CJ13+CK13+CM11+CN11)*-0.132/2,(CO8+CN8+CM8+CL8+CK7+CJ7+CI7+CH7+CG6+CF6+CE6+CD6+CC5+CB5+CA5+BZ5+BY4+BX4+BW4+BV4)*-0.132/4,17)</f>
        <v>18.073769230769233</v>
      </c>
      <c r="U383" s="111">
        <f ca="1">Lefty!T383</f>
        <v>19.622230769230768</v>
      </c>
    </row>
    <row r="384" spans="2:21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SUM((BY19+BZ19+CA18+CB18+CC17+CD17+CE16+CF16+CG15+CH15+CI14+CJ14+CK13+CL13+CM12+CN12+CO11+CP11+CQ10+CR10)*-0.132/2,(BX20+CS9)*-0.132,(CR8+CQ8+CP8+CO8+CN8+CM7+CL7+CK7+CJ7+CI7+CH6+CG6+CF6+CE6+CD6)*-0.132/5,(CC5+CB5+CA5+BZ5+BY4+BX4+BW4+BV4)*-0.132/4,17)</f>
        <v>18.304769230769232</v>
      </c>
      <c r="U384" s="111">
        <f ca="1">Lefty!T384</f>
        <v>19.107430769230767</v>
      </c>
    </row>
    <row r="385" spans="2:21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-0.132/2,(BZ18+CA18+CB18+CG15+CH15+CI15+CL13+CM13+CN13)*-0.132/3,(CU8+CT8+CS8+CR8+CQ8+CP8)*-0.132/6,(CO7+CN7+CM7+CL7+CK7+CJ6+CI6+CH6+CG6+CF6+CE5+CD5+CC5+CB5+CA5+BZ4+BY4+BX4+BW4+BV4)*-0.132/5,17)</f>
        <v>18.102369230769231</v>
      </c>
      <c r="U385" s="111">
        <f ca="1">Lefty!T385</f>
        <v>19.012830769230767</v>
      </c>
    </row>
    <row r="386" spans="2:21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-0.132/2,(BV19+BW19+BX19+CA17+CB17+CC17+CD16+CE16+CF16+CG15+CH15+CI15+CJ14+CK14+CL14+CM13+CN13+CO13+CP12+CQ12+CR12+CS11+CT11+CU11)*-0.132/3,(CV10+CW10+CX9+CY9)*-0.132/2,(CX8+CW8+CV8+CU8+CT8+CS8+CR7+CQ7+CP7+CO7+CN7+CM7+CL6+CK6+CJ6+CI6+CH6+CG6+CF5+CE5+CD5+CC5+CB5+CA5)*-0.132/6,(BZ4+BY4+BX4+BW4+BV4)*-0.132/5,17)</f>
        <v>18.194769230769232</v>
      </c>
      <c r="U386" s="111">
        <f ca="1">Lefty!T386</f>
        <v>18.744430769230767</v>
      </c>
    </row>
    <row r="387" spans="2:19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</row>
    <row r="388" spans="2:21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SUM((CF20+CE19+CE18+CD17+CD16+CC15+CC14+CB13+CB12+CA11+BZ10+BY9+BX8+BW7+BW6+BV5+BV4)*-0.132,17)</f>
        <v>17.776769230769233</v>
      </c>
      <c r="U388" s="111">
        <f ca="1">Lefty!T388</f>
        <v>19.259230769230768</v>
      </c>
    </row>
    <row r="389" spans="2:21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SUM((CD20+CD19+CD18+CD17+CD16+CD15+CD14+CD13+CD12+CD11+CD10+CC9+BX6+BW5+BV4)*-0.132,(CB8+CA8+BZ7+BY7)*-0.132/2,17)</f>
        <v>17.776769230769233</v>
      </c>
      <c r="U389" s="111">
        <f ca="1">Lefty!T389</f>
        <v>19.985230769230768</v>
      </c>
    </row>
    <row r="390" spans="2:21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SUM((CB20+CC19+CC18+CD17+CD16+CE15+CE14+CF13+CF12+CG11+CG10+CG9)*-0.132,(CF8+CE8+CD8)*-0.132/3,(CC7+CB7+CA6+BZ6+BY5+BX5+BW4+BV4)*-0.132/2,17)</f>
        <v>17.908769230769231</v>
      </c>
      <c r="U390" s="111">
        <f ca="1">Lefty!T390</f>
        <v>19.699230769230766</v>
      </c>
    </row>
    <row r="391" spans="2:21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SUM((BZ20+CA19+CB18+CC17+CD16+CE15+CF14+CG13+CH12+CI11+CJ10+CJ9)*-0.132,(CI8+CH8+CG8+CF7+CE7+CD7+CC6+CB6+CA6+BZ5+BY5+BX5)*-0.132/3,(BW4+BV4)*-0.132/2,17)</f>
        <v>17.776769230769233</v>
      </c>
      <c r="U391" s="111">
        <f ca="1">Lefty!T391</f>
        <v>19.941230769230767</v>
      </c>
    </row>
    <row r="392" spans="2:21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SUM((BX20+CA18+CD16+CG14+CJ12+CM10+CN9)*-0.132,(BY19+BZ19+CB17+CC17+CE15+CF15+CH13+CI13+CK11+CL11)*-0.132/2,(CM8+CL8+CK8+CJ8+CI7+CH7+CG7+CF7+CE6+CD6+CC6+CB6)*-0.132/4,(CA5+BZ5+BY5+BX4+BW4+BV4)*-0.132/3,17)</f>
        <v>18.249769230769232</v>
      </c>
      <c r="U392" s="111">
        <f ca="1">Lefty!T392</f>
        <v>19.600230769230766</v>
      </c>
    </row>
    <row r="393" spans="2:21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SUM((BW19+BX19+BY18+BZ18+CA17+CB17+CC16+CD16+CE15+CF15+CG14+CH14+CI13+CJ13+CK12+CL12+CM11+CN11+CO10+CP10)*-0.132/2,(BV20+CQ9)*-0.132,(CP8+CO8+CN8+CM8+CL8)*-0.132/5,(CK7+CJ7+CI7+CH7+CG6+CF6+CE6+CD6+CC5+CB5+CA5+BZ5+BY4+BX4+BW4+BV4)*-0.132/4,17)</f>
        <v>18.179369230769233</v>
      </c>
      <c r="U393" s="111">
        <f ca="1">Lefty!T393</f>
        <v>19.503430769230768</v>
      </c>
    </row>
    <row r="394" spans="2:21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-0.132/2,(BX18+BY18+BZ18+CE15+CF15+CG15+CJ13+CK13+CL13)*-0.132/3,(CS8+CR8+CQ8+CP8+CO8+CN7+CM7+CL7+CK7+CJ7+CI6+CH6+CG6+CF6+CE6+CD5+CC5+CB5+CA5+BZ5)*-0.132/5,(BY4+BX4+BW4+BV4)*-0.132/4,17)</f>
        <v>17.833969230769231</v>
      </c>
      <c r="U394" s="111">
        <f ca="1">Lefty!T394</f>
        <v>18.951230769230769</v>
      </c>
    </row>
    <row r="395" spans="2:21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-0.132/2,(BT19+BU19+BV19+BY17+BZ17+CA17+CB16+CC16+CD16+CE15+CF15+CG15+CH14+CI14+CJ14+CK13+CL13+CM13+CN12+CO12+CP12+CQ11+CR11+CS11)*-0.132/3,(CT10+CU10+CV9+CW9)*-0.132/2,(CV8+CU8+CT8+CS8+CR8+CQ8+CP7+CO7+CN7+CM7+CL7+CK7)*-0.132/6,(CJ6+CI6+CH6+CG6+CF6+CE5+CD5+CC5+CB5+CA5+BZ4+BY4+BX4+BW4+BV4)*-0.132/5,17)</f>
        <v>17.776769230769233</v>
      </c>
      <c r="U395" s="111">
        <f ca="1">Lefty!T395</f>
        <v>18.911630769230765</v>
      </c>
    </row>
    <row r="396" spans="2:21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-0.132/3,(CE15+CF15+CG15+CH15+CL13+CM13+CN13+CO13)*-0.132/4,(CY9+CZ9)*-0.132/2,(CY8+CX8+CW8+CV8+CU8+CT8+CS7+CR7+CQ7+CP7+CO7+CN7+CM6+CL6+CK6+CJ6+CI6+CH6+CG5+CF5+CE5+CD5+CC5+CB5+CA4+BZ4+BY4+BX4+BW4+BV4)*-0.132/6,17)</f>
        <v>17.875769230769233</v>
      </c>
      <c r="U396" s="111">
        <f ca="1">Lefty!T396</f>
        <v>18.555230769230768</v>
      </c>
    </row>
    <row r="397" spans="2:19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</row>
    <row r="398" spans="2:21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SUM((CD20+CC19+CC18+CB17+CB16+CA15+CA14+BZ13+BZ12+BY11+BY10+BX9+BX8+BW7+BW6+BV5+BV4)*-0.132,17)</f>
        <v>17.644769230769231</v>
      </c>
      <c r="U398" s="111">
        <f ca="1">Lefty!T398</f>
        <v>18.467230769230767</v>
      </c>
    </row>
    <row r="399" spans="2:21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SUM((CB20+CB19+CB18+CB17+CB16+CB15+CB14+CB13+CB12+CB11+CB10+CA9+BZ8+BY7+BX6+BW5+BV4)*-0.132,17)</f>
        <v>17.776769230769233</v>
      </c>
      <c r="U399" s="111">
        <f ca="1">Lefty!T399</f>
        <v>19.919230769230769</v>
      </c>
    </row>
    <row r="400" spans="2:21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SUM((BZ20+CA19+CA18+CB17+CB16+CC15+CC14+CD13+CD12+CE11+CE10+CE9+BV4)*-0.132,(CD8+CC8+CB7+CA7+BZ6+BY6+BX5+BW5)*-0.132/2,17)</f>
        <v>17.578769230769232</v>
      </c>
      <c r="U400" s="111">
        <f ca="1">Lefty!T400</f>
        <v>19.391230769230766</v>
      </c>
    </row>
    <row r="401" spans="2:21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SUM((BX20+BY19+BZ18+CA17+CB16+CC15+CD14+CE13+CF12+CG11+CH10+CH9)*-0.132,(CG8+CF8+CE8+CD7+CC7+CB7)*-0.132/3,(CA6+BZ6+BY5+BX5+BW4+BV4)*-0.132/2,17)</f>
        <v>17.908769230769231</v>
      </c>
      <c r="U401" s="111">
        <f ca="1">Lefty!T401</f>
        <v>19.699230769230766</v>
      </c>
    </row>
    <row r="402" spans="2:21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SUM((BV20+BY18+CB16+CE14+CH12+CK10+CL9)*-0.132,(BW19+BX19+BZ17+CA17+CC15+CD15+CF13+CG13+CI11+CJ11)*-0.132/2,(CK8+CJ8+CI8+CH8)*-0.132/4,(CG7+CF7+CE7+CD6+CC6+CB6+CA5+BZ5+BY5+BX4+BW4+BV4)*-0.132/3,17)</f>
        <v>18.227769230769233</v>
      </c>
      <c r="U402" s="111">
        <f ca="1">Lefty!T402</f>
        <v>19.600230769230766</v>
      </c>
    </row>
    <row r="403" spans="2:21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SUM((BU19+BV19+BW18+BX18+BY17+BZ17+CA16+CB16+CC15+CD15+CE14+CF14+CG13+CH13+CI12+CJ12+CK11+CL11+CM10+CN10)*-0.132/2,(BT20+CO9)*-0.132,(CN8+CM8+CL8+CK8+CJ7+CI7+CH7+CG7+CF6+CE6+CD6+CC6+CB5+CA5+BZ5+BY5)*-0.132/4,(BX4+BW4+BV4)*-0.132/3,17)</f>
        <v>17.875769230769233</v>
      </c>
      <c r="U403" s="111">
        <f ca="1">Lefty!T403</f>
        <v>18.786230769230766</v>
      </c>
    </row>
    <row r="404" spans="2:21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SUM((BR20+BS20+BT19+BU19+BY17+BZ17+CA16+CB16+CF14+CG14+CK12+CL12+CM11+CN11+CO10+CP10+CQ9+CR9)*-0.132/2,(BV19+BW19+BX19+CC15+CD15+CE15+CH13+CI13+CJ13)*-0.132/3,(CQ8+CP8+CO8+CN8+CM8+CL7+CK7+CJ7+CI7+CH7)*-0.132/5,(CG6+CF6+CE6+CD6+CC5+CB5+CA5+BZ5+BY4+BX4+BW4+BV4)*-0.132/4,17)</f>
        <v>17.795046153846155</v>
      </c>
      <c r="U404" s="111">
        <f ca="1">Lefty!T404</f>
        <v>19.014353846153845</v>
      </c>
    </row>
    <row r="405" spans="2:21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-0.132/2,(BR19+BS19+BT19+BW17+BX17+BY17+BZ16+CA16+CB16+CC15+CD15+CE15+CF14+CG14+CH14+CI13+CJ13+CK13+CL12+CM12+CN12+CO11+CP11+CQ11)*-0.132/3,(CR10+CS10+CT9+CU9)*-0.132/2,(CT8+CS8+CR8+CQ8+CP8+CO7+CN7+CM7+CL7+CK7+CJ6+CI6+CH6+CG6+CF6+CE5+CD5+CC5+CB5+CA5+BZ4+BY4+BX4+BW4+BV4)*-0.132/5,17)</f>
        <v>17.763569230769232</v>
      </c>
      <c r="U405" s="111">
        <f ca="1">Lefty!T405</f>
        <v>18.537630769230766</v>
      </c>
    </row>
    <row r="406" spans="2:21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-0.132/3,(CC15+CD15+CE15+CF15+CJ13+CK13+CL13+CM13)*-0.132/4,(CW9+CX9)*-0.132/2,(CW8+CV8+CU8+CT8+CS8+CR8+CQ7+CP7+CO7+CN7+CM7+CL7+CK6+CJ6+CI6+CH6+CG6+CF6)*-0.132/6,(CE5+CD5+CC5+CB5+CA5+BZ4+BY4+BX4+BW4+BV4)*-0.132/5,17)</f>
        <v>17.67116923076923</v>
      </c>
      <c r="U406" s="111">
        <f ca="1">Lefty!T406</f>
        <v>18.603630769230769</v>
      </c>
    </row>
    <row r="407" spans="2:21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-0.132/3,(BO19+BP19+BQ19+BR19+BV17+BW17+BX17+BY17+CC15+CD15+CE15+CF15+CG14+CH14+CI14+CJ14+CK13+CL13+CM13+CN13+CO12+CP12+CQ12+CR12+CS11+CT11+CU11+CV11)*-0.132/4,(CW10+CX10+CY10+CZ9+DA9+DB9)*-0.132/3,(DA8+CZ8+CY8+CX8+CW8+CV8+CU8+CT7+CS7+CR7+CQ7+CP7+CO7+CN7)*-0.132/7,(CM6+CL6+CK6+CJ6+CI6+CH6+CG5+CF5+CE5+CD5+CC5+CB5+CA4+BZ4+BY4+BX4+BW4+BV4)*-0.132/6,17)</f>
        <v>17.787769230769232</v>
      </c>
      <c r="U407" s="111">
        <f ca="1">Lefty!T407</f>
        <v>18.272373626373625</v>
      </c>
    </row>
    <row r="408" spans="2:19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</row>
    <row r="409" spans="2:21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SUM((BZ20+BZ19+BZ18+BZ17+BZ16+BZ15+BZ14+BZ13+BZ12+BZ11+BZ10+BY9+BX8+BW7+BW6+BV5+BV4)*-0.132,17)</f>
        <v>17.116769230769233</v>
      </c>
      <c r="U409" s="111">
        <f ca="1">Lefty!T409</f>
        <v>19.655230769230766</v>
      </c>
    </row>
    <row r="410" spans="2:21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SUM((BX20+BY19+BY18+BZ17+BZ16+CA15+CA14+CB13+CB12+CC11+CC10+CC9+BX6+BW5+BV4)*-0.132,(CB8+CA8+BZ7+BY7)*-0.132/2,17)</f>
        <v>17.776769230769233</v>
      </c>
      <c r="U410" s="111">
        <f ca="1">Lefty!T410</f>
        <v>19.457230769230769</v>
      </c>
    </row>
    <row r="411" spans="2:21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SUM((BV20+BW19+BX18+BY17+BZ16+CA15+CB14+CC13+CD12+CE11+CF10+CF9)*-0.132,(CE8+CD8+CC7+CB7+CA6+BZ6+BY5+BX5+BW4+BV4)*-0.132/2,17)</f>
        <v>17.512769230769234</v>
      </c>
      <c r="U411" s="111">
        <f ca="1">Lefty!T411</f>
        <v>19.523230769230768</v>
      </c>
    </row>
    <row r="412" spans="2:21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SUM((BT20+BW18+BZ16+CC14+CF12+CI10+CJ9)*-0.132,(BU19+BV19+BX17+BY17+CA15+CB15+CD13+CE13+CG11+CH11)*-0.132/2,(CI8+CH8+CG8+CF7+CE7+CD7+CC6+CB6+CA6+BZ5+BY5+BX5)*-0.132/3,(BW4+BV4)*-0.132/2,17)</f>
        <v>17.644769230769231</v>
      </c>
      <c r="U412" s="111">
        <f ca="1">Lefty!T412</f>
        <v>19.017230769230768</v>
      </c>
    </row>
    <row r="413" spans="2:21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SUM((BS19+BT19+BU18+BV18+BW17+BX17+BY16+BZ16+CA15+CB15+CC14+CD14+CE13+CF13+CG12+CH12+CI11+CJ11+CK10+CL10)*-0.132/2,(BR20+CM9)*-0.132,(CL8+CK8+CJ8+CI8+CH7+CG7+CF7+CE7)*-0.132/4,(CD6+CC6+CB6+CA5+BZ5+BY5+BX4+BW4+BV4)*-0.132/3,17)</f>
        <v>17.919769230769234</v>
      </c>
      <c r="U413" s="111">
        <f ca="1">Lefty!T413</f>
        <v>19.105230769230769</v>
      </c>
    </row>
    <row r="414" spans="2:21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SUM((BP20+BQ20+BR19+BS19+BW17+BX17+BY16+BZ16+CD14+CE14+CI12+CJ12+CK11+CL11+CM10+CN10+CO9+CP9)*-0.132/2,(BT18+BU18+BV18+CA15+CB15+CC15+CF13+CG13+CH13)*-0.132/3,(CO8+CN8+CM8+CL8+CK7+CJ7+CI7+CH7+CG6+CF6+CE6+CD6+CC5+CB5+CA5+BZ5+BY4+BX4+BW4+BV4)*-0.132/4,17)</f>
        <v>17.369769230769233</v>
      </c>
      <c r="U414" s="111">
        <f ca="1">Lefty!T414</f>
        <v>18.830230769230766</v>
      </c>
    </row>
    <row r="415" spans="2:21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-0.132/2,(BP19+BQ19+BR19+BU17+BV17+BW17+BX16+BY16+BZ16+CA15+CB15+CC15+CD14+CE14+CF14+CG13+CH13+CI13+CJ12+CK12+CL12+CM11+CN11+CO11)*-0.132/3,(CP10+CQ10+CR9+CS9)*-0.132/2,(CR8+CQ8+CP8+CO8+CN8+CM7+CL7+CK7+CJ7+CI7+CH6+CG6+CF6+CE6+CD6)*-0.132/5,(CC5+CB5+CA5+BZ5+BY4+BX4+BW4+BV4)*-0.132/4,17)</f>
        <v>17.35876923076923</v>
      </c>
      <c r="U415" s="111">
        <f ca="1">Lefty!T415</f>
        <v>18.469430769230769</v>
      </c>
    </row>
    <row r="416" spans="2:21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-0.132/3,(CA15+CB15+CC15+CD15+CH13+CI13+CJ13+CK13)*-0.132/4,(CU9+CV9)*-0.132/2,(CU8+CT8+CS8+CR8+CQ8+CP8)*-0.132/6,(CO7+CN7+CM7+CL7+CK7+CJ6+CI6+CH6+CG6+CF6+CE5+CD5+CC5+CB5+CA5+BZ4+BY4+BX4+BW4+BV4)*-0.132/5,17)</f>
        <v>17.596369230769231</v>
      </c>
      <c r="U416" s="111">
        <f ca="1">Lefty!T416</f>
        <v>18.275830769230769</v>
      </c>
    </row>
    <row r="417" spans="2:21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-0.132/3,(BM19+BN19+BO19+BP19+BT17+BU17+BV17+BW17+CA15+CB15+CC15+CD15+CE14+CF14+CG14+CH14+CI13+CJ13+CK13+CL13+CM12+CN12+CO12+CP12+CQ11+CR11+CS11+CT11)*-0.132/4,(CU10+CV10+CW10+CX9+CY9+CZ9)*-0.132/3,(CY8+CX8+CW8+CV8+CU8+CT8+CS7+CR7+CQ7+CP7+CO7+CN7+CM6+CL6+CK6+CJ6+CI6+CH6+CG5+CF5+CE5+CD5+CC5+CB5+CA4+BZ4+BY4+BX4+BW4+BV4)*-0.132/6,17)</f>
        <v>17.468769230769233</v>
      </c>
      <c r="U417" s="111">
        <f ca="1">Lefty!T417</f>
        <v>18.247230769230768</v>
      </c>
    </row>
    <row r="418" spans="2:19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</row>
    <row r="419" spans="2:21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SUM((BX20+BX19+BX18+BX17+BX16+BX15+BX14+BX13+BX12+BX11+BX10+BX9+BW8+BW7+BV6+BV5+BV4)*-0.132,17)</f>
        <v>17.51276923076923</v>
      </c>
      <c r="U419" s="111">
        <f ca="1">Lefty!T419</f>
        <v>19.787230769230767</v>
      </c>
    </row>
    <row r="420" spans="2:21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SUM((BV20+BW19+BW18+BX17+BX16+BY15+BY14+BZ13+BZ12+CA11+CA10+CA9+BZ8+BY7+BX6+BW5+BV4)*-0.132,17)</f>
        <v>17.908769230769231</v>
      </c>
      <c r="U420" s="111">
        <f ca="1">Lefty!T420</f>
        <v>18.731230769230766</v>
      </c>
    </row>
    <row r="421" spans="2:21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SUM((BT20+BU19+BV18+BW17+BX16+BY15+BZ14+CA13+CB12+CC11+CD10+CD9)*-0.132,(CC8+CB8+CA7+BZ7+BY6+BX6)*-0.132/2,(BW5+BV4)*-0.132,17)</f>
        <v>17.512769230769234</v>
      </c>
      <c r="U421" s="111">
        <f ca="1">Lefty!T421</f>
        <v>19.391230769230766</v>
      </c>
    </row>
    <row r="422" spans="2:21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SUM((BR20+BU18+BX16+CA14+CD12+CG10+CH9)*-0.132,(BS19+BT19+BV17+BW17+BY15+BZ15+CB13+CC13+CE11+CF11)*-0.132/2,(CG8+CF8+CE8+CD7+CC7+CB7)*-0.132/3,(CA6+BZ6+BY5+BX5+BW4+BV4)*-0.132/2,17)</f>
        <v>17.380769230769232</v>
      </c>
      <c r="U422" s="111">
        <f ca="1">Lefty!T422</f>
        <v>18.973230769230767</v>
      </c>
    </row>
    <row r="423" spans="2:21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SUM((BQ19+BR19+BS18+BT18+BU17+BV17+BW16+BX16+BY15+BZ15+CA14+CB14+CC13+CD13+CE12+CF12+CG11+CH11+CI10+CJ10)*-0.132/2,(BP20+CK9)*-0.132,(CJ8+CI8+CH8+CG7+CF7+CE7+CD6+CC6+CB6+CA5+BZ5+BY5+BX4+BW4+BV4)*-0.132/3,17)</f>
        <v>17.490769230769232</v>
      </c>
      <c r="U423" s="111">
        <f ca="1">Lefty!T423</f>
        <v>18.973230769230767</v>
      </c>
    </row>
    <row r="424" spans="2:21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SUM((BN20+BO20+BP19+BQ19+BU17+BV17+BW16+BX16+CB14+CC14+CG12+CH12+CI11+CJ11+CK10+CL10+CM9+CN9)*-0.132/2,(BR18+BS18+BT18+BY15+BZ15+CA15+CD13+CE13+CF13)*-0.132/3,(CM8+CL8+CK8+CJ8+CI7+CH7+CG7+CF7+CE6+CD6+CC6+CB6)*-0.132/4,(CA5+BZ5+BY5+BX4+BW4+BV4)*-0.132/3,17)</f>
        <v>17.897769230769232</v>
      </c>
      <c r="U424" s="111">
        <f ca="1">Lefty!T424</f>
        <v>18.654230769230768</v>
      </c>
    </row>
    <row r="425" spans="2:21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-0.132/2,(BN19+BO19+BP19+BS17+BT17+BU17+BV16+BW16+BX16+BY15+BZ15+CA15+CB14+CC14+CD14+CE13+CF13+CG13+CH12+CI12+CJ12+CK11+CL11+CM11)*-0.132/3,(CN10+CO10+CP9+CQ9)*-0.132/2,(CP8+CO8+CN8+CM8+CL8)*-0.132/5,(CK7+CJ7+CI7+CH7+CG6+CF6+CE6+CD6+CC5+CB5+CA5+BZ5+BY4+BX4+BW4+BV4)*-0.132/4,17)</f>
        <v>17.431369230769231</v>
      </c>
      <c r="U425" s="111">
        <f ca="1">Lefty!T425</f>
        <v>18.55743076923077</v>
      </c>
    </row>
    <row r="426" spans="2:21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-0.132/3,(BY15+BZ15+CA15+CB15+CF13+CG13+CH13+CI13)*-0.132/4,(CS9+CT9)*-0.132/2,(CS8+CR8+CQ8+CP8+CO8+CN7+CM7+CL7+CK7+CJ7+CI6+CH6+CG6+CF6+CE6+CD5+CC5+CB5+CA5+BZ5)*-0.132/5,(BY4+BX4+BW4+BV4)*-0.132/4,17)</f>
        <v>17.008969230769232</v>
      </c>
      <c r="U426" s="111">
        <f ca="1">Lefty!T426</f>
        <v>18.269230769230766</v>
      </c>
    </row>
    <row r="427" spans="2:21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-0.132/3,(BK19+BL19+BM19+BN19+BR17+BS17+BT17+BU17+BY15+BZ15+CA15+CB15+CC14+CD14+CE14+CF14+CG13+CH13+CI13+CJ13+CK12+CL12+CM12+CN12+CO11+CP11+CQ11+CR11)*-0.132/4,(CS10+CT10+CU10+CV9+CW9+CX9)*-0.132/3,(CW8+CV8+CU8+CT8+CS8+CR8+CQ7+CP7+CO7+CN7+CM7+CL7+CK6+CJ6+CI6+CH6+CG6+CF6)*-0.132/6,(CE5+CD5+CC5+CB5+CA5+BZ4+BY4+BX4+BW4+BV4)*-0.132/5,17)</f>
        <v>16.95616923076923</v>
      </c>
      <c r="U427" s="111">
        <f ca="1">Lefty!T427</f>
        <v>18.097630769230769</v>
      </c>
    </row>
    <row r="428" spans="2:21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-0.132/3,(BI19+BJ19+BK19+BL19+BM18+BN18+BO18+BP18+BQ17+BR17+BS17+BT17+BU16+BV16+BW16+BX16+CD14+CE14+CF14+CG14+CM12+CN12+CO12+CP12+CQ11+CR11+CS11+CT11+CU10+CV10+CW10+CX10)*-0.132/4,(CH13+CI13+CJ13+CK13+CL13+BY15+BZ15+CA15+CB15+CC15)*-0.132/5,(CY9+CZ9+DA9)*-0.132/3,(CZ8+CY8+CX8+CW8+CV8+CU8+CT8)*-0.132/7,(CS7+CR7+CQ7+CP7+CO7+CN7+CM6+CL6+CK6+CJ6+CI6+CH6+CG5+CF5+CE5+CD5+CC5+CB5+CA4+BZ4+BY4+BX4+BW4+BV4)*-0.132/6,17)</f>
        <v>17.027197802197804</v>
      </c>
      <c r="U428" s="111">
        <f ca="1">Lefty!T428</f>
        <v>17.893030769230769</v>
      </c>
    </row>
    <row r="429" spans="2:19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</row>
    <row r="430" spans="2:21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SUM((BV20+BV19+++BV18+BV17+BV16+BV15+BV14+BV13+BV12+BV11+BV10+BV9+BV8+BV7+BV6+BV5+BV4)*-0.132,17)</f>
        <v>16.984769230769231</v>
      </c>
      <c r="U430" s="111">
        <f ca="1">Lefty!T430</f>
        <v>18.335230769230769</v>
      </c>
    </row>
    <row r="431" spans="2:21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SUM((BT20+BU19+BU18+BV17+BV16+BW15+BW14+BX13+BX12+BY11+BY10+BY9+BX8+BW7+BW6+BV5+BV4)*-0.132,17)</f>
        <v>17.248769230769231</v>
      </c>
      <c r="U431" s="111">
        <f ca="1">Lefty!T431</f>
        <v>18.07123076923077</v>
      </c>
    </row>
    <row r="432" spans="2:21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SUM((BR20+BS19+BT18+BU17+BV16+BW15+BX14+BY13+BZ12+CA11+CB10+CB9+BY7+BX6+BW5+BV4)*-0.132,(CA8+BZ8)*-0.132/2,17)</f>
        <v>16.984769230769231</v>
      </c>
      <c r="U432" s="111">
        <f ca="1">Lefty!T432</f>
        <v>18.73123076923077</v>
      </c>
    </row>
    <row r="433" spans="2:21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SUM((BP20+BS18+BV16+BY14+CB12+CE10+CF9)*-0.132,(BQ19+BR19+BT17+BU17+BW15+BX15+BZ13+CA13+CC11+CD11+CE8+CD8+CC7+CB7+CA6+BZ6+BY5+BX5+BW4+BV4)*-0.132/2,17)</f>
        <v>16.58876923076923</v>
      </c>
      <c r="U433" s="111">
        <f ca="1">Lefty!T433</f>
        <v>18.467230769230767</v>
      </c>
    </row>
    <row r="434" spans="2:21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SUM((BO19+BP19+BQ18+BR18+BS17+BT17+BU16+BV16+BW15+BX15+BY14+BZ14+CA13+CB13+CC12+CD12+CE11+CF11+CG10+CH10)*-0.132/2,(BN20+CI9)*-0.132,(CH8+CG8+CF8+CE7+CD7+CC7+CB6+CA6+BZ6)*-0.132/3,(BY5+BX5+BW4+BV4)*-0.132/2,17)</f>
        <v>17.094769230769231</v>
      </c>
      <c r="U434" s="111">
        <f ca="1">Lefty!T434</f>
        <v>18.643230769230769</v>
      </c>
    </row>
    <row r="435" spans="2:21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SUM((BL20+BM20+BN19+BO19+BS17+BT17+BU16+BV16+BZ14+CA14+CE12+CF12+CG11+CH11+CI10+CJ10+CK9+CL9)*-0.132/2,(BP18+BQ18+BR18+BW15+BX15+BY15+CB13+CC13+CD13)*-0.132/3,(CK8+CJ8+CI8+CH8)*-0.132/4,(CG7+CF7+CE7+CD6+CC6+CB6+CA5+BZ5+BY5+BX4+BW4+BV4)*-0.132/3,17)</f>
        <v>16.929769230769232</v>
      </c>
      <c r="U435" s="111">
        <f ca="1">Lefty!T435</f>
        <v>18.852230769230768</v>
      </c>
    </row>
    <row r="436" spans="2:21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-0.132/2,(BL19+BM19+BN19+BQ17+BR17+BS17+BT16+BU16+BV16+BW15+BX15+BY15+BZ14+CA14+CB14+CC13+CD13+CE13+CF12+CG12+CH12+CI11+CJ11+CK11)*-0.132/3,(CL10+CM10+CN9+CO9)*-0.132/2,(CN8+CM8+CL8+CK8+CJ7+CI7+CH7+CG7+CF6+CE6+CD6+CC6+CB5+CA5+BZ5+BY5)*-0.132/4,(BX4+BW4+BV4)*-0.132/3,17)</f>
        <v>16.863769230769233</v>
      </c>
      <c r="U436" s="111">
        <f ca="1">Lefty!T436</f>
        <v>18.126230769230769</v>
      </c>
    </row>
    <row r="437" spans="2:21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-0.132/3,(BW15+BX15+BY15+BZ15+CD13+CE13+CF13+CG13)*-0.132/4,(CQ9+CR9)*-0.132/2,(CQ8+CP8+CO8+CN8+CM8+CL7+CK7+CJ7+CI7+CH7)*-0.132/5,(CG6+CF6+CE6+CD6+CC5+CB5+CA5+BZ5+BY4+BX4+BW4+BV4)*-0.132/4,17)</f>
        <v>16.77796923076923</v>
      </c>
      <c r="U437" s="111">
        <f ca="1">Lefty!T437</f>
        <v>17.974430769230768</v>
      </c>
    </row>
    <row r="438" spans="2:21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-0.132/3,(BI19+BJ19+BK19+BL19+BP17+BQ17+BR17+BS17+BW15+BX15+BY15+BZ15+CA14+CB14+CC14+CD14+CE13+CF13+CG13+CH13+CI12+CJ12+CK12+CL12+CM11+CN11+CO11+CP11)*-0.132/4,(CQ10+CR10+CS10+CT9+CU9+CV9)*-0.132/3,(CU8+CT8+CS8+CR8+CQ8+CP8)*-0.132/6,(CO7+CN7+CM7+CL7+CK7+CJ6+CI6+CH6+CG6+CF6+CE5+CD5+CC5+CB5+CA5+BZ4+BY4+BX4+BW4+BV4)*-0.132/5,17)</f>
        <v>16.661369230769232</v>
      </c>
      <c r="U438" s="111">
        <f ca="1">Lefty!T438</f>
        <v>17.64883076923077</v>
      </c>
    </row>
    <row r="439" spans="2:21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-0.132/3,(BG19+BH19+BI19+BJ19+BK18+BL18+BM18+BN18+BO17+BP17+BQ17+BR17+BS16+BT16+BU16+BV16+CB14+CC14+CD14+CE14+CK12+CL12+CM12+CN12+CO11+CP11+CQ11+CR11+CS10+CT10+CU10+CV10)*-0.132/4,(BW15+BX15+BY15+BZ15+CA15+CF13+CG13+CH13+CI13+CJ13)*-0.132/5,(CW9+CX9+CY9)*-0.132/3,(CX8+CW8+CV8+CU8+CT8+CS8+CR7+CQ7+CP7+CO7+CN7+CM7+CL6+CK6+CJ6+CI6+CH6+CG6+CF5+CE5+CD5+CC5+CB5+CA5)*-0.132/6,(BZ4+BY4+BX4+BW4+BV4)*-0.132/5,17)</f>
        <v>16.694369230769233</v>
      </c>
      <c r="U439" s="111">
        <f ca="1">Lefty!T439</f>
        <v>17.725830769230768</v>
      </c>
    </row>
    <row r="440" spans="2:19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</row>
    <row r="441" spans="2:21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SUM((BR20+BS19+BS18+BT17+BT16+BU15+BU14+BV13+BV12+BW11+BW10+BW9+BW8+BW7+BV6+BV5+BV4)*-0.132,17)</f>
        <v>16.58876923076923</v>
      </c>
      <c r="U441" s="111">
        <f ca="1">Lefty!T441</f>
        <v>17.939230769230768</v>
      </c>
    </row>
    <row r="442" spans="2:21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SUM((BP20+BQ19+BR18+BS17+BT16+BU15+BV14+BW13+BX12+BY11+BZ10+BZ9+BY8+BX7+BW6+BV5+BV4)*-0.132,17)</f>
        <v>16.720769230769232</v>
      </c>
      <c r="U442" s="111">
        <f ca="1">Lefty!T442</f>
        <v>18.731230769230766</v>
      </c>
    </row>
    <row r="443" spans="2:21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SUM((BN20+BQ18+BT16+BW14+BZ12+CC10+CD9)*-0.132,(BO19+BP19+BR17+BS17+BU15+BV15+BX13+BY13+CA11+CB11+CC8+CB8+CA7+BZ7+BY6+BX6)*-0.132/2,(BW5+BV4)*-0.132,17)</f>
        <v>17.182769230769232</v>
      </c>
      <c r="U443" s="111">
        <f ca="1">Lefty!T443</f>
        <v>18.269230769230766</v>
      </c>
    </row>
    <row r="444" spans="2:21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SUM((BM19+BN19+BO18+BP18+BQ17+BR17+BS16+BT16+BU15+BV15+BW14+BX14+BY13+BZ13+CA12+CB12+CC11+CD11+CE10+CF10)*-0.132/2,(BL20+CG9)*-0.132,(CF8+CE8+CD8)*-0.132/3,(CC7+CB7+CA6+BZ6+BY5+BX5+BW4+BV4)*-0.132/2,17)</f>
        <v>16.58876923076923</v>
      </c>
      <c r="U444" s="111">
        <f ca="1">Lefty!T444</f>
        <v>18.181230769230769</v>
      </c>
    </row>
    <row r="445" spans="2:21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SUM((BJ20+BK20+BL19+BM19+BQ17+BR17+BS16+BT16+BX14+BY14+CC12+CD12+CE11+CF11+CG10+CH10+CI9+CJ9)*-0.132/2,(BN18+BO18+BP18+BU15+BV15+BW15+BZ13+CA13+CB13)*-0.132/3,(CI8+CH8+CG8+CF7+CE7+CD7+CC6+CB6+CA6+BZ5+BY5+BX5)*-0.132/3,(BW4+BV4)*-0.132/2,17)</f>
        <v>16.544769230769234</v>
      </c>
      <c r="U445" s="111">
        <f ca="1">Lefty!T445</f>
        <v>18.269230769230766</v>
      </c>
    </row>
    <row r="446" spans="2:21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-0.132/2,(BJ19+BK19+BL19+BO17+BP17+BQ17+BR16+BS16+BT16+BU15+BV15+BW15+BX14+BY14+BZ14+CA13+CB13+CC13+CD12+CE12+CF12+CG11+CH11+CI11)*-0.132/3,(CJ10+CK10+CL9+CM9)*-0.132/2,(CL8+CK8+CJ8+CI8+CH7+CG7+CF7+CE7)*-0.132/4,(CD6+CC6+CB6+CA5+BZ5+BY5+BX4+BW4+BV4)*-0.132/3,17)</f>
        <v>16.44576923076923</v>
      </c>
      <c r="U446" s="111">
        <f ca="1">Lefty!T446</f>
        <v>18.203230769230768</v>
      </c>
    </row>
    <row r="447" spans="2:21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-0.132/3,(BU15+BV15+BW15+BX15+CB13+CC13+CD13+CE13)*-0.132/4,(CO9+CP9)*-0.132/2,(CO8+CN8+CM8+CL8+CK7+CJ7+CI7+CH7+CG6+CF6+CE6+CD6+CC5+CB5+CA5+BZ5+BY4+BX4+BW4+BV4)*-0.132/4,17)</f>
        <v>16.577769230769231</v>
      </c>
      <c r="U447" s="111">
        <f ca="1">Lefty!T447</f>
        <v>17.840230769230768</v>
      </c>
    </row>
    <row r="448" spans="2:21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-0.132/3,(BG19+BH19+BI19+BJ19+BN17+BO17+BP17+BQ17+BU15+BV15+BW15+BX15+BY14+BZ14+CA14+CB14+CC13+CD13+CE13+CF13+CG12+CH12+CI12+CJ12+CK11+CL11+CM11+CN11)*-0.132/4,(CO10+CP10+CQ10+CR9+CS9+CT9)*-0.132/3,(CS8+CR8+CQ8+CP8+CO8+CN7+CM7+CL7+CK7+CJ7+CI6+CH6+CG6+CF6+CE6+CD5+CC5+CB5+CA5+BZ5)*-0.132/5,(BY4+BX4+BW4+BV4)*-0.132/4,17)</f>
        <v>16.304969230769231</v>
      </c>
      <c r="U448" s="111">
        <f ca="1">Lefty!T448</f>
        <v>17.554230769230767</v>
      </c>
    </row>
    <row r="449" spans="2:21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-0.132/3,(BE19+BF19+BG19+BH19+BI18+BJ18+BK18+BL18+BM17+BN17+BO17+BP17+BQ16+BR16+BS16+BT16+BZ14+CA14+CB14+CC14+CI12+CJ12+CK12+CL12+CM11+CN11+CO11+CP11+CQ10+CR10+CS10+CT10)*-0.132/4,(BU15+BV15+BW15+BX15+BY15+CD13+CE13+CF13+CG13+CH13)*-0.132/5,(CU9+CV9+CW9)*-0.132/3,(CV8+CU8+CT8+CS8+CR8+CQ8+CP7+CO7+CN7+CM7+CL7+CK7)*-0.132/6,(CJ6+CI6+CH6+CG6+CF6+CE5+CD5+CC5+CB5+CA5+BZ4+BY4+BX4+BW4+BV4)*-0.132/5,17)</f>
        <v>16.280769230769231</v>
      </c>
      <c r="U449" s="111">
        <f ca="1">Lefty!T449</f>
        <v>17.323230769230769</v>
      </c>
    </row>
    <row r="450" spans="2:21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W9+CX9+CY9+CZ9)*-0.132/4,(CY8+CX8+CW8+CV8+CU8+CT8+CS7+CR7+CQ7+CP7+CO7+CN7+CM6+CL6+CK6+CJ6+CI6+CH6+CG5+CF5+CE5+CD5+CC5+CB5+CA4+BZ4+BY4+BX4+BW4+BV4)*-0.132/6,17)</f>
        <v>16.31156923076923</v>
      </c>
      <c r="U450" s="111">
        <f ca="1">Lefty!T450</f>
        <v>17.424430769230767</v>
      </c>
    </row>
    <row r="451" spans="2:19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</row>
    <row r="452" spans="2:21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SUM((BP20+BQ19+BQ18+BR17+BR16+BS15+BS14+BT13+BT12+BU11+BU10+BU9+BV8+BV7+BV6+BV5+BV4)*-0.132,17)</f>
        <v>16.58876923076923</v>
      </c>
      <c r="U452" s="111">
        <f ca="1">Lefty!T452</f>
        <v>17.675230769230769</v>
      </c>
    </row>
    <row r="453" spans="2:21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SUM((BN20+BO19+BP18+BQ17+BR16+BS15+BT14+BU13+BV12+BW11+BX10+BX9+BW8+BW7+BV6+BV5+BV4)*-0.132,17)</f>
        <v>16.720769230769232</v>
      </c>
      <c r="U453" s="111">
        <f ca="1">Lefty!T453</f>
        <v>17.279230769230768</v>
      </c>
    </row>
    <row r="454" spans="2:21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SUM((BL20+BO18+BR16+BU14+BX12+CA10+CB9+BY7+BX6+BW5+BV4)*-0.132,(BM19+BN19+BP17+BQ17+BS15+BT15+BV13+BW13+BY11+BZ11+CA8+BZ8)*-0.132/2,17)</f>
        <v>16.390769230769234</v>
      </c>
      <c r="U454" s="111">
        <f ca="1">Lefty!T454</f>
        <v>17.807230769230767</v>
      </c>
    </row>
    <row r="455" spans="2:21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SUM((BK19+BL19+BM18+BN18+BO17+BP17+BQ16+BR16+BS15+BT15+BU14+BV14+BW13+BX13+BY12+BZ12+CA11+CB11+CC10+CD10)*-0.132/2,(BJ20+CE9)*-0.132,(CD8+CC8+CB7+CA7+BZ6+BY6+BX5+BW5)*-0.132/2,BV4*-0.132,17)</f>
        <v>16.39076923076923</v>
      </c>
      <c r="U455" s="111">
        <f ca="1">Lefty!T455</f>
        <v>17.675230769230769</v>
      </c>
    </row>
    <row r="456" spans="2:21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SUM((BH20+BI20+BJ19+BK19+BO17+BP17+BQ16+BR16+BV14+BW14+CA12+CB12+CC11+CD11+CE10+CF10+CG9+CH9)*-0.132/2,(BL18+BM18+BN18+BS15+BT15+BU15+BX13+BY13+BZ13)*-0.132/3,(CG8+CF8+CE8+CD7+CC7+CB7)*-0.132/3,(CA6+BZ6+BY5+BX5+BW4+BV4)*-0.132/2,17)</f>
        <v>16.346769230769233</v>
      </c>
      <c r="U456" s="111">
        <f ca="1">Lefty!T456</f>
        <v>17.785230769230768</v>
      </c>
    </row>
    <row r="457" spans="2:21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SUM((BF20+BG20+BK18+BL18)*-0.132/2,(BH19+BI19+BJ19+BM17+BN17+BO17+BP16+BQ16+BR16+BS15+BT15+BU15+BV14+BW14+BX14+BY13+BZ13+CA13+CB12+CC12+CD12+CE11+CF11+CG11)*-0.132/3,(CH10+CI10+CJ9+CK9)*-0.132/2,(CJ8+CI8+CH8+CG7+CF7+CE7+CD6+CC6+CB6+CA5+BZ5+BY5+BX4+BW4+BV4)*-0.132/3,17)</f>
        <v>16.346769230769233</v>
      </c>
      <c r="U457" s="111">
        <f ca="1">Lefty!T457</f>
        <v>18.049230769230768</v>
      </c>
    </row>
    <row r="458" spans="2:21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-0.132/3,(BS15+BT15+BU15+BV15+BZ13+CA13+CB13+CC13)*-0.132/4,(CM9+CN9)*-0.132/2,(CM8+CL8+CK8+CJ8+CI7+CH7+CG7+CF7+CE6+CD6+CC6+CB6)*-0.132/4,(CA5+BZ5+BY5+BX4+BW4+BV4)*-0.132/3,17)</f>
        <v>16.060769230769232</v>
      </c>
      <c r="U458" s="111">
        <f ca="1">Lefty!T458</f>
        <v>17.741230769230768</v>
      </c>
    </row>
    <row r="459" spans="2:21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-0.132/3,(BE19+BF19+BG19+BH19+BL17+BM17+BN17+BO17+BS15+BT15+BU15+BV15+BW14+BX14+BY14+BZ14+CA13+CB13+CC13+CD13+CE12+CF12+CG12+CH12+CI11+CJ11+CK11+CL11)*-0.132/4,(CM10+CN10+CO10+CP9+CQ9+CR9)*-0.132/3,(CQ8+CP8+CO8+CN8+CM8+CL7+CK7+CJ7+CI7+CH7)*-0.132/5,(CG6+CF6+CE6+CD6+CC5+CB5+CA5+BZ5+BY4+BX4+BW4+BV4)*-0.132/4,17)</f>
        <v>16.007969230769231</v>
      </c>
      <c r="U459" s="111">
        <f ca="1">Lefty!T459</f>
        <v>17.710430769230769</v>
      </c>
    </row>
    <row r="460" spans="2:21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-0.132/3,(BC19+BD19+BE19+BF19+BG18+BH18+BI18+BJ18+BK17+BL17+BM17+BN17+BO16+BP16+BQ16+BR16+BX14+BY14+BZ14+CA14+CG12+CH12+CI12+CJ12+CK11+CL11+CM11+CN11+CO10+CP10+CQ10+CR10)*-0.132/4,(BS15+BT15+BU15+BV15+BW15+CB13+CC13+CD13+CE13+CF13)*-0.132/5,(CS9+CT9+CU9)*-0.132/3,(CT8+CS8+CR8+CQ8+CP8+CO7+CN7+CM7+CL7+CK7+CJ6+CI6+CH6+CG6+CF6+CE5+CD5+CC5+CB5+CA5+BZ4+BY4+BX4+BW4+BV4)*-0.132/5,17)</f>
        <v>15.90896923076923</v>
      </c>
      <c r="U460" s="111">
        <f ca="1">Lefty!T460</f>
        <v>17.332030769230769</v>
      </c>
    </row>
    <row r="461" spans="2:21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W8+CV8+CU8+CT8+CS8+CR8+CQ7+CP7+CO7+CN7+CM7+CL7+CK6+CJ6+CI6+CH6+CG6+CF6)*-0.132/6,(CE5+CD5+CC5+CB5+CA5+BZ4+BY4+BX4+BW4+BV4)*-0.132/5,17)</f>
        <v>15.974969230769231</v>
      </c>
      <c r="U461" s="111">
        <f ca="1">Lefty!T461</f>
        <v>17.310030769230767</v>
      </c>
    </row>
    <row r="462" spans="2:21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-0.132/4,(AZ19+BA19+BB19+BC19+BD19+BI17+BJ17+BK17+BL17+BM17+BN16+BO16+BP16+BQ16+BR16+BY14+BZ14+CA14+CB14+CC14+CJ12+CK12+CL12+CM12+CN12+CO11+CP11+CQ11+CR11+CS11)*-0.132/5,(BS15+BT15+BU15+BV15+BW15+BX15+CD13+CE13+CF13+CG13+CH13+CI13)*-0.132/6,(CT10+CU10+CV10+CW10+CX9+CY9+CZ9+DA9)*-0.132/4,(CZ8+CY8+CX8+CW8+CV8+CU8+CT8)*-0.132/7,(CS7+CR7+CQ7+CP7+CO7+CN7+CM6+CL6+CK6+CJ6+CI6+CH6+CG5+CF5+CE5+CD5+CC5+CB5+CA4+BZ4+BY4+BX4+BW4+BV4)*-0.132/6,17)</f>
        <v>15.971197802197803</v>
      </c>
      <c r="U462" s="111">
        <f ca="1">Lefty!T462</f>
        <v>17.446430769230769</v>
      </c>
    </row>
    <row r="463" spans="2:19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</row>
    <row r="464" spans="2:21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SUM((BN20+BO19+BO18+BP17+BP16+BQ15+BQ14+BR13+BR12+BS11+BS10+BT9+BT8+BU7+BU6+BV5+BV4)*-0.132,17)</f>
        <v>16.192769230769233</v>
      </c>
      <c r="U464" s="111">
        <f ca="1">Lefty!T464</f>
        <v>17.675230769230769</v>
      </c>
    </row>
    <row r="465" spans="2:21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SUM((BL20+BM19+BN18+BO17+BP16+BQ15+BR14+BS13+BT12+BU11+BV10+BV9+BV8+BV7+BV6+BV5+BV4)*-0.132,17)</f>
        <v>15.796769230769232</v>
      </c>
      <c r="U465" s="111">
        <f ca="1">Lefty!T465</f>
        <v>17.41123076923077</v>
      </c>
    </row>
    <row r="466" spans="2:21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SUM((BJ20+BM18+BP16+BS14+BV12+BY10+BZ9+BY8+BX7+BW6+BV5+BV4)*-0.132,(BK19+BL19+BN17+BO17+BQ15+BR15+BT13+BU13+BW11+BX11)*-0.132/2,17)</f>
        <v>15.664769230769231</v>
      </c>
      <c r="U466" s="111">
        <f ca="1">Lefty!T466</f>
        <v>17.609230769230766</v>
      </c>
    </row>
    <row r="467" spans="2:21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SUM((BI19+BJ19+BK18+BL18+BM17+BN17+BO16+BP16+BQ15+BR15+BS14+BT14+BU13+BV13+BW12+BX12+BY11+BZ11+CA10+CB10+CB8+CA8+BZ7+BY7)*-0.132/2,(BH20+CC9+BX6+BW5+BV4)*-0.132,17)</f>
        <v>15.994769230769231</v>
      </c>
      <c r="U467" s="111">
        <f ca="1">Lefty!T467</f>
        <v>17.41123076923077</v>
      </c>
    </row>
    <row r="468" spans="2:21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SUM((BF20+BG20+BH19+BI19+BM17+BN17+BO16+BP16+BT14+BU14+BY12+BZ12+CA11+CB11+CC10+CD10+CE9+CF9)*-0.132/2,(BJ18+BK18+BL18+BQ15+BR15+BS15+BV13+BW13+BX13)*-0.132/3,(CE8+CD8+CC7+CB7+CA6+BZ6+BY5+BX5+BW4+BV4)*-0.132/2,17)</f>
        <v>15.972769230769231</v>
      </c>
      <c r="U468" s="111">
        <f ca="1">Lefty!T468</f>
        <v>17.389230769230767</v>
      </c>
    </row>
    <row r="469" spans="2:21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SUM((BD20+BE20+BI18+BJ18)*-0.132/2,(BF19+BG19+BH19+BK17+BL17+BM17+BN16+BO16+BP16+BQ15+BR15+BS15+BT14+BU14+BV14+BW13+BX13+BY13+BZ12+CA12+CB12+CC11+CD11+CE11)*-0.132/3,(CF10+CG10+CH9+CI9)*-0.132/2,(CH8+CG8+CF8+CE7+CD7+CC7+CB6+CA6+BZ6)*-0.132/3,(BY5+BX5+BW4+BV4)*-0.132/2,17)</f>
        <v>15.774769230769232</v>
      </c>
      <c r="U469" s="111">
        <f ca="1">Lefty!T469</f>
        <v>17.389230769230767</v>
      </c>
    </row>
    <row r="470" spans="2:21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-0.132/3,(BQ15+BR15+BS15+BT15+BX13+BY13+BZ13+CA13)*-0.132/4,(CK9+CL9)*-0.132/2,(CK8+CJ8+CI8+CH8)*-0.132/4,(CG7+CF7+CE7+CD6+CC6+CB6+CA5+BZ5+BY5+BX4+BW4+BV4)*-0.132/3,17)</f>
        <v>15.708769230769231</v>
      </c>
      <c r="U470" s="111">
        <f ca="1">Lefty!T470</f>
        <v>17.66423076923077</v>
      </c>
    </row>
    <row r="471" spans="2:21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-0.132/3,(BC19+BD19+BE19+BF19+BJ17+BK17+BL17+BM17+BQ15+BR15+BS15+BT15+BU14+BV14+BW14+BX14+BY13+BZ13+CA13+CB13+CC12+CD12+CE12+CF12+CG11+CH11+CI11+CJ11)*-0.132/4,(CK10+CL10+CM10+CN9+CO9+CP9)*-0.132/3,(CO8+CN8+CM8+CL8+CK7+CJ7+CI7+CH7+CG6+CF6+CE6+CD6+CC5+CB5+CA5+BZ5+BY4+BX4+BW4+BV4)*-0.132/4,17)</f>
        <v>15.521769230769232</v>
      </c>
      <c r="U471" s="111">
        <f ca="1">Lefty!T471</f>
        <v>17.400230769230767</v>
      </c>
    </row>
    <row r="472" spans="2:21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-0.132/3,(BA19+BB19+BC19+BD19+BE18+BF18+BG18+BH18+BI17+BJ17+BK17+BL17+BM16+BN16+BO16+BP16+BV14+BW14+BX14+BY14+CE12+CF12+CG12+CH12+CI11+CJ11+CK11+CL11+CM10+CN10+CO10+CP10)*-0.132/4,(BQ15+BR15+BS15+BT15+BU15+BZ13+CA13+CB13+CC13+CD13)*-0.132/5,(CQ9+CR9+CS9)*-0.132/3,(CR8+CQ8+CP8+CO8+CN8+CM7+CL7+CK7+CJ7+CI7+CH6+CG6+CF6+CE6+CD6)*-0.132/5,(CC5+CB5+CA5+BZ5+BY4+BX4+BW4+BV4)*-0.132/4,17)</f>
        <v>15.521769230769232</v>
      </c>
      <c r="U472" s="111">
        <f ca="1">Lefty!T472</f>
        <v>17.51463076923077</v>
      </c>
    </row>
    <row r="473" spans="2:21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S9+CT9+CU9+CV9)*-0.132/4,(CU8+CT8+CS8+CR8+CQ8+CP8)*-0.132/6,(CO7+CN7+CM7+CL7+CK7+CJ6+CI6+CH6+CG6+CF6+CE5+CD5+CC5+CB5+CA5+BZ4+BY4+BX4+BW4+BV4)*-0.132/5,17)</f>
        <v>15.548169230769231</v>
      </c>
      <c r="U473" s="111">
        <f ca="1">Lefty!T473</f>
        <v>17.369430769230767</v>
      </c>
    </row>
    <row r="474" spans="2:21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-0.132/4,(AX19+AY19+AZ19+BA19+BB19+BG17+BH17+BI17+BJ17+BK17+BL16+BM16+BN16+BO16+BP16+BW14+BX14+BY14+BZ14+CA14+CH12+CI12+CJ12+CK12+CL12+CM11+CN11+CO11+CP11+CQ11)*-0.132/5,(BQ15+BR15+BS15+BT15+BU15+BV15+CB13+CC13+CD13+CE13+CF13+CG13)*-0.132/6,(CR10+CS10+CT10+CU10+CV9+CW9+CX9+CY9)*-0.132/4,(CX8+CW8+CV8+CU8+CT8+CS8+CR7+CQ7+CP7+CO7+CN7+CM7+CL6+CK6+CJ6+CI6+CH6+CG6+CF5+CE5+CD5+CC5+CB5+CA5)*-0.132/6,(BZ4+BY4+BX4+BW4+BV4)*-0.132/5,17)</f>
        <v>15.620769230769231</v>
      </c>
      <c r="U474" s="111">
        <f ca="1">Lefty!T474</f>
        <v>17.367230769230769</v>
      </c>
    </row>
    <row r="475" spans="2:19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</row>
    <row r="476" spans="2:21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SUM((BJ20+BK19+BL18+BM17+BN16+BO15+BP14+BQ13+BR12+BS11+BT10+BT9+BU8+BU7+BV6+BV5+BV4)*-0.132,17)</f>
        <v>15.268769230769232</v>
      </c>
      <c r="U476" s="111">
        <f ca="1">Lefty!T476</f>
        <v>16.883230769230767</v>
      </c>
    </row>
    <row r="477" spans="2:21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SUM((BH20+BK18+BN16+BQ14+BT12+BW10+BX9+BW8+BW7+BV6+BV5+BV4)*-0.132,(BI19+BJ19+BL17+BM17+BO15+BP15+BR13+BS13+BU11+BV11)*-0.132/2,17)</f>
        <v>15.664769230769231</v>
      </c>
      <c r="U477" s="111">
        <f ca="1">Lefty!T477</f>
        <v>16.949230769230766</v>
      </c>
    </row>
    <row r="478" spans="2:21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SUM((BG19+BH19+BI18+BJ18+BK17+BL17+BM16+BN16+BO15+BP15+BQ14+BR14+BS13+BT13+BU12+BV12+BW11+BX11+BY10+BZ10)*-0.132/2,(BF20+CA9+BZ8+BY7+BX6+BW5+BV4)*-0.132,17)</f>
        <v>15.466769230769231</v>
      </c>
      <c r="U478" s="111">
        <f ca="1">Lefty!T478</f>
        <v>17.147230769230767</v>
      </c>
    </row>
    <row r="479" spans="2:21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SUM((BD20+BE20+BF19+BG19+BK17+BL17+BM16+BN16+BR14+BS14+BW12+BX12+BY11+BZ11+CA10+CB10+CC9+CD9+CC8+CB8+CA7+BZ7+BY6+BX6)*-0.132/2,(BH18+BI18+BJ18+BO15+BP15+BQ15+BT13+BU13+BV13)*-0.132/3,(BW5+BV4)*-0.132,17)</f>
        <v>15.444769230769232</v>
      </c>
      <c r="U479" s="111">
        <f ca="1">Lefty!T479</f>
        <v>17.301230769230767</v>
      </c>
    </row>
    <row r="480" spans="2:21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SUM((BB20+BC20+BG18+BH18)*-0.132/2,(BD19+BE19+BF19+BI17+BJ17+BK17+BL16+BM16+BN16+BO15+BP15+BQ15+BR14+BS14+BT14+BU13+BV13+BW13+BX12+BY12+BZ12+CA11+CB11+CC11)*-0.132/3,(CD10+CE10+CF9+CG9+CC7+CB7+CA6+BZ6+BY5+BX5+BW4+BV4)*-0.132/2,(CF8+CE8+CD8)*-0.132/3,17)</f>
        <v>15.092769230769232</v>
      </c>
      <c r="U480" s="111">
        <f ca="1">Lefty!T480</f>
        <v>17.25723076923077</v>
      </c>
    </row>
    <row r="481" spans="2:21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-0.132/3,(BO15+BP15+BQ15+BR15+BV13+BW13+BX13+BY13)*-0.132/4,(CI9+CJ9+BW4+BV4)*-0.132/2,(CI8+CH8+CG8+CF7+CE7+CD7+CC6+CB6+CA6+BZ5+BY5+BX5)*-0.132/3,17)</f>
        <v>15.389769230769232</v>
      </c>
      <c r="U481" s="111">
        <f ca="1">Lefty!T481</f>
        <v>17.433230769230768</v>
      </c>
    </row>
    <row r="482" spans="2:21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-0.132/3,(BA19+BB19+BC19+BD19+BH17+BI17+BJ17+BK17+BO15+BP15+BQ15+BR15+BS14+BT14+BU14+BV14+BW13+BX13+BY13+BZ13+CA12+CB12+CC12+CD12+CE11+CF11+CG11+CH11)*-0.132/4,(CI10+CJ10+CK10+CL9+CM9+CN9+CA5+BZ5+BY5+BX4+BW4+BV4)*-0.132/3,(CM8+CL8+CK8+CJ8+CI7+CH7+CG7+CF7+CE6+CD6+CC6+CB6)*-0.132/4,17)</f>
        <v>15.444769230769232</v>
      </c>
      <c r="U482" s="111">
        <f ca="1">Lefty!T482</f>
        <v>17.477230769230768</v>
      </c>
    </row>
    <row r="483" spans="2:21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-0.132/3,(AY19+AZ19+BA19+BB19+BC18+BD18+BE18+BF18+BG17+BH17+BI17+BJ17+BK16+BL16+BM16+BN16+BT14+BU14+BV14+BW14+CC12+CD12+CE12+CF12+CG11+CH11+CI11+CJ11+CK10+CL10+CM10+CN10)*-0.132/4,(BO15+BP15+BQ15+BR15+BS15+BX13+BY13+BZ13+CA13+CB13)*-0.132/5,(CO9+CP9+CQ9)*-0.132/3,(CP8+CO8+CN8+CM8+CL8)*-0.132/5,(CK7+CJ7+CI7+CH7+CG6+CF6+CE6+CD6+CC5+CB5+CA5+BZ5+BY4+BX4+BW4+BV4)*-0.132/4,17)</f>
        <v>15.299569230769231</v>
      </c>
      <c r="U483" s="111">
        <f ca="1">Lefty!T483</f>
        <v>17.378230769230768</v>
      </c>
    </row>
    <row r="484" spans="2:21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Q9+CR9+CS9+CT9)*-0.132/4,(CS8+CR8+CQ8+CP8+CO8+CN7+CM7+CL7+CK7+CJ7+CI6+CH6+CG6+CF6+CE6+CD5+CC5+CB5+CA5+BZ5)*-0.132/5,(BY4+BX4+BW4+BV4)*-0.132/4,17)</f>
        <v>15.235769230769231</v>
      </c>
      <c r="U484" s="111">
        <f ca="1">Lefty!T484</f>
        <v>17.239630769230768</v>
      </c>
    </row>
    <row r="485" spans="2:21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-0.132/4,(AV19+AW19+AX19+AY19+AZ19+BE17+BF17+BG17+BH17+BI17+BJ16+BK16+BL16+BM16+BN16+BU14+BV14+BW14+BX14+BY14+CF12+CG12+CH12+CI12+CJ12+CK11+CL11+CM11+CN11+CO11)*-0.132/5,(BO15+BP15+BQ15+BR15+BS15+BT15+BZ13+CA13+CB13+CC13+CD13+CE13)*-0.132/6,(CP10+CQ10+CR10+CS10+CT9+CU9+CV9+CW9)*-0.132/4,(CV8+CU8+CT8+CS8+CR8+CQ8+CP7+CO7+CN7+CM7+CL7+CK7)*-0.132/6,(CJ6+CI6+CH6+CG6+CF6+CE5+CD5+CC5+CB5+CA5+BZ4+BY4+BX4+BW4+BV4)*-0.132/5,17)</f>
        <v>15.325969230769232</v>
      </c>
      <c r="U485" s="111">
        <f ca="1">Lefty!T485</f>
        <v>17.081230769230768</v>
      </c>
    </row>
    <row r="486" spans="2:21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CM11+CN11+CO11+CP11+CQ11)*-0.132/5,(CR10+CS10+CT10+CU10+CV9+CW9+CX9+CY9)*-0.132/4,(CX8+CW8+CV8+CU8+CT8+CS8+CR7+CQ7+CP7+CO7+CN7+CM7+CL6+CK6+CJ6+CI6+CH6+CG6+CF5+CE5+CD5+CC5+CB5+CA5)*-0.132/6,(BZ4+BY4+BX4+BW4+BV4)*-0.132/5,17)</f>
        <v>15.490969230769231</v>
      </c>
      <c r="U486" s="111">
        <f ca="1">Lefty!T486</f>
        <v>17.204430769230768</v>
      </c>
    </row>
    <row r="487" spans="2:19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</row>
    <row r="488" spans="2:21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SUM((BH20+BI19+BJ18+BK17+BL16+BM15+BN14+BO13+BP12+BQ11+BR10+BS9+BT8+BT7+BU6+BU5+BV4)*-0.132,17)</f>
        <v>15.664769230769231</v>
      </c>
      <c r="U488" s="111">
        <f ca="1">Lefty!T488</f>
        <v>16.883230769230767</v>
      </c>
    </row>
    <row r="489" spans="2:21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SUM((BF20+BI18+BL16+BO14+BR12+BU10+BV9+BV8+BV7+BV6+BV5+BV4)*-0.132,(BG19+BH19+BJ17+BK17+BM15+BN15+BP13+BQ13+BS11+BT11)*-0.132/2,17)</f>
        <v>14.938769230769232</v>
      </c>
      <c r="U489" s="111">
        <f ca="1">Lefty!T489</f>
        <v>16.949230769230766</v>
      </c>
    </row>
    <row r="490" spans="2:21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SUM((BE19+BF19+BG18+BH18+BI17+BJ17+BK16+BL16+BM15+BN15+BO14+BP14+BQ13+BR13+BS12+BT12+BU11+BV11+BW10+BX10)*-0.132/2,(BD20+BY9+BX8+BX7+BW6+BW5+BV4)*-0.132,17)</f>
        <v>14.872769230769231</v>
      </c>
      <c r="U490" s="111">
        <f ca="1">Lefty!T490</f>
        <v>16.817230769230768</v>
      </c>
    </row>
    <row r="491" spans="2:21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SUM((BB20+BC20+BD19+BE19+BI17+BJ17+BK16+BL16+BP14+BQ14+BU12+BV12+BW11+BX11+BY10+BZ10+CA9+CB9+CA8+BZ8)*-0.132/2,(BF18+BG18+BH18+BM15+BN15+BO15+BR13+BS13+BT13)*-0.132/3,(BY7+BX6+BW5+BV4)*-0.132,17)</f>
        <v>14.938769230769232</v>
      </c>
      <c r="U491" s="111">
        <f ca="1">Lefty!T491</f>
        <v>16.949230769230766</v>
      </c>
    </row>
    <row r="492" spans="2:21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SUM((AZ20+BA20+BE18+BF18)*-0.132/2,(BB19+BC19+BD19+BG17+BH17+BI17+BJ16+BK16+BL16+BM15+BN15+BO15+BP14+BQ14+BR14+BS13+BT13+BU13+BV12+BW12+BX12+BY11+BZ11+CA11)*-0.132/3,(CB10+CC10+CD9+CE9+CD8+CC8+CB7+CA7+BZ6+BY6+BX5+BW5)*-0.132/2,BV4*-0.132,17)</f>
        <v>15.334769230769231</v>
      </c>
      <c r="U492" s="111">
        <f ca="1">Lefty!T492</f>
        <v>17.41123076923077</v>
      </c>
    </row>
    <row r="493" spans="2:21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-0.132/3,(BM15+BN15+BO15+BP15+BT13+BU13+BV13+BW13)*-0.132/4,(CG9+CH9)*-0.132/2,(CG8+CF8+CE8+CD7+CC7+CB7)*-0.132/3,(CA6+BZ6+BY5+BX5+BW4+BV4)*-0.132/2,17)</f>
        <v>15.158769230769233</v>
      </c>
      <c r="U493" s="111">
        <f ca="1">Lefty!T493</f>
        <v>17.279230769230768</v>
      </c>
    </row>
    <row r="494" spans="2:21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-0.132/3,(AY19+AZ19+BA19+BB19+BF17+BG17+BH17+BI17+BM15+BN15+BO15+BP15+BQ14+BR14+BS14+BT14+BU13+BV13+BW13+BX13+BY12+BZ12+CA12+CB12+CC11+CD11+CE11+CF11)*-0.132/4,(CG10+CH10+CI10+CJ9+CK9+CL9+CG7+CF7+CE7+CD6+CC6+CB6+CA5+BZ5+BY5+BX4+BW4+BV4)*-0.132/3,(CK8+CJ8+CI8+CH8)*-0.132/4,17)</f>
        <v>15.444769230769232</v>
      </c>
      <c r="U494" s="111">
        <f ca="1">Lefty!T494</f>
        <v>17.565230769230769</v>
      </c>
    </row>
    <row r="495" spans="2:21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-0.132/3,(AW19+AX19+AY19+AZ19+BA18+BB18+BC18+BD18+BE17+BF17+BG17+BH17+BI16+BJ16+BK16+BL16+BR14+BS14+BT14+BU14+CA12+CB12+CC12+CD12+CE11+CF11++CG11+CH11+CI10+CJ10+CK10+CL10)*-0.132/4,(BM15+BN15+BO15+BP15+BQ15+BV13+BW13+BX13+BY13+BZ13)*-0.132/5,(CM9+CN9+CO9+BX4+BW4+BV4)*-0.132/3,(CN8+CM8+CL8+CK8+CJ7+CI7+CH7+CG7+CF6+CE6+CD6+CC6+CB5+CA5+BZ5+BY5)*-0.132/4,17)</f>
        <v>15.266569230769232</v>
      </c>
      <c r="U495" s="111">
        <f ca="1">Lefty!T495</f>
        <v>17.160430769230768</v>
      </c>
    </row>
    <row r="496" spans="2:21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+CO9+CP9+CQ9+CR9+CG6+CF6+CE6+CD6+CC5+CB5+CA5+BZ5+BY4+BX4+BW4+BV4)*-0.132/4,(CQ8+CP8+CO8+CN8+CM8+CL7+CK7+CJ7+CI7+CH7)*-0.132/5,17)</f>
        <v>15.209369230769232</v>
      </c>
      <c r="U496" s="111">
        <f ca="1">Lefty!T496</f>
        <v>17.081230769230768</v>
      </c>
    </row>
    <row r="497" spans="2:21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-0.132/4,(AT19+AU19+AV19+AW19+AX19+BC17+BD17+BE17+BF17+BG17+BH16+BI16+BJ16+BK16+BL16+BS14+BT14+BU14+BV14+BW14+CD12+CE12+CF12+CG12+CH12+CI11+CJ11+CK11+CL11+CM11)*-0.132/5,(BM15+BN15+BO15+BP15+BQ15+BR15+BX13+BY13+BZ13+CA13+CB13+CC13)*-0.132/6,(CN10+CO10+CP10+CQ10+CR9+CS9+CT9+CU9)*-0.132/4,(CT8+CS8+CR8+CQ8+CP8+CO7+CN7+CM7+CL7+CK7+CJ6+CI6+CH6+CG6+CF6+CE5+CD5+CC5+CB5+CA5+BZ4+BY4+BX4+BW4+BV4)*-0.132/5,17)</f>
        <v>15.383169230769232</v>
      </c>
      <c r="U497" s="111">
        <f ca="1">Lefty!T497</f>
        <v>16.93383076923077</v>
      </c>
    </row>
    <row r="498" spans="2:21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P10+CQ10+CR10+CS10+CT10)*-0.132/5,(CU9+CV9+CW9+CX9)*-0.132/4,(CW8+CV8+CU8+CT8+CS8+CR8+CQ7+CP7+CO7+CN7+CM7+CL7+CK6+CJ6+CI6+CH6+CG6+CF6)*-0.132/6,(CE5+CD5+CC5+CB5+CA5+BZ4+BY4+BX4+BW4+BV4)*-0.132/5,17)</f>
        <v>15.367769230769232</v>
      </c>
      <c r="U498" s="111">
        <f ca="1">Lefty!T498</f>
        <v>16.784230769230767</v>
      </c>
    </row>
    <row r="499" spans="2:21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11)*-0.132/6,(CS10+CT10+CU10+CV10+CW10+CX9+CY9+CZ9+DA9+DB9)*-0.132/5,(DA8+CZ8+CY8+CX8+CW8+CV8+CU8+CT7+CS7+CR7+CQ7+CP7+CO7+CN7)*-0.132/7,(CM6+CL6+CK6+CJ6+CI6+CH6+CG5+CF5+CE5+CD5+CC5+CB5+CA4+BZ4+BY4+BX4+BW4+BV4)*-0.132/6,17)</f>
        <v>15.578654945054947</v>
      </c>
      <c r="U499" s="111">
        <f ca="1">Lefty!T499</f>
        <v>16.867516483516482</v>
      </c>
    </row>
    <row r="500" spans="2:19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</row>
    <row r="501" spans="2:21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SUM((BF20+BG19+BH18+BI17+BJ16+BK15+BL14+BM13+BN12+BO11+BP10+BQ9+BR8+BS7+BT6+BU5+BV4)*-0.132,17)</f>
        <v>14.872769230769231</v>
      </c>
      <c r="U501" s="111">
        <f ca="1">Lefty!T501</f>
        <v>16.355230769230769</v>
      </c>
    </row>
    <row r="502" spans="2:21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SUM((BD20+BG18+BJ16+BM14+BP12+BS10+BT9+BU8+BU7+BV6+BV5+BV4)*-0.132,(BE19+BF19+BH17+BI17+BK15+BL15+BN13+BO13+BQ11+BR11)*-0.132/2,17)</f>
        <v>14.740769230769232</v>
      </c>
      <c r="U502" s="111">
        <f ca="1">Lefty!T502</f>
        <v>16.685230769230767</v>
      </c>
    </row>
    <row r="503" spans="2:21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SUM((BC19+BD19+BE18+BF18+BG17+BH17+BI16+BJ16+BK15+BL15+BM14+BN14+BO13+BP13+BQ12+BR12+BS11+BT11+BU10+BV10)*-0.132/2,(BB20+BW9+BW8+BW7+BV6+BV5+BV4)*-0.132,17)</f>
        <v>14.60876923076923</v>
      </c>
      <c r="U503" s="111">
        <f ca="1">Lefty!T503</f>
        <v>16.487230769230766</v>
      </c>
    </row>
    <row r="504" spans="2:21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SUM((AZ20+BA20+BB19+BC19+BG17+BH17+BI16+BJ16+BN14+BO14+BS12+BT12+BU11+BV11+BW10+BX10+BY9+BZ9)*-0.132/2,(BD18+BE18+BF18+BK15+BL15+BM15+BP13+BQ13+BR13)*-0.132/3,(BY8+BX7+BW6+BV5+BV4)*-0.132,17)</f>
        <v>14.76276923076923</v>
      </c>
      <c r="U504" s="111">
        <f ca="1">Lefty!T504</f>
        <v>16.773230769230768</v>
      </c>
    </row>
    <row r="505" spans="2:21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SUM((AX20+AY20+BC18+BD18)*-0.132/2,(AZ19+BA19+BB19+BE17+BF17+BG17+BH16+BI16+BJ16+BK15+BL15+BM15+BN14+BO14+BP14+BQ13+BR13+BS13+BT12+BU12+BV12+BW11+BX11+BY11)*-0.132/3,(BZ10+CA10+CB9+CC9+CB8+CA8+BZ7+BY7)*-0.132/2,(BX6+BW5+BV4)*-0.132,17)</f>
        <v>14.762769230769234</v>
      </c>
      <c r="U505" s="111">
        <f ca="1">Lefty!T505</f>
        <v>16.729230769230767</v>
      </c>
    </row>
    <row r="506" spans="2:21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SUM((AV20+AW20+AX20+AY19+AZ19+BA19+BB18+BC18+BD18+BE17+BF17+BG17+BH16+BI16+BJ16+BO14+BP14+BQ14+BV12+BW12+BX12+BY11+BZ11+CA11+CB10+CC10+CD10)*-0.132/3,(BK15+BL15+BM15+BN15+BR13+BS13+BT13+BU13)*-0.132/4,(CE9+CF9+CE8+CD8+CC7+CB7+CA6+BZ6+BY5+BX5+BW4+BV4)*-0.132/2,17)</f>
        <v>14.982769230769232</v>
      </c>
      <c r="U506" s="111">
        <f ca="1">Lefty!T506</f>
        <v>16.982230769230767</v>
      </c>
    </row>
    <row r="507" spans="2:21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-0.132/3,(AW19+AX19+AY19+AZ19+BD17+BE17+BF17+BG17+BK15+BL15+BM15+BN15+BO14+BP14+BQ14+BR14+BS13+BT13+BU13+BV13+BW12+BX12+BY12+BZ12+CA11+CB11+CC11+CD11)*-0.132/4,(CE10+CF10+CG10+CH9+CI9+CJ9+CI8+CH8+CG8+CF7+CE7+CD7+CC6+CB6+CA6+BZ5+BY5+BX5)*-0.132/3,(BW4+BV4)*-0.132/2,17)</f>
        <v>15.026769230769231</v>
      </c>
      <c r="U507" s="111">
        <f ca="1">Lefty!T507</f>
        <v>17.026230769230768</v>
      </c>
    </row>
    <row r="508" spans="2:21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-0.132/3,(AU19+AV19+AW19+AX19+AY18+AZ18+BA18+BB18+BC17+BD17+BE17+BF17+BG16+BH16+BI16+BJ16+BP14+BQ14+BR14+BS14+BY12+BZ12+CA12+CB12+CC11+CD11+CE11+CF11+CG10+CH10+CI10+CJ10)*-0.132/4,(BK15+BL15+BM15+BN15+BO15+BT13+BU13+BV13+BW13+BX13)*-0.132/5,(CK9+CL9+CM9+CD6+CC6+CB6+CA5+BZ5+BY5+BX4+BW4+BV4)*-0.132/3,(CL8+CK8+CJ8+CI8+CH7+CG7+CF7+CE7)*-0.132/4,17)</f>
        <v>15.433769230769231</v>
      </c>
      <c r="U508" s="111">
        <f ca="1">Lefty!T508</f>
        <v>17.112030769230767</v>
      </c>
    </row>
    <row r="509" spans="2:21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-0.132/4,(AX18+AY18+AZ18+BA18+BB18+BK15+BL15+BM15+BN15+BO15+BP14+BQ14+BR14+BS14+BT14+BU13+BV13+BW13+BX13+BY13+BZ12+CA12+CB12+CC12+CD12+CE11+CF11+CG11+CH11+CI11)*-0.132/5,(CJ10+CK10+CL10+CM10+CN9+CO9+CP9+CQ9+CK7+CJ7+CI7+CH7+CG6+CF6+CE6+CD6+CC5+CB5+CA5+BZ5+BY4+BX4+BW4+BV4)*-0.132/4,(CP8+CO8+CN8+CM8+CL8)*-0.132/5,17)</f>
        <v>15.083969230769231</v>
      </c>
      <c r="U509" s="111">
        <f ca="1">Lefty!T509</f>
        <v>16.87003076923077</v>
      </c>
    </row>
    <row r="510" spans="2:21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-0.132/4,(AR19+AS19+AT19+AU19+AV19+BA17+BB17+BC17+BD17+BE17+BF16+BG16+BH16+BI16+BJ16+BQ14+BR14+BS14+BT14+BU14+CB12+CC12+CD12+CE12+CF12+CG11+CH11+CI11+CJ11+CK11)*-0.132/5,(BK15+BL15+BM15+BN15+BO15+BP15+BV13+BW13+BX13+BY13+BZ13+CA13)*-0.132/6,(CL10+CM10+CN10+CO10+CP9+CQ9+CR9+CS9+CC5+CB5+CA5+BZ5+BY4+BX4+BW4+BV4)*-0.132/4,(CR8+CQ8+CP8+CO8+CN8+CM7+CL7+CK7+CJ7+CI7+CH6+CG6+CF6+CE6+CD6)*-0.132/5,17)</f>
        <v>15.099369230769232</v>
      </c>
      <c r="U510" s="111">
        <f ca="1">Lefty!T510</f>
        <v>16.663230769230768</v>
      </c>
    </row>
    <row r="511" spans="2:21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N10+CO10+CP10+CQ10+CR10)*-0.132/5,(CS9+CT9+CU9+CV9)*-0.132/4,(CU8+CT8+CS8+CR8+CQ8+CP8)*-0.132/6,(CO7+CN7+CM7+CL7+CK7+CJ6+CI6+CH6+CG6+CF6+CE5+CD5+CC5+CB5+CA5+BZ4+BY4+BX4+BW4+BV4)*-0.132/5,17)</f>
        <v>15.198369230769231</v>
      </c>
      <c r="U511" s="111">
        <f ca="1">Lefty!T511</f>
        <v>16.452030769230767</v>
      </c>
    </row>
    <row r="512" spans="2:21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-0.132/5,(AO19+AP19+AQ19+AR19+AS19+AT19+AZ17+BA17+BB17+BC17+BD17+BE17++BR14+BS14+BT14+BU14+BV14+BW14+CE12+CF12+CG12+CH12+CI12+CJ12)*-0.132/6,(BK15+BL15+BM15+BN15+BO15+BP15+BQ15+BX13+BY13+BZ13+CA13+CB13+CC13+CD13)*-0.132/7,(CK11+CL11+CM11+CN11+CO11+CP11)*-0.132/6,(CQ10+CR10+CS10+CT10+CU10+CV9+CW9+CX9+CY9+CZ9)*-0.132/5,(CY8+CX8+CW8+CV8+CU8+CT8+CS7+CR7+CQ7+CP7+CO7+CN7+CM6+CL6+CK6+CJ6+CI6+CH6+CG5+CF5+CE5+CD5+CC5+CB5+CA4+BZ4+BY4+BX4+BW4+BV4)*-0.132/6,17)</f>
        <v>15.371854945054945</v>
      </c>
      <c r="U512" s="111">
        <f ca="1">Lefty!T512</f>
        <v>16.333230769230767</v>
      </c>
    </row>
    <row r="513" spans="2:19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</row>
    <row r="514" spans="2:21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SUM((BB20+BE18+BH16+BK14+BN12+BQ10+BR9+BS8+BT7+BU6+BV5+BV4)*-0.132,(BC19+BD19+BF17+BG17+BI15+BJ15+BL13+BM13+BO11+BP11)*-0.132/2,17)</f>
        <v>14.806769230769232</v>
      </c>
      <c r="U514" s="111">
        <f ca="1">Lefty!T514</f>
        <v>16.355230769230769</v>
      </c>
    </row>
    <row r="515" spans="2:21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SUM((BA19+BB19+BC18+BD18+BE17+BF17+BG16+BH16+BI15+BJ15+BK14+BL14+BM13+BN13+BO12+BP12+BQ11+BR11+BS10+BT10)*-0.132/2,(AZ20+BU9+BU8+BU7+BV6+BV5+BV4)*-0.132,17)</f>
        <v>14.674769230769233</v>
      </c>
      <c r="U515" s="111">
        <f ca="1">Lefty!T515</f>
        <v>16.421230769230768</v>
      </c>
    </row>
    <row r="516" spans="2:21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SUM((AX20+AY20+AZ19+BA19+BE17+BF17+BG16+BH16+BL14+BM14+BQ12+BR12+BS11+BT11+BU10+BV10+BW9+BX9)*-0.132/2,(BB18+BC18+BD18+BI15+BJ15+BK15+BN13+BO13+BP13)*-0.132/3,(BW8+BW7+BV6+BV5+BV4)*-0.132,17)</f>
        <v>14.586769230769232</v>
      </c>
      <c r="U516" s="111">
        <f ca="1">Lefty!T516</f>
        <v>16.245230769230769</v>
      </c>
    </row>
    <row r="517" spans="2:21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SUM((AV20+AW20+BA18+BB18)*-0.132/2,(AX19+AY19+AZ19+BC17+BD17+BE17++BF16+BG16+BH16+BI15+BJ15+BK15+BL14+BM14+BN14+BO13+BP13+BQ13+BR12+BS12+BT12+BU11+BV11+BW11)*-0.132/3,(BX10+BY10+BZ9+CA9)*-0.132/2,(BZ8+BY7+BX6+BW5+BV4)*-0.132,17)</f>
        <v>14.982769230769232</v>
      </c>
      <c r="U517" s="111">
        <f ca="1">Lefty!T517</f>
        <v>16.377230769230767</v>
      </c>
    </row>
    <row r="518" spans="2:21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SUM((AT20+AU20+AV20+AW19+AX19+AY19+AZ18+BA18+BB18+BC17+BD17+BE17+BF16+BG16+BH16+BM14+BN14+BO14+BT12+BU12+BV12+BW11+BX11+BY11+BZ10+CA10+CB10)*-0.132/3,(BI15+BJ15+BK15+BL15+BP13+BQ13+BR13+BS13)*-0.132/4,(CC9+CD9+CC8+CB8+CA7+BZ7+BY6+BX6)*-0.132/2,(BW5+BV4)*-0.132,17)</f>
        <v>14.839769230769232</v>
      </c>
      <c r="U518" s="111">
        <f ca="1">Lefty!T518</f>
        <v>16.707230769230769</v>
      </c>
    </row>
    <row r="519" spans="2:21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-0.132/3,(AU19+AV19+AW19+AX19+BB17+BC17+BD17+BE17+BI15+BJ15+BK15+BL15+BM14+BN14+BO14+BP14+BQ13+BR13+BS13+BT13+BU12+BV12+BW12+BX12+BY11+BZ11+CA11+CB11)*-0.132/4,(CC10+CD10+CE10+CF9+CG9+CH9+CG8+CF8+CE8+CD7+CC7+CB7)*-0.132/3,(CA6+BZ6+BY5+BX5+BW4+BV4)*-0.132/2,17)</f>
        <v>14.905769230769232</v>
      </c>
      <c r="U519" s="111">
        <f ca="1">Lefty!T519</f>
        <v>16.630230769230767</v>
      </c>
    </row>
    <row r="520" spans="2:21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-0.132/3,(AS19+AT19+AU19+AV19+AW18+AX18+AY18+AZ18+BA17+BB17+BC17+BD17+BE16+BF16+BG16+BH16+BN14+BO14+BP14+BQ14+BW12+BX12+BY12+BZ12+CA11+CB11+CC11+CD11+CE10+CF10+CG10+CH10)*-0.132/4,(BI15+BJ15+BK15+BL15+BM15+BR13+BS13+BT13+BU13+BV13)*-0.132/5,(+CI9+CJ9+CK9+CJ8+CI8+CH8+CG7+CF7+CE7+CD6+CC6+CB6+CA5+BZ5+BY5+BX4+BW4+BV4)*-0.132/3,17)</f>
        <v>15.114769230769232</v>
      </c>
      <c r="U520" s="111">
        <f ca="1">Lefty!T520</f>
        <v>16.83483076923077</v>
      </c>
    </row>
    <row r="521" spans="2:21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+CK9+CL9+CM9+CN9+CM8+CL8+CK8+CJ8+CI7+CH7+CG7+CF7+CE6+CD6+CC6+CB6)*-0.132/4,(CA5+BZ5+BY5+BX4+BW4+BV4)*-0.132/3,17)</f>
        <v>15.174169230769232</v>
      </c>
      <c r="U521" s="111">
        <f ca="1">Lefty!T521</f>
        <v>16.722630769230769</v>
      </c>
    </row>
    <row r="522" spans="2:21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-0.132/4,(AP19+AQ19+AR19+AS19+AT19+AY17+AZ17+BA17+BB17+BC17+BD16+BE16+BF16+BG16+BH16+BO14+BP14+BQ14+BR14+BS14+BZ12+CA12+CB12+CC12+CD12+CE11+CF11+CG11+CH11+CI11)*-0.132/5,(BI15+BJ15+BK15+BL15+BM15+BN15+BT13+BU13+BV13+BW13+BX13+BY13)*-0.132/6,(CJ10+CK10+CL10+CM10+CN9+CO9+CP9+CQ9+CK7+CJ7+CI7+CH7+CG6+CF6+CE6+CD6+CC5+CB5+CA5+BZ5+BY4+BX4+BW4+BV4)*-0.132/4,(CP8+CO8+CN8+CM8+CL8)*-0.132/5,17)</f>
        <v>15.154369230769234</v>
      </c>
      <c r="U522" s="111">
        <f ca="1">Lefty!T522</f>
        <v>16.480630769230768</v>
      </c>
    </row>
    <row r="523" spans="2:21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+CL10+CM10+CN10+CO10+CP10)*-0.132/5,(CQ9+CR9+CS9+CT9)*-0.132/4,(CS8+CR8+CQ8+CP8+CO8+CN7+CM7+CL7+CK7+CJ7+CI6+CH6+CG6+CF6+CE6+CD5+CC5+CB5+CA5+BZ5)*-0.132/5,(BY4+BX4+BW4+BV4)*-0.132/4,17)</f>
        <v>15.240169230769233</v>
      </c>
      <c r="U523" s="111">
        <f ca="1">Lefty!T523</f>
        <v>16.067030769230769</v>
      </c>
    </row>
    <row r="524" spans="2:21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+CI11+CJ11+CK11+CL11+CM11+CN11)*-0.132/6,(CO10+CP10+CQ10+CR10+CS10+CT9+CU9+CV9+CW9+CX9)*-0.132/5,(CW8+CV8+CU8+CT8+CS8+CR8+CQ7+CP7+CO7+CN7+CM7+CL7+CK6+CJ6+CI6+CH6+CG6+CF6)*-0.132/6,(CE5+CD5+CC5+CB5+CA5+BZ4+BY4+BX4+BW4+BV4)*-0.132/5,17)</f>
        <v>15.477454945054946</v>
      </c>
      <c r="U524" s="111">
        <f ca="1">Lefty!T524</f>
        <v>15.938487912087911</v>
      </c>
    </row>
    <row r="525" spans="2:21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+CQ10+CR10+CS10+CT10+CU10+CV10)*-0.132/6,(CW9+CX9+CY9+CZ9+DA9)*-0.132/5,(CZ8+CY8+CX8+CW8+CV8+CU8+CT8)*-0.132/7,(CS7+CR7+CQ7+CP7+CO7+CN7+CM6+CL6+CK6+CJ6+CI6+CH6+CG5+CF5+CE5+CD5+CC5+CB5+CA4+BZ4+BY4+BX4+BW4+BV4)*-0.132/6,17)</f>
        <v>15.700597802197803</v>
      </c>
      <c r="U525" s="111">
        <f ca="1">Lefty!T525</f>
        <v>15.855516483516482</v>
      </c>
    </row>
    <row r="526" spans="2:19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</row>
    <row r="527" spans="2:21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SUM((AZ20+BC18+BF16+BI14+BL12+BO10+BP9+BQ8+BR7+BS6+BT5)*-0.132,(BA19+BB19+BD17+BE17+BG15+BH15+BJ13+BK13+BM11+BN11+BU4+BV4)*-0.132/2,17)</f>
        <v>14.410769230769233</v>
      </c>
      <c r="U527" s="111">
        <f ca="1">Lefty!T527</f>
        <v>16.48723076923077</v>
      </c>
    </row>
    <row r="528" spans="2:21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SUM((AY19+AZ19+BA18+BB18+BC17+BD17+BE16+BF16+BG15+BH15+BI14+BJ14+BK13+BL13+BM12+BN12+BO11+BP11+BQ10+BR10)*-0.132/2,(AX20+BS9+BT8+BT7+BU6+BU5+BV4)*-0.132,17)</f>
        <v>14.674769230769233</v>
      </c>
      <c r="U528" s="111">
        <f ca="1">Lefty!T528</f>
        <v>16.223230769230767</v>
      </c>
    </row>
    <row r="529" spans="2:21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SUM((AV20+AW20+AX19+AY19+BC17+BD17+BE16+BF16+BJ14+BK14+BO12+BP12+BQ11+BR11+BS10+BT10+BU9+BV9)*-0.132/2,(AZ18+BA18+BB18+BG15+BH15+BI15+BL13+BM13+BN13)*-0.132/3,(BV8+BV7+BV6+BV5+BV4)*-0.132,17)</f>
        <v>14.806769230769232</v>
      </c>
      <c r="U529" s="111">
        <f ca="1">Lefty!T529</f>
        <v>16.355230769230769</v>
      </c>
    </row>
    <row r="530" spans="2:21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SUM((AT20+AU20+AY18+AZ18)*-0.132/2,(AV19+AW19+AX19+BA17+BB17+BC17+BD16+BE16+BF16+BG15+BH15+BI15+BJ14+BK14+BL14+BM13+BN13+BO13+BP12+BQ12+BR12+BS11+BT11+BU11)*-0.132/3,(BV10+BW10+BX9+BY9)*-0.132/2,(BX8+BX7+BW6+BW5+BV4)*-0.132,17)</f>
        <v>14.586769230769232</v>
      </c>
      <c r="U530" s="111">
        <f ca="1">Lefty!T530</f>
        <v>16.311230769230768</v>
      </c>
    </row>
    <row r="531" spans="2:21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SUM((AR20+AS20+AT20+AU19+AV19+AW19+AX18+AY18+AZ18+BA17+BB17+BC17+BD16+BE16+BF16+BK14+BL14+BM14+BR12+BS12+BT12+BU11+BV11+BW11+BX10+BY10+BZ10)*-0.132/3,(BG15+BH15+BI15+BJ15+BN13+BO13+BP13+BQ13)*-0.132/4,(CA9+CB9+CA8+BZ8)*-0.132/2,(BY7+BX6+BW5+BV4)*-0.132,17)</f>
        <v>14.916769230769233</v>
      </c>
      <c r="U531" s="111">
        <f ca="1">Lefty!T531</f>
        <v>16.113230769230768</v>
      </c>
    </row>
    <row r="532" spans="2:21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-0.132/3,(AS19+AT19+AU19+AV19+AZ17+BA17+BB17+BC17+BG15+BH15+BI15+BJ15+BK14+BL14+BM14+BN14+BO13+BP13+BQ13+BR13+BS12+BT12+BU12+BV12+BW11+BX11+BY11+BZ11)*-0.132/4,(CA10+CB10+CC10+CD9+CE9+CF9)*-0.132/3,(CE8+CD8+CC7+CB7+CA6+BZ6+BY5+BX5+BW4+BV4)*-0.132/2,17)</f>
        <v>14.982769230769232</v>
      </c>
      <c r="U532" s="111">
        <f ca="1">Lefty!T532</f>
        <v>16.509230769230768</v>
      </c>
    </row>
    <row r="533" spans="2:21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-0.132/3,(AQ19+AR19+AS19+AT19+AU18+AV18+AW18+AX18+AY17+AZ17+BA17+BB17+BC16+BD16+BE16+BF16+BL14+BM14+BN14+BO14+BU12+BV12+BW12+BX12+BY11+BZ11+CA11+CB11+CC10+CD10+CE10+CF10)*-0.132/4,(BG15+BH15+BI15+BJ15+BK15+BP13+BQ13+BR13+BS13+BT13)*-0.132/5,(CG9+CH9+CI9+CH8+CG8+CF8+CE7+CD7+CC7+CB6+CA6+BZ6)*-0.132/3,(BY5+BX5+BW4+BV4)*-0.132/2,17)</f>
        <v>15.101569230769233</v>
      </c>
      <c r="U533" s="111">
        <f ca="1">Lefty!T533</f>
        <v>16.177030769230768</v>
      </c>
    </row>
    <row r="534" spans="2:21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-0.132/4,(AT18+AU18+AV18+AW18+AX18+BG15+BH15+BI15+BJ15+BK15+BL14+BM14+BN14+BO14+BP14+BQ13+BR13+BS13+BT13+BU13+BV12+BW12+BX12+BY12+BZ12)*-0.132/5,(CA11+CB11+CC11+CD11+CE10+CF10+CG10+CH10+CI9+CJ9+CK9+CL9+CK8+CJ8+CI8+CH8)*-0.132/4,(CG7+CF7+CE7+CD6+CC6+CB6+CA5+BZ5+BY5+BX4+BW4+BV4)*-0.132/3,17)</f>
        <v>15.369969230769232</v>
      </c>
      <c r="U534" s="111">
        <f ca="1">Lefty!T534</f>
        <v>16.293630769230766</v>
      </c>
    </row>
    <row r="535" spans="2:21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-0.132/4,(AN19+AO19+AP19+AQ19+AR19+AW17+AX17+AY17+AZ17+BA17+BB16+BC16+BD16+BE16+BF16+BM14+BN14+BO14+BP14+BQ14+BX12+BY12+BZ12+CA12+CB12+CC11+CD11+CE11+CF11+CG11)*-0.132/5,(BG15+BH15+BI15+BJ15+BK15+BL15+BR13+BS13+BT13+BU13+BV13+BW13)*-0.132/6,(CH10+CI10+CJ10+CK10+CL9+CM9+CN9+CO9+CN8+CM8+CL8+CK8+CJ7+CI7+CH7+CG7+CF6+CE6+CD6+CC6+CB5+CA5+BZ5+BY5)*-0.132/4,(BX4+BW4+BV4)*-0.132/3,17)</f>
        <v>15.420569230769233</v>
      </c>
      <c r="U535" s="111">
        <f ca="1">Lefty!T535</f>
        <v>16.188030769230767</v>
      </c>
    </row>
    <row r="536" spans="2:21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10+CK10+CL10+CM10+CN10)*-0.132/5,(CO9+CP9+CQ9+CR9)*-0.132/4,(CQ8+CP8+CO8+CN8+CM8+CL7+CK7+CJ7+CI7+CH7)*-0.132/5,(CG6+CF6+CE6+CD6+CC5+CB5+CA5+BZ5+BY4+BX4+BW4+BV4)*-0.132/4,17)</f>
        <v>15.411769230769233</v>
      </c>
      <c r="U536" s="111">
        <f ca="1">Lefty!T536</f>
        <v>15.985630769230768</v>
      </c>
    </row>
    <row r="537" spans="2:21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-0.132/5,(AK19+AL19+AM19+AN19+AO19+AP19+AV17+AW17+AX17+AY17+AZ17+BA17+BN14+BO14+BP14+BQ14+BR14+BS14+CA12+CB12+CC12+CD12+CE12+CF12+CG11+CH11+CI11+CJ11+CK11+CL11)*-0.132/6,(BG15+BH15+BI15+BJ15+BK15+BL15+BM15+BT13+BU13+BV13+BW13+BX13+BY13+BZ13)*-0.132/7,(CM10+CN10+CO10+CP10+CQ10+CR9+CS9+CT9+CU9+CV9+CO7+CN7+CM7+CL7+CK7+CJ6+CI6+CH6+CG6+CF6+CE5+CD5+CC5+CB5+CA5+BZ4+BY4+BX4+BW4+BV4)*-0.132/5,(CU8+CT8+CS8+CR8+CQ8+CP8)*-0.132/6,17)</f>
        <v>15.602540659340661</v>
      </c>
      <c r="U537" s="111">
        <f ca="1">Lefty!T537</f>
        <v>15.670716483516482</v>
      </c>
    </row>
    <row r="538" spans="2:21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+CO10+CP10+CQ10+CR10+CS10+CT10)*-0.132/6,(CU9+CV9+CW9+CX9+CY9)*-0.132/5,(CX8+CW8+CV8+CU8+CT8+CS8+CR7+CQ7+CP7+CO7+CN7+CM7+CL6+CK6+CJ6+CI6+CH6+CG6+CF5+CE5+CD5+CC5+CB5+CA5)*-0.132/6,(BZ4+BY4+BX4+BW4+BV4)*-0.132/5,17)</f>
        <v>15.746483516483519</v>
      </c>
      <c r="U538" s="111">
        <f ca="1">Lefty!T538</f>
        <v>15.527402197802198</v>
      </c>
    </row>
    <row r="539" spans="2:19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</row>
    <row r="540" spans="2:21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SUM((AX20+BA18+BD16+BG14+BJ12+BM10+BN9+BO8+BP7)*-0.132,(AY19+AZ19+BB17+BC17+BE15+BF15+BH13+BI13+BK11+BL11+BQ6+BR6+BS5+BT5+BU4+BV4)*-0.132/2,17)</f>
        <v>14.608769230769232</v>
      </c>
      <c r="U540" s="111">
        <f ca="1">Lefty!T540</f>
        <v>16.355230769230769</v>
      </c>
    </row>
    <row r="541" spans="2:21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SUM((AW19+AX19+AY18+AZ18+BA17+BB17+BC16+BD16+BE15+BF15+BG14+BH14+BI13+BJ13+BK12+BL12)*-0.132/2,(AV20+BM11+BN10+BO9+BN8+BM7+BL6+BK5+BJ4)*-0.132,17)</f>
        <v>14.674769230769233</v>
      </c>
      <c r="U541" s="111">
        <f ca="1">Lefty!T541</f>
        <v>16.48723076923077</v>
      </c>
    </row>
    <row r="542" spans="2:21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SUM((AT20+AU20+AV19+AW19+BA17+BB17+BC16+BD16+BH14+BI14+BM12+BN12+BO11+BP11+BQ10+BR10+BS9+BT9)*-0.132/2,(AX18+AY18+AZ18+BE15+BF15+BG15+BJ13+BK13+BL13)*-0.132/3,(BU8+BU7+BV6+BV5+BV4)*-0.132,17)</f>
        <v>14.234769230769231</v>
      </c>
      <c r="U542" s="111">
        <f ca="1">Lefty!T542</f>
        <v>16.157230769230768</v>
      </c>
    </row>
    <row r="543" spans="2:21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SUM((AR20+AS20+AW18+AX18)*-0.132/2,(AT19+AU19+AV19+AY17+AZ17+BA17+BB16+BC16+BD16+BE15+BF15+BG15+BH14+BI14+BJ14+BK13+BL13+BM13+BN12+BO12+BP12+BQ11+BR11+BS11)*-0.132/3,(BT10+BU10+BV9+BW9)*-0.132/2,(BW8+BW7+BV6+BV5+BV4)*-0.132,17)</f>
        <v>14.520769230769233</v>
      </c>
      <c r="U543" s="111">
        <f ca="1">Lefty!T543</f>
        <v>15.871230769230769</v>
      </c>
    </row>
    <row r="544" spans="2:21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SUM((AP20+AQ20+AR20+AS19+AT19+AU19+AV18+AW18+AX18+AY17+AZ17+BA17+BB16+BC16+BD16+BI14+BJ14+BK14+BP12+BQ12+BR12+BS11+BT11+BU11+BV10+BW10+BX10)*-0.132/3,(BE15+BF15+BG15+BH15+BL13+BM13+BN13+BO13)*-0.132/4,(BY9+BZ9)*-0.132/2,(BY8+BX7+BW6+BV5+BV4)*-0.132,17)</f>
        <v>14.663769230769232</v>
      </c>
      <c r="U544" s="111">
        <f ca="1">Lefty!T544</f>
        <v>16.245230769230769</v>
      </c>
    </row>
    <row r="545" spans="2:21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-0.132/3,(AQ19+AR19+AS19+AT19+AX17+AY17+AZ17+BA17+BE15+BF15+BG15+BH15+BI14+BJ14+BK14+BL14+BM13+BN13+BO13+BP13+BQ12+BR12+BS12+BT12+BU11+BV11+BW11+BX11)*-0.132/4,(BY10+BZ10+CA10+CB9+CC9+CD9)*-0.132/3,(CC8+CB8+CA7+BZ7+BY6+BX6)*-0.132/2,(BW5+BV4)*-0.132,17)</f>
        <v>14.927769230769233</v>
      </c>
      <c r="U545" s="111">
        <f ca="1">Lefty!T545</f>
        <v>15.948230769230769</v>
      </c>
    </row>
    <row r="546" spans="2:21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-0.132/3,(AO19+AP19+AQ19+AR19+AS18+AT18+AU18+AV18+AW17+AX17+AY17+AZ17+BA16+BB16+BC16+BD16+BJ14+BK14+BL14+BM14+BS12+BT12+BU12+BV12+BW11+BX11+BY11+BZ11+CA10+CB10+CC10+CD10)*-0.132/4,(BE15+BF15+BG15+BH15+BI15+BN13+BO13+BP13+BQ13+BR13)*-0.132/5,(CE9+CF9+CG9+CF8+CE8+CD8)*-0.132/3,(CC7+CB7+CA6+BZ6+BY5+BX5+BW4+BV4)*-0.132/2,17)</f>
        <v>15.301769230769233</v>
      </c>
      <c r="U546" s="111">
        <f ca="1">Lefty!T546</f>
        <v>15.847030769230768</v>
      </c>
    </row>
    <row r="547" spans="2:21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+CC10+CD10+CE10+CF10+CG9+CH9+CI9+CJ9)*-0.132/4,(CI8+CH8+CG8+CF7+CE7+CD7+CC6+CB6+CA6+BZ5+BY5+BX5)*-0.132/3,(BW4+BV4)*-0.132/2,17)</f>
        <v>15.407369230769232</v>
      </c>
      <c r="U547" s="111">
        <f ca="1">Lefty!T547</f>
        <v>15.697430769230769</v>
      </c>
    </row>
    <row r="548" spans="2:21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-0.132/4,(AL19+AM19+AN19+AO19+AP19+AU17+AV17+AW17+AX17+AY17+AZ16+BA16+BB16+BC16+BD16+BK14+BL14+BM14+BN14+BO14+BV12+BW12+BX12+BY12+BZ12+CA11+CB11+CC11+CD11+CE11)*-0.132/5,(BE15+BF15+BG15+BH15+BI15+BJ15+BP13+BQ13+BR13+BS13+BT13+BU13)*-0.132/6,(CF10+CG10+CH10+CI10+CJ9+CK9+CL9+CM9)*-0.132/4,(CL8+CK8+CJ8+CI8+CH7+CG7+CF7+CE7)*-0.132/4,(CD6+CC6+CB6+CA5+BZ5+BY5+BX4+BW4+BV4)*-0.132/3,17)</f>
        <v>15.737369230769232</v>
      </c>
      <c r="U548" s="111">
        <f ca="1">Lefty!T548</f>
        <v>15.719430769230769</v>
      </c>
    </row>
    <row r="549" spans="2:21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+CH10+CI10+CJ10+CK10+CL10)*-0.132/5,(CM9+CN9+CO9+CP9)*-0.132/4,(CO8+CN8+CM8+CL8+CK7+CJ7+CI7+CH7+CG6+CF6+CE6+CD6+CC5+CB5+CA5+BZ5+BY4+BX4+BW4+BV4)*-0.132/4,17)</f>
        <v>15.554769230769232</v>
      </c>
      <c r="U549" s="111">
        <f ca="1">Lefty!T549</f>
        <v>15.613830769230768</v>
      </c>
    </row>
    <row r="550" spans="2:21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-0.132/5,(AI19+AJ19+AK19+AL19+AM19+AN19+AT17+AU17+AV17+AW17+AX17+AY17+BL14+BM14+BN14+BO14+BP14+BQ14+BY12+BZ12+CA12+CB12+CC12+CD12+CE11+CF11+CG11+CH11+CI11+CJ11)*-0.132/6,(BE15+BF15+BG15+BH15+BI15+BJ15+BK15+BR13+BS13+BT13+BU13+BV13+BW13+BX13)*-0.132/7,(CK10+CL10+CM10+CN10+CO10+CP9+CQ9+CR9+CS9+CT9+CS8+CR8+CQ8+CP8+CO8+CN7+CM7+CL7+CK7+CJ7+CI6+CH6+CG6+CF6+CE6+CD5+CC5+CB5+CA5+BZ5)*-0.132/5,(BY4+BX4+BW4+BV4)*-0.132/4,17)</f>
        <v>15.582426373626376</v>
      </c>
      <c r="U550" s="111">
        <f ca="1">Lefty!T550</f>
        <v>15.562602197802198</v>
      </c>
    </row>
    <row r="551" spans="2:19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</row>
    <row r="552" spans="2:21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SUM((AU19+AV19+AW18+AX18+AY17+AZ17+BA16+BB16+BC15+BD15+BE14+BF14+BG13+BH13+BI12+BJ12+BK11+BL11+BM10+BN10+BS5+BT5+BU4+BV4)*-0.132/2,(AT20+BO9+BP8+BQ7+BR6)*-0.132,17)</f>
        <v>14.740769230769232</v>
      </c>
      <c r="U552" s="111">
        <f ca="1">Lefty!T552</f>
        <v>15.959230769230768</v>
      </c>
    </row>
    <row r="553" spans="2:21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SUM((AR20+AS20+AT19+AU19+AY17+AZ17+BA16+BB16+BF14+BG14+BK12+BL12+BM11+BN11+BO10+BP10+BQ9+BR9)*-0.132/2,(AV18+AW18+AX18+BC15+BD15+BE15+BH13+BI13+BJ13)*-0.132/3,(BS8+BS7+BT6+BU5+BV4)*-0.132,17)</f>
        <v>14.872769230769231</v>
      </c>
      <c r="U553" s="111">
        <f ca="1">Lefty!T553</f>
        <v>15.893230769230769</v>
      </c>
    </row>
    <row r="554" spans="2:21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SUM((AP20+AQ20+AU18+AV18)*-0.132/2,(AR19+AS19+AT19+AW17+AX17+AY17+AZ16+BA16+BB16+BC15+BD15+BE15+BF14+BG14+BH14+BI13+BJ13+BK13+BL12+BM12+BN12+BO11+BP11+BQ11)*-0.132/3,(BR10+BS10+BT9+BU9)*-0.132/2,(BU8+BU7+BV6+BV5+BV4)*-0.132,17)</f>
        <v>14.652769230769232</v>
      </c>
      <c r="U554" s="111">
        <f ca="1">Lefty!T554</f>
        <v>15.937230769230769</v>
      </c>
    </row>
    <row r="555" spans="2:21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SUM((AN20+AO20+AP20+AQ19+AR19+AS19+AT18+AU18+AV18+AW17+AX17+AY17+AZ16+BA16+BB16+BG14+BH14+BI14+BN12+BO12+BP12+BQ11+BR11+BS11+BT10+BU10+BV10)*-0.132/3,(BC15+BD15+BE15+BF15+BJ13+BK13+BL13+BM13)*-0.132/4,(BW9+BX9)*-0.132/2,(BX8+BW7+BW6+BV5+BV4)*-0.132,17)</f>
        <v>14.960769230769232</v>
      </c>
      <c r="U555" s="111">
        <f ca="1">Lefty!T555</f>
        <v>15.310230769230769</v>
      </c>
    </row>
    <row r="556" spans="2:21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-0.132/3,(AO19+AP19+AQ19+AR19+AV17+AW17+AX17+AY17+BC15+BD15+BE15+BF15+BG14+BH14+BI14+BJ14+BK13+BL13+BM13+BN13+BO12+BP12+BQ12+BR12+BS11+BT11+BU11+BV11)*-0.132/4,(BW10+BX10+BY10+BZ9+CA9+CB9)*-0.132/3,(CA8+BZ8)*-0.132/2,(BY7+BX6+BW5+BV4)*-0.132,17)</f>
        <v>15.136769230769232</v>
      </c>
      <c r="U556" s="111">
        <f ca="1">Lefty!T556</f>
        <v>15.365230769230768</v>
      </c>
    </row>
    <row r="557" spans="2:21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-0.132/3,(AM19+AN19+AO19+AP19+AQ18+AR18+AS18+AT18+AU17+AV17+AW17+AX17+AY16+AZ16+BA16+BB16+BH14+BI14+BJ14+BK14+BQ12+BR12+BS12+BT12+BU11+BV11+BW11+BX11+BY10+BZ10+CA10+CB10)*-0.132/4,(BC15+BD15+BE15+BF15+BG15+BL13+BM13+BN13+BO13+BP13)*-0.132/5,(CC9+CD9+CE9)*-0.132/3,(CD8+CC8+CB7+CA7+BZ6+BY6+BX5+BW5)*-0.132/2,BV4*-0.132,17)</f>
        <v>15.257769230769233</v>
      </c>
      <c r="U557" s="111">
        <f ca="1">Lefty!T557</f>
        <v>15.448830769230767</v>
      </c>
    </row>
    <row r="558" spans="2:21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+CE9+CF9+CG9+CH9)*-0.132/4,(CG8+CF8+CE8+CD7+CC7+CB7)*-0.132/3,(CA6+BZ6+BY5+BX5+BW4+BV4)*-0.132/2,17)</f>
        <v>15.341369230769232</v>
      </c>
      <c r="U558" s="111">
        <f ca="1">Lefty!T558</f>
        <v>15.382830769230768</v>
      </c>
    </row>
    <row r="559" spans="2:21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-0.132/4,(AJ19+AK19+AL19+AM19+AN19+AS17+AT17+AU17+AV17+AW17+AX16+AY16+AZ16+BA16+BB16+BI14+BJ14+BK14+BL14+BM14+BT12+BU12+BV12+BW12+BX12+BY11+BZ11+CA11+CB11+CC11)*-0.132/5,(BC15+BD15+BE15+BF15+BG15+BH15+BN13+BO13+BP13+BQ13+BR13+BS13)*-0.132/6,(CD10+CE10+CF10+CG10+CH9+CI9+CJ9+CK9)*-0.132/4,(CJ8+CI8+CH8+CG7+CF7+CE7+CD6+CC6+CB6+CA5+BZ5+BY5+BX4+BW4+BV4)*-0.132/3,17)</f>
        <v>15.719769230769232</v>
      </c>
      <c r="U559" s="111">
        <f ca="1">Lefty!T559</f>
        <v>15.481830769230768</v>
      </c>
    </row>
    <row r="560" spans="2:21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+CF10+CG10+CH10+CI10+CJ10)*-0.132/5,(CK9+CL9+CM9+CN9+CM8+CL8+CK8+CJ8+CI7+CH7+CG7+CF7+CE6+CD6+CC6+CB6)*-0.132/4,(CA5+BZ5+BY5+BX4+BW4+BV4)*-0.132/3,17)</f>
        <v>15.805569230769233</v>
      </c>
      <c r="U560" s="111">
        <f ca="1">Lefty!T560</f>
        <v>15.466430769230769</v>
      </c>
    </row>
    <row r="561" spans="2:19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</row>
    <row r="562" spans="2:21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SUM((AS19+AT19+AU18+AV18+AW17+AX17+AY16+AZ16+BA15+BB15+BC14+BD14+BE13+BF13+BG12+BH12+BI11+BJ11+BK10+BL10)*-0.132/2,(AR20+BM9+BN8)*-0.132,(BO7+BP7+BQ6+BR6+BS5+BT5+BU4+BV4)*-0.132/2,17)</f>
        <v>14.740769230769232</v>
      </c>
      <c r="U562" s="111">
        <f ca="1">Lefty!T562</f>
        <v>15.563230769230769</v>
      </c>
    </row>
    <row r="563" spans="2:21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SUM((AP20+AQ20+AR19+AS19+AW17+AX17+AY16+AZ16)*-0.132/2,(AT18+AU18+AV18+BA15+BB15+BC15+BF13+BG13+BH13)*-0.132/3,(BD14+BE14+BI12+BJ12+BK11+BL11+BM10+BN10+BO9+BP9+BU4+BV4)*-0.132/2,(BQ8+BR7+BS6+BT5)*-0.132,17)</f>
        <v>14.740769230769232</v>
      </c>
      <c r="U563" s="111">
        <f ca="1">Lefty!T563</f>
        <v>15.563230769230769</v>
      </c>
    </row>
    <row r="564" spans="2:21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SUM((AN20+AO20+AS18+AT18)*-0.132/2,(AP19+AQ19+AR19+AU17+AV17+AW17+AX16+AY16+AZ16+BA15+BB15+BC15+BD14+BE14+BF14+BG13+BH13+BI13+BJ12+BK12+BL12+BM11+BN11+BO11)*-0.132/3,(BP10+BQ10+BR9+BS9)*-0.132/2,(BT8+BT7+BU6+BU5+BV4)*-0.132,17)</f>
        <v>15.136769230769232</v>
      </c>
      <c r="U564" s="111">
        <f ca="1">Lefty!T564</f>
        <v>15.101230769230769</v>
      </c>
    </row>
    <row r="565" spans="2:21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SUM((AL20+AM20+AN20+AO19+AP19+AQ19+AR18+AS18+AT18+AU17+AV17+AW17+AX16+AY16+AZ16+BE14+BF14+BG14+BL12+BM12+BN12+BO11+BP11+BQ11+BR10+BS10+BT10)*-0.132/3,(BA15+BB15+BC15+BD15+BH13+BI13+BJ13+BK13)*-0.132/4,(BU9+BV9)*-0.132/2,(BV8+BV7+BV6+BV5+BV4)*-0.132,17)</f>
        <v>15.147769230769232</v>
      </c>
      <c r="U565" s="111">
        <f ca="1">Lefty!T565</f>
        <v>15.299230769230768</v>
      </c>
    </row>
    <row r="566" spans="2:21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-0.132/3,(AM19+AN19+AO19+AP19+AT17+AU17+AV17+AW17+BA15+BB15+BC15+BD15+BE14+BF14+BG14+BH14+BI13+BJ13+BK13+BL13+BM12+BN12+BO12+BP12+BQ11+BR11+BS11+BT11)*-0.132/4,(BU10+BV10+BW10+BX9+BY9+BZ9)*-0.132/3,(BY8+BX7+BW6+BV5+BV4)*-0.132,17)</f>
        <v>15.059769230769232</v>
      </c>
      <c r="U566" s="111">
        <f ca="1">Lefty!T566</f>
        <v>15.442230769230768</v>
      </c>
    </row>
    <row r="567" spans="2:21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-0.132/3,(AK19+AL19+AM19+AN19+AO18+AP18+AQ18+AR18+AS17+AT17+AU17+AV17+AW16+AX16+AY16+AZ16+BF14+BG14+BH14+BI14+BO12+BP12+BQ12+BR12+BS11+BT11+BU11+BV11+BW10+BX10+BY10+BZ10)*-0.132/4,(BA15+BB15+BC15+BD15+BE15+BJ13+BK13+BL13+BM13+BN13)*-0.132/5,(CA9+CB9+CC9)*-0.132/3,(CB8+CA8+BZ7+BY7)*-0.132/2,(BX6+BW5+BV4)*-0.132,17)</f>
        <v>15.292969230769232</v>
      </c>
      <c r="U567" s="111">
        <f ca="1">Lefty!T567</f>
        <v>14.894430769230768</v>
      </c>
    </row>
    <row r="568" spans="2:21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+CC9+CD9+CE9+CF9)*-0.132/4,(CE8+CD8+CC7+CB7+CA6+BZ6+BY5+BX5+BW4+BV4)*-0.132/2,17)</f>
        <v>15.367769230769232</v>
      </c>
      <c r="U568" s="111">
        <f ca="1">Lefty!T568</f>
        <v>15.114430769230768</v>
      </c>
    </row>
    <row r="569" spans="2:21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-0.132/4,(AH19+AI19+AJ19+AK19+AL19+AQ17+AR17+AS17+AT17+AU17+AV16+AW16+AX16+AY16+AZ16+BG14+BH14+BI14+BJ14+BK14+BR12+BS12+BT12+BU12+BV12+BW11+BX11+BY11+BZ11+CA11)*-0.132/5,(BA15+BB15+BC15+BD15+BE15+BF15+BL13+BM13+BN13+BO13+BP13+BQ13)*-0.132/6,(CB10+CC10+CD10+CE10+CF9+CG9+CH9+CI9)*-0.132/4,(CH8+CG8+CF8+CE7+CD7+CC7+CB6+CA6+BZ6)*-0.132/3,(BY5+BX5+BW4+BV4)*-0.132/2,17)</f>
        <v>15.620769230769232</v>
      </c>
      <c r="U569" s="111">
        <f ca="1">Lefty!T569</f>
        <v>15.213430769230769</v>
      </c>
    </row>
    <row r="570" spans="2:19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</row>
    <row r="571" spans="2:21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SUM((AQ19+AR19+AS18+AT18+AU17+AV17+AW16+AX16+AY15+AZ15+BA14+BB14+BC13+BD13+BE12+BF12+BG11+BH11+BI10+BJ10+BK9+BL9+BM8+BN8+BO7+BP7+BQ6+BR6+BS5+BT5+BU4+BV4)*-0.132/2,AP20*-0.132,17)</f>
        <v>14.278769230769232</v>
      </c>
      <c r="U571" s="111">
        <f ca="1">Lefty!T571</f>
        <v>15.233230769230769</v>
      </c>
    </row>
    <row r="572" spans="2:21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SUM((AN20+AO20+AP19+AQ19+AU17+AV17+AW16+AX16)*-0.132/2,(AR18+AS18+AT18+AY15+AZ15+BA15+BD13+BE13+BF13)*-0.132/3,(BB14+BC14+BG12+BH12+BI11+BJ11+BK10+BL10+BM9+BN9+BQ6+BR6+BS5+BT5+BU4+BV4)*-0.132/2,(BO8+BP7)*-0.132,17)</f>
        <v>14.828769230769232</v>
      </c>
      <c r="U572" s="111">
        <f ca="1">Lefty!T572</f>
        <v>15.123230769230769</v>
      </c>
    </row>
    <row r="573" spans="2:21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SUM((AL20+AM20+AQ18+AR18)*-0.132/2,(AN19+AO19+AP19+AS17+AT17+AU17+AV16+AW16+AX16++AY15+AZ15+BA15+BB14+BC14+BD14+BE13+BF13+BG13+BH12+BI12+BJ12+BK11+BL11+BM11)*-0.132/3,(BN10+BO10+BP9+BQ9)*-0.132/2,(BR8+BS7+BT6+BU5+BV4)*-0.132,17)</f>
        <v>14.982769230769232</v>
      </c>
      <c r="U573" s="111">
        <f ca="1">Lefty!T573</f>
        <v>15.167230769230768</v>
      </c>
    </row>
    <row r="574" spans="2:21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SUM((AJ20+AK20+AL20+AM19+AN19+AO19+AP18+AQ18+AR18+AS17+AT17+AU17+AV16+AW16+AX16+BC14+BD14+BE14+BJ12+BK12+BL12+BM11+BN11+BO11+BP10+BQ10+BR10)*-0.132/3,(AY15+AZ15+BA15+BB15+BF13+BG13+BH13+BI13)*-0.132/4,(BS9+BT9)*-0.132/2,(BU8+BU7+BV6+BV5+BV4)*-0.132,17)</f>
        <v>15.092769230769232</v>
      </c>
      <c r="U574" s="111">
        <f ca="1">Lefty!T574</f>
        <v>14.958230769230768</v>
      </c>
    </row>
    <row r="575" spans="2:21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-0.132/3,(AK19+AL19+AM19+AN19+AR17+AS17+AT17+AU17+AY15+AZ15+BA15+BB15+BC14+BD14+BE14+BF14+BG13+BH13+BI13+BJ13+BK12+BL12+BM12+BN12+BO11+BP11+BQ11+BR11)*-0.132/4,(BS10+BT10+BU10+BV9+BW9+BX9)*-0.132/3,(BX8+BW7+BW6+BV5+BV4)*-0.132,17)</f>
        <v>15.037769230769232</v>
      </c>
      <c r="U575" s="111">
        <f ca="1">Lefty!T575</f>
        <v>14.661230769230768</v>
      </c>
    </row>
    <row r="576" spans="2:21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-0.132/3,(AI19+AJ19+AK19+AL19+AM18+AN18+AO18+AP18+AQ17+AR17+AS17+AT17+AU16+AV16+AW16+AX16+BD14+BE14+BF14+BG14+BM12+BN12+BO12+BP12+BQ11+BR11+BS11+BT11+BU10+BV10+BW10+BX10)*-0.132/4,(AY15+AZ15+BA15+BB15+BC15+BH13+BI13+BJ13+BK13+BL13)*-0.132/5,(BY9+BZ9+CA9)*-0.132/3,(BZ8+BY7+BX6+BW5+BV4)*-0.132,17)</f>
        <v>15.523969230769232</v>
      </c>
      <c r="U576" s="111">
        <f ca="1">Lefty!T576</f>
        <v>14.817430769230768</v>
      </c>
    </row>
    <row r="577" spans="2:21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+BW10+BX10+BY10+BZ10+CA9+CB9+CC9+CD9)*-0.132/4,(CC8+CB8+CA7+BZ7+BY6+BX6)*-0.132/2,(BW5+BV4)*-0.132,17)</f>
        <v>15.519569230769232</v>
      </c>
      <c r="U577" s="111">
        <f ca="1">Lefty!T577</f>
        <v>14.916430769230768</v>
      </c>
    </row>
    <row r="578" spans="2:19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</row>
    <row r="579" spans="2:21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579" s="111">
        <f ca="1">Lefty!T579</f>
        <v>14.749230769230767</v>
      </c>
    </row>
    <row r="580" spans="2:21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SUM((AJ20+AK20++AO18+AP18)*-0.132/2,(AL19+AM19+AN19+AQ17+AR17+AS17+AT16+AU16+AV16+AW15+AX15+AY15+AZ14+BA14+BB14+BC13+BD13+BE13+BF12+BG12+BH12+BI11+BJ11+BK11)*-0.132/3,(BL10+BM10+BN9+BO9+BS5+BT5+BU4+BV4)*-0.132/2,(BP8+BQ7+BR6)*-0.132,17)</f>
        <v>15.290769230769232</v>
      </c>
      <c r="U580" s="111">
        <f ca="1">Lefty!T580</f>
        <v>14.463230769230767</v>
      </c>
    </row>
    <row r="581" spans="2:21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SUM((AH20+AI20+AJ20+AK19+AL19+AM19+AN18+AO18+AP18+AQ17+AR17+AS17+AT16+AU16+AV16+BA14+BB14+BC14+BH12+BI12+BJ12+BK11+BL11+BM11+BN10+BO10+BP10)*-0.132/3,(AW15+AX15+AY15+AZ15+BD13+BE13+BF13+BG13)*-0.132/4,(BQ9+BR9)*-0.132/2,(BS8++BS7+BT6+BU5+BV4)*-0.132,17)</f>
        <v>15.356769230769231</v>
      </c>
      <c r="U581" s="111">
        <f ca="1">Lefty!T581</f>
        <v>14.441230769230767</v>
      </c>
    </row>
    <row r="582" spans="2:21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-0.132/3,(AI19+AJ19+AK19+AL19+AP17+AQ17+AR17+AS17+AW15+AX15+AY15+AZ15+BA14+BB14+BC14+BD14+BE13+BF13+BG13+BH13+BI12+BJ12+BK12+BL12+BM11+BN11+BO11+BP11)*-0.132/4,(BQ10+BR10+BS10+BT9+BU9+BV9)*-0.132/3,(BV8+BV7+BV6+BV5+BV4)*-0.132,17)</f>
        <v>15.532769230769231</v>
      </c>
      <c r="U582" s="111">
        <f ca="1">Lefty!T582</f>
        <v>14.705230769230768</v>
      </c>
    </row>
    <row r="583" spans="2:21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-0.132/3,(AG19+AH19+AI19+AJ19+AK18+AL18+AM18+AN18+AO17+AP17+AQ17+AR17+AS16+AT16+AU16+AV16+BB14+BC14+BD14+BE14+BK12+BL12+BM12+BN12+BO11+BP11+BQ11+BR11+BS10+BT10+BU10+BV10)*-0.132/4,(AW15+AX15+AY15+AZ15+BA15+BF13+BG13+BH13+BI13+BJ13)*-0.132/5,(BW9+BX9+BY9)*-0.132/3,(BX8+BX7+BW6+BW5+BV4)*-0.132,17)</f>
        <v>15.625169230769231</v>
      </c>
      <c r="U583" s="111">
        <f ca="1">Lefty!T583</f>
        <v>14.714030769230767</v>
      </c>
    </row>
    <row r="584" spans="2:19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</row>
    <row r="585" spans="2:21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SUM((AJ20+AK20+AL19+AM19+AQ17+AR17+AS16+AT16)*-0.132/2,(AN18+AO18+AP18+AU15+AV15+AW15+AZ13+BA13+BB13)*-0.132/3,(AX14+AY14+BC12+BD12+BE11+BF11+BG10+BH10+BI9+BJ9+BK8+BL8+BM7+BN7+BO6+BP6)*-0.132/2,(BQ5+BR5+BS5+BT4+BU4+BV4)*-0.132/3,17)</f>
        <v>15.708769230769231</v>
      </c>
      <c r="U585" s="111">
        <f ca="1">Lefty!T585</f>
        <v>13.649230769230769</v>
      </c>
    </row>
    <row r="586" spans="2:21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SUM((AH20+AI20+AM18+AN18)*-0.132/2,(AJ19+AK19+AL19+AO17+AP17+AQ17+AR16+AS16+AT16+AU15+AV15+AW15+AX14+AY14+AZ14+BA13+BB13+BC13+BD12+BE12+BF12+BG11+BH11+BI11)*-0.132/3,(BJ10+BK10+BL9+BM9+BO7+BP7+BQ6+BR6+BS5+BT5+BU4+BV4)*-0.132/2,BN8*-0.132,17)</f>
        <v>15.158769230769233</v>
      </c>
      <c r="U586" s="111">
        <f ca="1">Lefty!T586</f>
        <v>13.847230769230768</v>
      </c>
    </row>
    <row r="587" spans="2:21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SUM((AF20+AG20+AH20+AI19+AJ19+AK19+AL18+AM18+AN18+AO17+AP17+AQ17+AR16+AS16+AT16+AY14+AZ14+BA14+BF12+BG12+BH12+BI11+BJ11+BK11+BL10+BM10+BN10)*-0.132/3,(AU15+AV15+AW15+AX15+BB13+BC13+BD13+BE13)*-0.132/4,(BO9+BP9+BU4+BV4)*-0.132/2,(BQ8+BR7+BS6+BT5)*-0.132,17)</f>
        <v>15.433769230769231</v>
      </c>
      <c r="U587" s="111">
        <f ca="1">Lefty!T587</f>
        <v>14.254230769230768</v>
      </c>
    </row>
    <row r="588" spans="2:21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-0.132/3,(AG19+AH19+AI19+AJ19+AN17+AO17+AP17+AQ17+AU15+AV15+AW15+AX15+AY14+AZ14+BA14+BB14+BC13+BD13+BE13+BF13+BG12+BH12+BI12+BJ12+BK11+BL11+BM11+BN11)*-0.132/4,(BO10+BP10+BQ10+BR9+BS9+BT9)*-0.132/3,(BU8+BU7+BU6+BV5+BV4)*-0.132,17)</f>
        <v>15.664769230769231</v>
      </c>
      <c r="U588" s="111">
        <f ca="1">Lefty!T588</f>
        <v>14.386230769230767</v>
      </c>
    </row>
    <row r="589" spans="2:19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</row>
    <row r="590" spans="2:21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SUM((AH20+AI20+AJ19+AK19+AO17+AP17+AQ16+AR16+AV14+AW14+BA12+BB12+BI9+BJ9)*-0.132/2,(AL18+AM18+AN18+AS15+AT15+AU15+AX13+AY13+AZ13+BC11+BD11+BE11+BF10+BG10+BH10+BQ5+BR5+BS5+BT4+BU4+BV4)*-0.132/3,(BK8+BL8+BM7+BN7+BO6+BP6)*-0.132/2,17)</f>
        <v>15.730769230769232</v>
      </c>
      <c r="U590" s="111">
        <f ca="1">Lefty!T590</f>
        <v>14.155230769230769</v>
      </c>
    </row>
    <row r="591" spans="2:21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591" s="111">
        <f ca="1">Lefty!T591</f>
        <v>13.781230769230769</v>
      </c>
    </row>
    <row r="592" spans="2:21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SUM((AD20+AE20+AF20+AG19+AH19+AI19+AJ18+AK18+AL18+AM17+AN17+AO17+AP16+AQ16+AR16+AW14+AX14+AY14+BD12+BE12+BF12+BG11+BH11+BI11+BJ10+BK10+BL10)*-0.132/3,(AS15+AT15+AU15+AV15+AZ13+BA13+BB13+BC13)*-0.132/4,(BM9+BN9+BQ6+BR6+BS5+BT5+BU4+BV4)*-0.132/2,(BO8+BP7)*-0.132,17)</f>
        <v>15.664769230769231</v>
      </c>
      <c r="U592" s="111">
        <f ca="1">Lefty!T592</f>
        <v>13.726230769230769</v>
      </c>
    </row>
    <row r="593" spans="2:19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</row>
    <row r="594" spans="2:21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594" s="111">
        <f ca="1">Lefty!T594</f>
        <v>14.287230769230769</v>
      </c>
    </row>
    <row r="596" spans="1:6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</row>
    <row r="598" spans="9:14" ht="25.5">
      <c r="I598" s="110" t="s">
        <v>176</v>
      </c>
      <c r="L598" s="105"/>
      <c r="M598" s="106"/>
      <c r="N598" s="106"/>
    </row>
    <row r="599" spans="12:14">
      <c r="L599" s="105"/>
      <c r="M599" s="106"/>
      <c r="N599" s="106"/>
    </row>
    <row r="600" spans="12:14">
      <c r="L600" s="105"/>
      <c r="M600" s="106"/>
      <c r="N600" s="106"/>
    </row>
    <row r="601" spans="2:14">
      <c r="B601" s="105" t="s">
        <v>127</v>
      </c>
      <c r="F601" s="107" t="s">
        <v>128</v>
      </c>
      <c r="L601" s="105" t="s">
        <v>130</v>
      </c>
      <c r="M601" s="106"/>
      <c r="N601" s="106"/>
    </row>
    <row r="602" spans="1:19">
      <c r="A602" s="106" t="s">
        <v>126</v>
      </c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</row>
    <row r="603" spans="2:19"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</row>
    <row r="604" spans="1:19">
      <c r="A604" s="106" t="s">
        <v>125</v>
      </c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</row>
    <row r="605" spans="2:19"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</row>
    <row r="606" spans="1:19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</row>
    <row r="607" spans="1:19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</row>
    <row r="608" spans="2:21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SUM((DB20+DB19+DB18+DB17+DB16+DB15+DB14+DB13+DB12+DA11)*-0.132,(CZ10+CY10)*-0.132/2,(CX9+CW9+CV9+CU9+CT9+CS8+CR8+CQ8+CP8+CO8+CN7+CM7+CL7+CK7+CJ7+CI6+CH6+CG6+CF6+CE6+CD5+CC5+CB5+CA5+BZ5)*-0.132/5,(BY4+BX4+BW4+BV4)*-0.132/4,17)</f>
        <v>17.869169230769231</v>
      </c>
      <c r="U608" s="111">
        <f ca="1">Lefty!T608</f>
        <v>16.90963076923077</v>
      </c>
    </row>
    <row r="609" spans="2:19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</row>
    <row r="610" spans="2:21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SUM((DB20+DA19+DA18+CZ17+CZ16+CY15+CY14+CX13+CX12+CW11+CW10)*-0.132,(CV9+CU9+CT9+CS9+CR9+CQ8+CP8+CO8+CN8+CM8+CL7+CK7+CJ7+CI7+CH7)*-0.132/5,(CG6+CF6+CE6+CD6+CC5+CB5+CA5+BZ5+BY4+BX4+BW4+BV4)*-0.132/4,17)</f>
        <v>18.397169230769229</v>
      </c>
      <c r="U610" s="111">
        <f ca="1">Lefty!T610</f>
        <v>17.391430769230769</v>
      </c>
    </row>
    <row r="611" spans="2:21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SUM((CZ20+CZ19+CZ18+CZ17+CZ16+CZ15+CZ14+CZ13+CZ12+CY11)*-0.132,(CX10+CW10)*-0.132/2,(CV9+CU9+CT9+CS9+CR9+CQ8+CP8+CO8+CN8+CM8+CL7+CK7+CJ7+CI7+CH7)*-0.132/5,(CG6+CF6+CE6+CD6+CC5+CB5+CA5+BZ5+BY4+BX4+BW4+BV4)*-0.132/4,17)</f>
        <v>17.67116923076923</v>
      </c>
      <c r="U611" s="111">
        <f ca="1">Lefty!T611</f>
        <v>15.93943076923077</v>
      </c>
    </row>
    <row r="612" spans="2:19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</row>
    <row r="613" spans="2:21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SUM((DB20+DA19+CZ18+CY17+CX16+CW15+CV14+CU13+CT12+CS11)*-0.132,(CR10+CQ10)*-0.132/2,(CP9+CO9+CN9+CM9+CL8+CK8+CJ8+CI8+CH7+CG7+CF7+CE7)*-0.132/4,(CD6+CC6+CB6+CA5+BZ5+BY5+BX4+BW4+BV4)*-0.132/3,17)</f>
        <v>18.48076923076923</v>
      </c>
      <c r="U613" s="111">
        <f ca="1">Lefty!T613</f>
        <v>18.049230769230768</v>
      </c>
    </row>
    <row r="614" spans="2:21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SUM((CZ20+CY19+CY18+CX17+CX16+CW15+CW14+CV13+CV12+CU11+CU10)*-0.132,(CT9+CS9+CR9+CQ9+CP9)*-0.132/5,(CO8+CN8+CM8+CL8+CK7+CJ7+CI7+CH7+CG6+CF6+CE6+CD6+CC5+CB5+CA5+BZ5+BY4+BX4+BW4+BV4)*-0.132/4,17)</f>
        <v>18.020969230769232</v>
      </c>
      <c r="U614" s="111">
        <f ca="1">Lefty!T614</f>
        <v>17.853430769230769</v>
      </c>
    </row>
    <row r="615" spans="2:21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SUM((CX20+CX19+CX18+CX17+CX16+CX15+CX14+CX13+CX12+CW11)*-0.132,(CV10+CU10)*-0.132/2,(CT9+CS9+CR9+CQ9+CP9)*-0.132/5,(CO8+CN8+CM8+CL8+CK7+CJ7+CI7+CH7+CG6+CF6+CE6+CD6+CC5+CB5+CA5+BZ5+BY4+BX4+BW4+BV4)*-0.132/4,17)</f>
        <v>18.482969230769232</v>
      </c>
      <c r="U615" s="111">
        <f ca="1">Lefty!T615</f>
        <v>18.381430769230768</v>
      </c>
    </row>
    <row r="616" spans="2:21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SUM((CV20+CW19+CW18+CX17+CX16+CY15+CY14+CZ13+CZ12+DA11+DA10)*-0.132,(CZ9+CY9+CX9+CW9+CV9+CU9)*-0.132/6,(CT8+CS8+CR8+CQ8+CP8+CO7+CN7+CM7+CL7+CK7+CJ6+CI6+CH6+CG6+CF6+CE5+CD5+CC5+CB5+CA5+BZ4+BY4+BX4+BW4+BV4)*-0.132/5,17)</f>
        <v>18.467569230769232</v>
      </c>
      <c r="U616" s="111">
        <f ca="1">Lefty!T616</f>
        <v>17.30563076923077</v>
      </c>
    </row>
    <row r="617" spans="2:19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</row>
    <row r="618" spans="2:21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618" s="111">
        <f ca="1">Lefty!T618</f>
        <v>18.511230769230771</v>
      </c>
    </row>
    <row r="619" spans="2:21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SUM((CZ20+CY19+CX18+CW17+CV16+CU15+CT14+CS13+CR12+CQ11)*-0.132,(CP10+CO10)*-0.132/2,(CN9+CM9+CL9+CK9)*-0.132/4,(CJ8+CI8+CH8+CG7+CF7+CE7+CD6+CC6+CB6+CA5+BZ5+BY5+BX4+BW4+BV4)*-0.132/3,17)</f>
        <v>19.107769230769232</v>
      </c>
      <c r="U619" s="111">
        <f ca="1">Lefty!T619</f>
        <v>18.808230769230768</v>
      </c>
    </row>
    <row r="620" spans="2:21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SUM((CX20+CW19+CW18+CV17+CV16+CU15+CU14+CT13+CT12+CS11+CS10)*-0.132,(CR9+CQ9+CP9+CO9+CN8+CM8+CL8+CK8+CJ7+CI7+CH7+CG7+CF6+CE6+CD6+CC6+CB5+CA5+BZ5+BY5)*-0.132/4,(BX4+BW4+BV4)*-0.132/3,17)</f>
        <v>18.238769230769229</v>
      </c>
      <c r="U620" s="111">
        <f ca="1">Lefty!T620</f>
        <v>17.76323076923077</v>
      </c>
    </row>
    <row r="621" spans="2:21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SUM((CV20+CV19+CV18+CV17+CV16+CV15+CV14+CV13+CV12+CU11)*-0.132,(CT10+CS10)*-0.132/2,(CR9+CQ9+CP9+CO9+CN8+CM8+CL8+CK8+CJ7+CI7+CH7+CG7+CF6+CE6+CD6+CC6+CB5+CA5+BZ5+BY5)*-0.132/4,(BX4+BW4+BV4)*-0.132/3,17)</f>
        <v>19.162769230769232</v>
      </c>
      <c r="U621" s="111">
        <f ca="1">Lefty!T621</f>
        <v>19.017230769230771</v>
      </c>
    </row>
    <row r="622" spans="2:21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SUM((CT20+CU19+CU18+CV17+CV16+CW15+CW14+CX13+CX12+CY11+CY10)*-0.132,(CX9+CW9+CV9+CU9+CT9+CS8+CR8+CQ8+CP8+CO8+CN7+CM7+CL7++CK7+CJ7+CI6+CH6+CG6+CF6+CE6+CD5+CC5+CB5+CA5+BZ5)*-0.132/5,(BY4+BX4+BW4+BV4)*-0.132/4,17)</f>
        <v>18.727169230769231</v>
      </c>
      <c r="U622" s="111">
        <f ca="1">Lefty!T622</f>
        <v>17.899630769230768</v>
      </c>
    </row>
    <row r="623" spans="2:21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SUM((CR20+CS19+CT18+CU17+CV16+CW15+CX14+CY13+CZ12+DA11+DB10)*-0.132,(DA9+CZ9+CY9+CX9+CW9+CV9+CU8+CT8+CS8+CR8+CQ8+CP8)*-0.132/6,(CO7+CN7+CM7+CL7+CK7+CJ6+CI6+CH6+CG6+CF6+CE5+CD5+CC5+CB5+CA5+BZ4+BY4+BX4+BW4+BV4)*-0.132/5,17)</f>
        <v>18.762369230769231</v>
      </c>
      <c r="U623" s="111">
        <f ca="1">Lefty!T623</f>
        <v>17.868830769230769</v>
      </c>
    </row>
    <row r="624" spans="2:19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</row>
    <row r="625" spans="2:21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SUM((DA19+CZ19+CY18+CX18+CW17+CV17+CU16+CT16+CS15+CR15+CQ14+CP14+CO13+CN13+CM12+CL12+CK11+CJ11+CI10+CH10+CG9+CF9+CE8+CD8+CC7+CB7+CA6+BZ6+BY5+BX5+BW4+BV4)*-0.132/2,DB20*-0.132,17)</f>
        <v>19.558769230769229</v>
      </c>
      <c r="U625" s="111">
        <f ca="1">Lefty!T625</f>
        <v>18.665230769230771</v>
      </c>
    </row>
    <row r="626" spans="2:21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SUM((CZ20+CW18+CT16+CQ14+CN12)*-0.132,(CY19+CX19+CV17+CU17+CS15+CR15+CP13+CO13+CM11+CL11+CK10+CJ10+CC7+CB7+CA6+BZ6+BY5+BX5+BW4+BV4)*-0.132/2,(CI9+CH9+CG9+CF8+CE8+CD8)*-0.132/3,17)</f>
        <v>19.030769230769231</v>
      </c>
      <c r="U626" s="111">
        <f ca="1">Lefty!T626</f>
        <v>18.555230769230768</v>
      </c>
    </row>
    <row r="627" spans="2:21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SUM((CX20+CW19+CV18+CU17+CT16+CS15+CR14+CQ13+CP12+CO11)*-0.132,(CN10+CM10)*-0.132/2,(CL9+CK9+CJ9+CI8+CH8+CG8+CF7+CE7+CD7+CC6+CB6+CA6+BZ5+BY5+BX5)*-0.132/3,(BW4+BV4)*-0.132/2,17)</f>
        <v>19.558769230769229</v>
      </c>
      <c r="U627" s="111">
        <f ca="1">Lefty!T627</f>
        <v>18.57723076923077</v>
      </c>
    </row>
    <row r="628" spans="2:21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SUM((CV20+CU19+CU18+CT17+CT16+CS15+CS14+CR13+CR12+CQ11+CQ10)*-0.132,(CP9+CO9+CN9+CM9+CL8+CK8+CJ8+CI8+CH7+CG7+CF7+CE7)*-0.132/4,(CD6+CC6+CB6+CA5+BZ5+BY5+BX4+BW4+BV4)*-0.132/3,17)</f>
        <v>20.196769230769231</v>
      </c>
      <c r="U628" s="111">
        <f ca="1">Lefty!T628</f>
        <v>18.77523076923077</v>
      </c>
    </row>
    <row r="629" spans="2:21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SUM((CT20+CT19+CT18+CT17+CT16+CT15+CT14+CT13+CT12+CS11+CR10)*-0.132,(CQ9+CP9+CO9+CN9+CM8+CL8+CK8+CJ8+CI7+CH7+CG7+CF7+CE6+CD6+CC6+CB6)*-0.132/4,(CA5+BZ5+BY5+BX4+BW4+BV4)*-0.132/3,17)</f>
        <v>18.67876923076923</v>
      </c>
      <c r="U629" s="111">
        <f ca="1">Lefty!T629</f>
        <v>19.006230769230768</v>
      </c>
    </row>
    <row r="630" spans="2:21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SUM((CR20+CS19+CS18+CT17+CT16+CU15+CU14+CV13+CV12+CW11+CW10)*-0.132,(CV9+CU9+CT9+CS9+CR9+CQ8+CP8+CO8+CN8+CM8+CL7+CK7+CJ7+CI7+CH7)*-0.132/5,(CG6+CF6+CE6+CD6+CC5+CB5+CA5+BZ5+BY4+BX4+BW4+BV4)*-0.132/4,17)</f>
        <v>18.529169230769231</v>
      </c>
      <c r="U630" s="111">
        <f ca="1">Lefty!T630</f>
        <v>18.44743076923077</v>
      </c>
    </row>
    <row r="631" spans="2:21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SUM((CP20+CQ19+CR18+CS17+CT16+CU15+CV14+CW13+CX12+CY11+CZ10)*-0.132,(CY9+CX9+CW9+CV9+CU9+CT8+CS8+CR8+CQ8+CP8+CO7+CN7+CM7+CL7+CK7+CJ6+CI6+CH6+CG6+CF6+CE5+CD5+CC5+CB5+CA5+BZ4+BY4+BX4+BW4+BV4)*-0.132/5,17)</f>
        <v>18.885569230769232</v>
      </c>
      <c r="U631" s="111">
        <f ca="1">Lefty!T631</f>
        <v>18.282430769230771</v>
      </c>
    </row>
    <row r="632" spans="2:19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</row>
    <row r="633" spans="2:21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SUM((CX20+CU18+CR16+CO14+CL12)*-0.132,(CW19+CV19+CT17+CS17+CQ15+CP15+CN13+CM13+CK11+CJ11+CI10+CH10)*-0.132/2,(CG9+CF9+CE8+CD8+CC7+CB7+CA6+BZ6+BY5+BX5+BW4+BV4)*-0.132/2,17)</f>
        <v>19.822769230769232</v>
      </c>
      <c r="U633" s="111">
        <f ca="1">Lefty!T633</f>
        <v>18.665230769230767</v>
      </c>
    </row>
    <row r="634" spans="2:21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SUM((CV20+CU19+CT18+CS17+CR16+CQ15+CP14+CO13+CN12+CM11)*-0.132,(CL10+CK10)*-0.132/2,(CJ9+CI9+CH9+CG8+CF8+CE8+CD7+CC7+CB7)*-0.132/3,(CA6+BZ6+BY5+BX5+BW4+BV4)*-0.132/2,17)</f>
        <v>19.91076923076923</v>
      </c>
      <c r="U634" s="111">
        <f ca="1">Lefty!T634</f>
        <v>18.533230769230769</v>
      </c>
    </row>
    <row r="635" spans="2:21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SUM((CT20+CS19+CS18+CR17+CR16+CQ15+CQ14+CP13+CP12+CO11+CO10)*-0.132,(CN9+CM9+CL9+CK9)*-0.132/4,(CJ8+CI8+CH8+CG7+CF7+CE7+CD6+CC6+CB6+CA5+BZ5+BY5+BX4+BW4+BV4)*-0.132/3,17)</f>
        <v>19.305769230769229</v>
      </c>
      <c r="U635" s="111">
        <f ca="1">Lefty!T635</f>
        <v>18.412230769230771</v>
      </c>
    </row>
    <row r="636" spans="2:21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SUM((CR20+CR19+CR18+CR17+CR16+CR15+CR14+CR13+CR12+CQ11+CP10)*-0.132,(CO9+CN9+CM9+CL9+CK8+CJ8+CI8+CH8)*-0.132/4,(CG7+CF7+CE7+CD6+CC6+CB6+CA5+BZ5+BY5+BX4+BW4+BV4)*-0.132/3,17)</f>
        <v>20.20776923076923</v>
      </c>
      <c r="U636" s="111">
        <f ca="1">Lefty!T636</f>
        <v>19.43523076923077</v>
      </c>
    </row>
    <row r="637" spans="2:21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SUM((CP20+CQ19+CQ18+CR17+CR16+CS15+CS14+CT13+CT12+CU11+CV10)*-0.132,(CU9+CT9+CS9+CR9+CQ9+CP8+CO8+CN8+CM8+CL8)*-0.132/5,(CK7+CJ7+CI7+CH7+CG6+CF6+CE6+CD6+CC5+CB5+CA5+BZ5+BY4+BX4+BW4+BV4)*-0.132/4,17)</f>
        <v>18.944969230769232</v>
      </c>
      <c r="U637" s="111">
        <f ca="1">Lefty!T637</f>
        <v>19.001830769230768</v>
      </c>
    </row>
    <row r="638" spans="2:21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SUM((CN20+CO19+CP18+CQ17+CR16+CS15+CT14+CU13+CV12+CW11+CW10)*-0.132,(CV9+CU9+CT9+CS9+CR9+CQ8+CP8+CO8+CN8+CM8+CL7+CK7+CJ7+CI7+CH7)*-0.132/5,(CG6+CF6+CE6+CD6+CC5+CB5+CA5+BZ5+BY4+BX4+BW4+BV4)*-0.132/4,17)</f>
        <v>18.529169230769231</v>
      </c>
      <c r="U638" s="111">
        <f ca="1">Lefty!T638</f>
        <v>19.107430769230771</v>
      </c>
    </row>
    <row r="639" spans="2:21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SUM((CL20+CO18+CR16+CU14+CX12+CY11+CZ10)*-0.132,(CM19+CN19+CP17+CQ17+CS15+CT15+CV13+CW13)*-0.132/2,(CY9+CX9+CW9+CV9+CU9+CT8+CS8+CR8+CQ8+CP8+CO7+CN7+CM7+CL7+CK7+CJ6+CI6+CH6+CG6+CF6+CE5+CD5+CC5+CB5+CA5+BZ4+BY4+BX4+BW4+BV4)*-0.132/5,17)</f>
        <v>18.819569230769229</v>
      </c>
      <c r="U639" s="111">
        <f ca="1">Lefty!T639</f>
        <v>18.942430769230768</v>
      </c>
    </row>
    <row r="640" spans="2:19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</row>
    <row r="641" spans="2:21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SUM((CV20+CS18+CP16+CM14+CJ12)*-0.132,(CU19+CT19+CR17+CQ17+CO15+CN15+CL13+CK13+CI11+CH11+CG10+CF10+CE9+CD9+CC8+CB8+CA7+BZ7+BY6+BX6)*-0.132/2,(BW5+BV4)*-0.132,17)</f>
        <v>20.548769230769231</v>
      </c>
      <c r="U641" s="111">
        <f ca="1">Lefty!T641</f>
        <v>18.665230769230767</v>
      </c>
    </row>
    <row r="642" spans="2:21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SUM((CT20+CS19+CR18+CQ17+CP16+CO15+CN14+CM13+CL12+CK11)*-0.132,(CJ10+CI10)*-0.132/2,(CH9+CG9+CF9)*-0.132/3,(CE8+CD8+CC7+CB7+CA6+BZ6+BY5+BX5+BW4+BV4)*-0.132/2,17)</f>
        <v>20.350769230769231</v>
      </c>
      <c r="U642" s="111">
        <f ca="1">Lefty!T642</f>
        <v>18.907230769230768</v>
      </c>
    </row>
    <row r="643" spans="2:21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SUM((CR20+CQ19+CQ18+CP17+CP16+CO15+CO14+CN13+CN12+CM11+CM10)*-0.132,(CL9+CK9+CJ9+CI8+CH8+CG8+CF7+CE7+CD7+CC6+CB6+CA6+BZ5+BY5+BX5)*-0.132/3,(BW4+BV4)*-0.132/2,17)</f>
        <v>19.75676923076923</v>
      </c>
      <c r="U643" s="111">
        <f ca="1">Lefty!T643</f>
        <v>18.709230769230768</v>
      </c>
    </row>
    <row r="644" spans="2:21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SUM((CP20+CP19+CP18+CP17+CP16+CP15+CP14+CP13+CP12+CO11+CN10)*-0.132,(CM9+CL9+CK9+CJ8+CI8+CH8+CG7+CF7+CE7+CD6+CC6+CB6+CA5+BZ5+BY5+BX4+BW4+BV4)*-0.132/3,17)</f>
        <v>18.78876923076923</v>
      </c>
      <c r="U644" s="111">
        <f ca="1">Lefty!T644</f>
        <v>19.611230769230769</v>
      </c>
    </row>
    <row r="645" spans="2:21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SUM((CN20+CO19+CO18+CP17+CP16+CQ15+CQ14+CR13+CR12+CS11+CS10)*-0.132,(CR9+CQ9+CP9+CO9+CN8+CM8+CL8+CK8+CJ7+CI7+CH7+CG7+CF6+CE6+CD6+CC6+CB5+CA5+BZ5+BY5)*-0.132/4,(BX4+BW4+BV4)*-0.132/3,17)</f>
        <v>18.898769230769233</v>
      </c>
      <c r="U645" s="111">
        <f ca="1">Lefty!T645</f>
        <v>18.027230769230769</v>
      </c>
    </row>
    <row r="646" spans="2:21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SUM((CL20+CM19+CN18+CO17+CP16+CQ15+CR14+CS13+CT12+CU11+CU10)*-0.132,(CT9+CS9+CR9+CQ9+CP9)*-0.132/5,(CO8+CN8+CM8+CL8+CK7+CJ7+CI7+CH7+CG6+CF6+CE6+CD6+CC5+CB5+CA5+BZ5+BY4+BX4+BW4+BV4)*-0.132/4,17)</f>
        <v>18.81296923076923</v>
      </c>
      <c r="U646" s="111">
        <f ca="1">Lefty!T646</f>
        <v>18.90943076923077</v>
      </c>
    </row>
    <row r="647" spans="2:21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SUM((CJ20+CM18+CP16+CS14+CV12+CW11+CX10)*-0.132,(CK19+CL19+CN17+CO17+CQ15+CR15+CT13+CU13)*-0.132/2,(CW9+CV9+CU9+CT9+CS9+CR8+CQ8+CP8+CO8+CN8+CM7+CL7+CK7+CJ7+CI7+CH6+CG6+CF6+CE6+CD6)*-0.132/5,(CC5+CB5+CA5+BZ5+BY4+BX4+BW4+BV4)*-0.132/4,17)</f>
        <v>18.51596923076923</v>
      </c>
      <c r="U647" s="111">
        <f ca="1">Lefty!T647</f>
        <v>19.107430769230771</v>
      </c>
    </row>
    <row r="648" spans="2:21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SUM((CI19+CJ19+CK18+CL18+CM17+CN17+CO16+CP16+CQ15+CR15+CS14+CT14+CU13+CV13+CW12+CX12+CY11+CZ11)*-0.132/2,(CH20+DA10)*-0.132,(CZ9+CY9+CX9+CW9+CV9+CU9)*-0.132/6,(CT8+CS8+CR8+CQ8+CP8+CO7+CN7+CM7+CL7+CK7+CJ6+CI6+CH6+CG6+CF6+CE5+CD5+CC5+CB5+CA5+BZ4+BY4+BX4+BW4+BV4)*-0.132/5,17)</f>
        <v>18.533569230769231</v>
      </c>
      <c r="U648" s="111">
        <f ca="1">Lefty!T648</f>
        <v>19.219630769230768</v>
      </c>
    </row>
    <row r="649" spans="2:19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</row>
    <row r="650" spans="2:21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SUM((CT20+CQ18+CN16+CK14+CH12+CE10)*-0.132,(CS19+CR19+CP17+CO17+CM15+CL15+CJ13+CI13+CG11+CF11+CD9+CC9+CB8+CA8+BZ7+BY7)*-0.132/2,(BX6+BW5+BV4)*-0.132,17)</f>
        <v>20.020769230769233</v>
      </c>
      <c r="U650" s="111">
        <f ca="1">Lefty!T650</f>
        <v>19.127230769230767</v>
      </c>
    </row>
    <row r="651" spans="2:21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SUM((CR20+CQ19+CP18+CO17+CN16+CM15+CL14+CK13+CJ12+CI11+BV4)*-0.132,(CH10+CG10+CF9+CE9+CD8+CC8+CB7+CA7+BZ6+BY6+BX5+BW5)*-0.132/2,17)</f>
        <v>20.548769230769231</v>
      </c>
      <c r="U651" s="111">
        <f ca="1">Lefty!T651</f>
        <v>18.73123076923077</v>
      </c>
    </row>
    <row r="652" spans="2:21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SUM((CP20+CO19+CO18+CN17+CN16+CM15+CM14+CL13+CL12+CK11+CK10)*-0.132,(CJ9+CI9+CH9+CG8+CF8+CE8+CD7+CC7+CB7)*-0.132/3,(CA6+BZ6+BY5+BX5+BW4+BV4)*-0.132/2,17)</f>
        <v>20.372769230769229</v>
      </c>
      <c r="U652" s="111">
        <f ca="1">Lefty!T652</f>
        <v>18.995230769230769</v>
      </c>
    </row>
    <row r="653" spans="2:21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SUM((CN20+CN19+CN18+CN17+CN16+CN15+CN14+CN13+CN12+CM11+CL10)*-0.132,(CK9+CJ9+CI9+CH8+CG8+CF8+CE7+CD7+CC7+CB6+CA6+BZ6)*-0.132/3,(BY5+BX5+BW4+BV4)*-0.132/2,17)</f>
        <v>20.526769230769233</v>
      </c>
      <c r="U653" s="111">
        <f ca="1">Lefty!T653</f>
        <v>18.511230769230771</v>
      </c>
    </row>
    <row r="654" spans="2:21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SUM((CL20+CM19+CM18+CN17+CN16+CO15+CO14+CP13+CP12+CQ11+CQ10)*-0.132,(CP9+CO9+CN9+CM9+CL8+CK8+CJ8+CI8+CH7+CG7+CF7+CE7)*-0.132/4,(CD6+CC6+CB6+CA5+BZ5+BY5+BX4+BW4+BV4)*-0.132/3,17)</f>
        <v>19.668769230769232</v>
      </c>
      <c r="U654" s="111">
        <f ca="1">Lefty!T654</f>
        <v>19.171230769230768</v>
      </c>
    </row>
    <row r="655" spans="2:21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SUM((CJ20+CK19+CL18+CM17+CN16+CO15+CP14+CQ13+CR12+CS11+CS10)*-0.132,(CR9+CQ9+CP9+CO9+CN8+CM8+CL8+CK8+CJ7+CI7+CH7+CG7+CF6+CE6+CD6+CC6+CB5+CA5+BZ5+BY5)*-0.132/4,(BX4+BW4+BV4)*-0.132/3,17)</f>
        <v>19.162769230769232</v>
      </c>
      <c r="U655" s="111">
        <f ca="1">Lefty!T655</f>
        <v>18.819230769230771</v>
      </c>
    </row>
    <row r="656" spans="2:21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SUM((CH20+CK18+CN16+CQ14+CT12+CU11+CV10)*-0.132,(CI19+CJ19+CL17+CM17+CO15+CP15+CR13+CS13)*-0.132/2,(CU9+CT9+CS9+CR9+CQ9+CP8+CO8+CN8+CM8+CL8)*-0.132/5,(CK7+CJ7+CI7+CH7+CG6+CF6+CE6+CD6+CC5+CB5+CA5+BZ5+BY4+BX4+BW4+BV4)*-0.132/4,17)</f>
        <v>18.61496923076923</v>
      </c>
      <c r="U656" s="111">
        <f ca="1">Lefty!T656</f>
        <v>19.199830769230768</v>
      </c>
    </row>
    <row r="657" spans="2:21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SUM((CG19+CH19+CI18+CJ18+CK17+CL17+CM16+CN16+CO15+CP15+CQ14+CR14+CS13+CT13+CU12+CV12+CW11+CX11)*-0.132/2,(CF20+CY10)*-0.132,(CX9+CW9+CV9+CU9+CT9+CS8+CR8+CQ8+CP8+CO8+CN7+CM7+CL7+CK7+CJ7+CI6+CH6+CG6+CF6+CE6+CD5+CC5+CB5+CA5+BZ5)*-0.132/5,(BY4+BX4+BW4+BV4)*-0.132/4,17)</f>
        <v>18.067169230769231</v>
      </c>
      <c r="U657" s="111">
        <f ca="1">Lefty!T657</f>
        <v>19.54963076923077</v>
      </c>
    </row>
    <row r="658" spans="2:21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-0.132/2,(CH18+CI18+CJ18+CO15+CP15+CQ15+CT13+CU13+CV13)*-0.132/3,(DA9+CZ9+CY9+CX9+CW9+CV9+CU8+CT8+CS8+CR8+CQ8+CP8)*-0.132/6,(CO7+CN7+CM7+CL7+CK7+CJ6+CI6+CH6+CG6+CF6+CE5+CD5+CC5+CB5+CA5+BZ4+BY4+BX4+BW4+BV4)*-0.132/5,17)</f>
        <v>18.432369230769233</v>
      </c>
      <c r="U658" s="111">
        <f ca="1">Lefty!T658</f>
        <v>19.518830769230771</v>
      </c>
    </row>
    <row r="659" spans="2:19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</row>
    <row r="660" spans="2:21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SUM((CP20+CO19+CN18+CM17+CL16+CK15+CJ14+CI13+CH12+CG11)*-0.132,(CF10+CE10)*-0.132/2,(CD9+CC9+CB8+CA8+BZ7+BY7)*-0.132/2,(BX6+BW5+BV4)*-0.132,17)</f>
        <v>19.822769230769232</v>
      </c>
      <c r="U660" s="111">
        <f ca="1">Lefty!T660</f>
        <v>19.127230769230767</v>
      </c>
    </row>
    <row r="661" spans="2:21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15.928999999999998</v>
      </c>
      <c r="R661" s="108">
        <v>17</v>
      </c>
      <c r="S661" s="122"/>
      <c r="T661" s="111">
        <f ca="1">SUM((CN20+CM19+CM18+CL17+CL16+CK15+CK14+CJ13+CJ12+CI11+CH10)*-0.132,(CG9+CF9+CE8+CD8+CC7+CB7+CA6+BZ6+BY5+BX5+BW4+BV4)*-0.132/2,17)</f>
        <v>19.360769230769233</v>
      </c>
      <c r="U661" s="111">
        <f ca="1">Lefty!T661</f>
        <v>19.061230769230768</v>
      </c>
    </row>
    <row r="662" spans="2:21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SUM((CL20+CL19+CL18+CL17+CL16+CL15+CL14+CL13+CL12+CK11+CJ10)*-0.132,(CI9+CH9+CG9+CF8+CE8+CD8)*-0.132/3,(CC7+CB7+CA6+BZ6+BY5+BX5+BW4+BV4)*-0.132/2,17)</f>
        <v>19.096769230769233</v>
      </c>
      <c r="U662" s="111">
        <f ca="1">Lefty!T662</f>
        <v>19.479230769230767</v>
      </c>
    </row>
    <row r="663" spans="2:21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SUM((CJ20+CK19+CK18+CL17+CL16+CM15+CM14+CN13+CN12+CO11+CO10)*-0.132,(CN9+CM9+CL9+CK9)*-0.132/4,(CJ8+CI8+CH8+CG7+CF7+CE7+CD6+CC6+CB6+CA5+BZ5+BY5+BX4+BW4+BV4)*-0.132/3,17)</f>
        <v>19.569769230769232</v>
      </c>
      <c r="U663" s="111">
        <f ca="1">Lefty!T663</f>
        <v>18.67623076923077</v>
      </c>
    </row>
    <row r="664" spans="2:21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SUM((CH20+CI19+CJ18+CK17+CL16+CM15+CN14+CO13+CP12+CQ11+CQ10)*-0.132,(CP9+CO9+CN9+CM9+CL8+CK8+CJ8+CI8+CH7+CG7+CF7+CE7)*-0.132/4,(CD6+CC6+CB6+CA5+BZ5+BY5+BX4+BW4+BV4)*-0.132/3,17)</f>
        <v>19.272769230769232</v>
      </c>
      <c r="U664" s="111">
        <f ca="1">Lefty!T664</f>
        <v>19.567230769230768</v>
      </c>
    </row>
    <row r="665" spans="2:21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SUM((CF20+CI18+CL16+CO14+CR12+CS11+CT10)*-0.132,(CG19+CH19+CJ17+CK17+CM15+CN15+CP13+CQ13)*-0.132/2,(CS9+CR9+CQ9+CP9+CO8+CN8+CM8+CL8+CK7+CJ7+CI7+CH7+CG6+CF6+CE6+CD6+CC5+CB5+CA5+BZ5+BY4+BX4+BW4+BV4)*-0.132/4,17)</f>
        <v>18.370769230769231</v>
      </c>
      <c r="U665" s="111">
        <f ca="1">Lefty!T665</f>
        <v>19.127230769230771</v>
      </c>
    </row>
    <row r="666" spans="2:21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SUM((CE19+CF19+CG18+CH18+CI17+CJ17+CK16+CL16+CM15+CN15+CO14+CP14+CQ13+CR13+CS12+CT12+CU11+CV11)*-0.132/2,(CD20+CW10)*-0.132,(CV9+CU9+CT9+CS9+CR9+CQ8+CP8+CO8+CN8+CM8+CL7+CK7+CJ7+CI7+CH70+CH7)*-0.132/5,(CG6+CF6+CE6+CD6+CC5+CB5+CA5+BZ5+BY4+BX4+BW4+BV4)*-0.132/4,17)</f>
        <v>18.199169230769233</v>
      </c>
      <c r="U666" s="111">
        <f ca="1">Lefty!T666</f>
        <v>19.305430769230771</v>
      </c>
    </row>
    <row r="667" spans="2:21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-0.132/2,(CF18+CG18+CH18+CM15+CN15+CO15+CR13+CS13+CT13)*-0.132/3,(CY9+CX9+CW9+CV9+CU9+CT8+CS8+CR8+CQ8+CP8+CO7+CN7+CM7+CL7+CK7+CJ6+CI6+CH6+CG6+CF6+CE5+CD5+CC5+CB5+CA5+BZ4+BY4+BX4+BW4+BV4)*-0.132/5,17)</f>
        <v>18.225569230769231</v>
      </c>
      <c r="U667" s="111">
        <f ca="1">Lefty!T667</f>
        <v>19.096430769230771</v>
      </c>
    </row>
    <row r="668" spans="2:19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</row>
    <row r="669" spans="2:21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SUM((CN20+CM19+CL18+CK17+CJ16+CI15+CH14+CG13+CF12+CE11)*-0.132,(CD10+CC10+CB9+CA9)*-0.132/2,(BZ8+BY7+BX6+BW5+BV4)*-0.132,17)</f>
        <v>19.228769230769231</v>
      </c>
      <c r="U669" s="111">
        <f ca="1">Lefty!T669</f>
        <v>19.127230769230767</v>
      </c>
    </row>
    <row r="670" spans="2:21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SUM((CL20+CK19+CK18+CJ17+CJ16+CI15+CI14+CH13+CH12+CG11+CG10+BV4)*-0.132,(CF9+CE9+CD8+CC8+CB7+CA7+BZ6+BY6+BX5+BW5)*-0.132/2,17)</f>
        <v>18.700769230769232</v>
      </c>
      <c r="U670" s="111">
        <f ca="1">Lefty!T670</f>
        <v>19.457230769230769</v>
      </c>
    </row>
    <row r="671" spans="2:21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SUM((CJ20+CJ19+CJ18+CJ17+CJ16+CJ15+CJ14+CJ13+CJ12+CI11+CI10)*-0.132,(CH9+CG9+CF9)*-0.132/3,(CE8+CD8+CC7+CB7+CA6+BZ6+BY5+BX5+BW4+BV4)*-0.132/2,17)</f>
        <v>18.172769230769234</v>
      </c>
      <c r="U671" s="111">
        <f ca="1">Lefty!T671</f>
        <v>20.491230769230768</v>
      </c>
    </row>
    <row r="672" spans="2:21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SUM((CH20+CI19+CI18+CJ17+CJ16+CK15+CK14+CL13+CL12+CM11+CM10)*-0.132,(CL9+CK9+CJ9+CI8+CH8+CG8+CF7+CE7+CD7+CC6+CB6+CA6+BZ5+BY5+BX5)*-0.132/3,(BW4+BV4)*-0.132/2,17)</f>
        <v>19.09676923076923</v>
      </c>
      <c r="U672" s="111">
        <f ca="1">Lefty!T672</f>
        <v>19.501230769230769</v>
      </c>
    </row>
    <row r="673" spans="2:21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SUM((CF20+CG19+CH18+CI17+CJ16+CK15+CL14+CM13+CN12+CO11+CO10)*-0.132,(CN9+CM9+CL9+CK9)*-0.132/4,(CJ8+CI8+CH8+CG7+CF7+CE7+CD6+CC6+CB6+CA5+BZ5+BY5+BX4+BW4+BV4)*-0.132/3,17)</f>
        <v>19.04176923076923</v>
      </c>
      <c r="U673" s="111">
        <f ca="1">Lefty!T673</f>
        <v>19.732230769230767</v>
      </c>
    </row>
    <row r="674" spans="2:21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SUM((CD20+CG18+CJ16+CM14+CP12+CQ11+CR10)*-0.132,(CE19+CF19+CH17+CI17+CK15+CL15+CN13+CO13)*-0.132/2,(CQ9+CP9+CO9+CN9+CM8+CL8+CK8+CJ8+CI7+CH7+CG7+CF7+CE6+CD6+CC6+CB6)*-0.132/4,(CA5+BZ5+BY5+BX4+BW4+BV4)*-0.132/3,17)</f>
        <v>18.876769230769231</v>
      </c>
      <c r="U674" s="111">
        <f ca="1">Lefty!T674</f>
        <v>19.534230769230767</v>
      </c>
    </row>
    <row r="675" spans="2:21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SUM((CC19+CD19+CE18+CF18+CG17+CH17+CI16+CJ16+CK15+CL15+CM14+CN14+CO13+CP13+CQ12+CR12+CS11+CT11)*-0.132/2,(CB20+CU10)*-0.132,(CT9+CS9+CR9+CQ9+CP9)*-0.132/5,(CO8+CN8+CM8+CL8+CK7+CJ7+CI7+CH7+CG6+CF6+CE6+CD6+CC5+CB5+CA5+BZ5+BY4+BX4+BW4+BV4)*-0.132/4,17)</f>
        <v>18.878969230769233</v>
      </c>
      <c r="U675" s="111">
        <f ca="1">Lefty!T675</f>
        <v>19.239430769230768</v>
      </c>
    </row>
    <row r="676" spans="2:21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-0.132/2,(CD18+CE18+CF18+CK15+CL15+CM15+CP13+CQ13+CR13)*-0.132/3,(CW9+CV9+CU9+CT9+CS9+CR8+CQ8+CP8+CO8+CN8+CM7+CL7+CK7+CJ7+CI7+CH6+CG6+CF6+CE6+CD6)*-0.132/5,(CC5+CB5+CA5+BZ5+BY4+BX4+BW4+BV4)*-0.132/4,17)</f>
        <v>18.735969230769232</v>
      </c>
      <c r="U676" s="111">
        <f ca="1">Lefty!T676</f>
        <v>19.305430769230767</v>
      </c>
    </row>
    <row r="677" spans="2:21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-0.132/2,(BZ19+CA19+CB19+CE17+CF17+CG17+CH16+CI16+CJ16+CK15+CL15+CM15+CN14+CO14+CP14+CQ13+CR13+CS13+CT12+CU12+CV12+CW11+CX11+CY11)*-0.132/3,(CZ10+DA10)*-0.132/2,(CZ9+CY9+CX9+CW9+CV9+CU9)*-0.132/6,(CT8+CS8+CR8+CQ8+CP8+CO7+CN7+CM7+CL7+CK7+CJ6+CI6+CH6+CG6+CF6+CE5+CD5+CC5+CB5+CA5+BZ4+BY4+BX4+BW4+BV4)*-0.132/5,17)</f>
        <v>18.577569230769232</v>
      </c>
      <c r="U677" s="111">
        <f ca="1">Lefty!T677</f>
        <v>19.043630769230766</v>
      </c>
    </row>
    <row r="678" spans="2:19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</row>
    <row r="679" spans="2:21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SUM((CL20+CK19+CJ18+CI17+CH16+CG15+CF14+CE13+CD12+CC11+CB10+CA9+BZ8+BY7+BX6+BW5+BV4)*-0.132,17)</f>
        <v>18.304769230769232</v>
      </c>
      <c r="U679" s="111">
        <f ca="1">Lefty!T679</f>
        <v>19.259230769230768</v>
      </c>
    </row>
    <row r="680" spans="2:21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SUM((CJ20+CI19+CI18+CH17+CH16+CG15+CG14+CF13+CF12+CE11+CE10+BX6+BW5+BV4)*-0.132,(CD9+CC9+CB8+CA8+BZ7+BY7)*-0.132/2,17)</f>
        <v>18.436769230769233</v>
      </c>
      <c r="U680" s="111">
        <f ca="1">Lefty!T680</f>
        <v>19.655230769230769</v>
      </c>
    </row>
    <row r="681" spans="2:21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SUM((CH20+CH19+CH18+CH17+CH16+CH15+CH14+CH13+CH12+CG11+CG10+BV4)*-0.132,(CF9+CE9+CD8+CC8+CB7+CA7+BZ6+BY6+BX5+BW5)*-0.132/2,17)</f>
        <v>18.436769230769233</v>
      </c>
      <c r="U681" s="111">
        <f ca="1">Lefty!T681</f>
        <v>19.721230769230768</v>
      </c>
    </row>
    <row r="682" spans="2:21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SUM((CF20+CG19+CG18+CH17+CH16+CI15+CI14+CJ13+CJ12+CK11+CK10)*-0.132,(CJ9+CI9+CH9+CG8+CF8+CE8+CD7+CC7+CB7)*-0.132/3,(CA6+BZ6+BY5+BX5+BW4+BV4)*-0.132/2,17)</f>
        <v>18.128769230769233</v>
      </c>
      <c r="U682" s="111">
        <f ca="1">Lefty!T682</f>
        <v>19.919230769230765</v>
      </c>
    </row>
    <row r="683" spans="2:21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SUM((CD20+CE19+CF18+CG17+CH16+CI15+CJ14+CK13+CL12+CM11+CM10)*-0.132,(CL9+CK9+CJ9+CI8+CH8+CG8+CF7+CE7+CD7+CC6+CB6+CA6+BZ5+BY5+BX5)*-0.132/3,(BW4+BV4)*-0.132/2,17)</f>
        <v>19.096769230769233</v>
      </c>
      <c r="U683" s="111">
        <f ca="1">Lefty!T683</f>
        <v>19.369230769230768</v>
      </c>
    </row>
    <row r="684" spans="2:21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SUM((CB20+CE18+CH16+CK14+CN12+CO11+CP10)*-0.132,(CC19+CD19+CF17+CG17+CI15+CJ15+CL13+CM13)*-0.132/2,(CO9+CN9+CM9+CL9+CK8+CJ8+CI8+CH8)*-0.132/4,(CG7+CF7+CE7+CD6+CC6+CB6+CA5+BZ5+BY5+BX4+BW4+BV4)*-0.132/3,17)</f>
        <v>18.821769230769231</v>
      </c>
      <c r="U684" s="111">
        <f ca="1">Lefty!T684</f>
        <v>19.171230769230768</v>
      </c>
    </row>
    <row r="685" spans="2:21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SUM((CA19+CB19+CC18+CD18+CE17+CF17+CG16+CH16+CI15+CJ15+CK14+CL14+CM13+CN13+CO12+CP12+CQ11+CR11)*-0.132/2,(BZ20+CS10)*-0.132,(CR9+CQ9+CP9+CO9+CN8+CM8+CL8+CK8+CJ7+CI7+CH7+CG7+CF6+CE6+CD6+CC6+CB5+CA5+BZ5+BY5)*-0.132/4,(BX4+BW4+BV4)*-0.132/3,17)</f>
        <v>18.436769230769233</v>
      </c>
      <c r="U685" s="111">
        <f ca="1">Lefty!T685</f>
        <v>19.479230769230767</v>
      </c>
    </row>
    <row r="686" spans="2:21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-0.132/2,(CB18+CC18+CD18+CI15+CJ15+CK15+CN13+CO13+CP13)*-0.132/3,(CU9+CT9+CS9+CR9+CQ9+CP8+CO8+CN8+CM8+CL8)*-0.132/5,(CK7+CJ7+CI7+CH7+CG6+CF6+CE6+CD6+CC5+CB5+CA5+BZ5+BY4+BX4+BW4+BV4)*-0.132/4,17)</f>
        <v>18.61496923076923</v>
      </c>
      <c r="U686" s="111">
        <f ca="1">Lefty!T686</f>
        <v>19.133830769230766</v>
      </c>
    </row>
    <row r="687" spans="2:21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-0.132/2,(BX19+BY19+BZ19+CC17+CD17+CE17+CF16+CG16+CH16+CI15+CJ15+CK15+CL14+CM14+CN14+CO13+CP13+CQ13+CR12+CS12+CT12+CU11+CV11+CW11)*-0.132/3,(CX10+CY10)*-0.132/2,(CX9+CW9+CV9+CU9+CT9+CS8+CR8+CQ8+CP8+CO8+CN7+CM7+CL7+CK7+CJ7+CI6+CH6+CG6+CF6+CE6+CD5+CC5+CB5+CA5+BZ5)*-0.132/5,(BY4+BX4+BW4+BV4)*-0.132/4,17)</f>
        <v>18.48516923076923</v>
      </c>
      <c r="U687" s="111">
        <f ca="1">Lefty!T687</f>
        <v>19.263630769230765</v>
      </c>
    </row>
    <row r="688" spans="2:21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-0.132/3,(CI15+CJ15+CK15+CL15+CP13+CQ13+CR13+CS13)*-0.132/4,(CZ10+DA10)*-0.132/2,(CZ9+CY9+CX9+CW9+CV9+CU9)*-0.132/6,(CT8+CS8+CR8+CQ8+CP8+CO7+CN7+CM7+CL7+CK7+CJ6+CI6+CH6+CG6+CF6+CE5+CD5+CC5+CB5+CA5+BZ4+BY4+BX4+BW4+BV4)*-0.132/5,17)</f>
        <v>18.511569230769233</v>
      </c>
      <c r="U688" s="111">
        <f ca="1">Lefty!T688</f>
        <v>19.043630769230766</v>
      </c>
    </row>
    <row r="689" spans="2:19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</row>
    <row r="690" spans="2:21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SUM((CH20+CG19+CG18+CF17+CF16+CE15+CE14+CD13+CD12+CC11+CC10+BZ8+BY7+BX6+BW5+BV4)*-0.132,(CB9+CA9)*-0.132/2,17)</f>
        <v>17.974769230769233</v>
      </c>
      <c r="U690" s="111">
        <f ca="1">Lefty!T690</f>
        <v>19.391230769230766</v>
      </c>
    </row>
    <row r="691" spans="2:21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SUM((CF20+CF19+CF18+CF17+CF16+CF15+CF14+CF13+CF12+CE11+CE10+BX6+BW5+BV4)*-0.132,(CD9+CC9+CB8+CA8+BZ7+BY7)*-0.132/2,17)</f>
        <v>17.776769230769233</v>
      </c>
      <c r="U691" s="111">
        <f ca="1">Lefty!T691</f>
        <v>19.655230769230766</v>
      </c>
    </row>
    <row r="692" spans="2:21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15.928999999999998</v>
      </c>
      <c r="R692" s="108">
        <v>17</v>
      </c>
      <c r="S692" s="122"/>
      <c r="T692" s="111">
        <f ca="1">SUM((CD20+CE19+CE18+CF17+CF16+CG15+CG14+CH13+CH12+CI11+CI10)*-0.132,(CH9+CG9+CF9)*-0.132/3,(CE8+CD8+CC7+CB7+CA6+BZ6+BY5+BX5+BW4+BV4)*-0.132/2,17)</f>
        <v>18.304769230769232</v>
      </c>
      <c r="U692" s="111">
        <f ca="1">Lefty!T692</f>
        <v>19.435230769230767</v>
      </c>
    </row>
    <row r="693" spans="2:21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SUM((CB20+CC19+CD18+CE17+CF16+CG15+CH14+CI13+CJ12+CK11+CK10)*-0.132,(CJ9+CI9+CH9+CG8+CF8+CE8+CD7+CC7+CB7)*-0.132/3,(CA6+BZ6+BY5+BX5+BW4+BV4)*-0.132/2,17)</f>
        <v>18.392769230769233</v>
      </c>
      <c r="U693" s="111">
        <f ca="1">Lefty!T693</f>
        <v>20.051230769230767</v>
      </c>
    </row>
    <row r="694" spans="2:21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SUM((BZ20+CC18+CF16+CI14+CL12+CM11+CN10)*-0.132,(CA19+CB19+CD17+CE17+CG15+CH15+CJ13+CK13)*-0.132/2,(CM9+CL9+CK9+CJ8+CI8+CH8+CG7+CF7+CE7+CD6+CC6+CB6+CA5+BZ5+BY5+BX4+BW4+BV4)*-0.132/3,17)</f>
        <v>18.52476923076923</v>
      </c>
      <c r="U694" s="111">
        <f ca="1">Lefty!T694</f>
        <v>19.677230769230768</v>
      </c>
    </row>
    <row r="695" spans="2:21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SUM((BY19+BZ19+CA18+CB18+CC17+CD17+CE16+CF16+CG15+CH15+CI14+CJ14+CK13+CL13+CM12+CN12+CO11+CP11)*-0.132/2,(BX20+CQ10)*-0.132,(CP9+CO9+CN9+CM9+CL8+CK8+CJ8+CI8+CH7+CG7+CF7+CE7)*-0.132/4,(CD6+CC6+CB6+CA5+BZ5+BY5+BX4+BW4+BV4)*-0.132/3,17)</f>
        <v>18.480769230769234</v>
      </c>
      <c r="U695" s="111">
        <f ca="1">Lefty!T695</f>
        <v>19.369230769230768</v>
      </c>
    </row>
    <row r="696" spans="2:21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SUM((BV20+BW20+BX19+BY19+CC17+CD17+CE16+CF16+CJ14+CK14+CO12+CP12+CQ11+CR11+CS10+CT10)*-0.132/2,(BZ18+CA18+CB18+CG15+CH15+CI15+CL13+CM13+CN13)*-0.132/3,(CS9+CR9+CQ9+CP9+CO8+CN8+CM8+CL8+CK7+CJ7+CI7+CH7+CG6+CF6+CE6+CD6+CC5+CB5+CA5+BZ5+BY4+BX4+BW4+BV4)*-0.132/4,17)</f>
        <v>18.106769230769231</v>
      </c>
      <c r="U696" s="111">
        <f ca="1">Lefty!T696</f>
        <v>19.193230769230766</v>
      </c>
    </row>
    <row r="697" spans="2:21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-0.132/2,(BV19+BW19+BX19+CA17+CB17+CC17+CD16+CE16+CF16+CG15+CH15+CI15+CJ14+CK14+CL14+CM13+CN13+CO13+CP12+CQ12+CR12+CS11+CT11+CU11)*-0.132/3,(CV10+CW10)*-0.132/2,(CV9+CU9+CT9+CS9+CR9+CQ8+CP8+CO8+CN8+CM8+CL7+CK7+CJ7+CI7+CH7)*-0.132/5,(CG6+CF6+CE6+CD6+CC5+CB5+CA5+BZ5+BY4+BX4+BW4+BV4)*-0.132/4,17)</f>
        <v>18.001169230769232</v>
      </c>
      <c r="U697" s="111">
        <f ca="1">Lefty!T697</f>
        <v>18.755430769230767</v>
      </c>
    </row>
    <row r="698" spans="2:21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-0.132/3,(CG15+CH15+CI15+CJ15+CN13+CO13+CP13+CQ13)*-0.132/4,(CX10+CY10)*-0.132/2,(CX9+CW9+CV9+CU9+CT9+CS8+CR8+CQ8+CP8+CO8+CN7+CM7+CL7+CK7+CJ7+CI6+CH6+CG6+CF6+CE6+CD5+CC5+CB5+CA5+BZ5)*-0.132/5,(BY4+BX4+BW4+BV4)*-0.132/4,17)</f>
        <v>18.056169230769232</v>
      </c>
      <c r="U698" s="111">
        <f ca="1">Lefty!T698</f>
        <v>18.724630769230767</v>
      </c>
    </row>
    <row r="699" spans="2:21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-0.132/3,(BS19+BT19+BU19+BV19+BZ17+CA17+CB17+CC17+CG15+CH15+CI15+CJ15+CK14+CL14+CM14+CN14+CO13+CP13+CQ13+CR13+CS12+CT12+CU12+CV12)*-0.132/4,(CW11+CX11+CY11+CZ10+DA10+DB10)*-0.132/3,(DA9+CZ9+CY9+CX9+CW9+CV9+CU8+CT8+CS8+CR8+CQ8+CP8)*-0.132/6,(CO7+CN7+CM7+CL7+CK7+CJ6+CI6+CH6+CG6+CF6+CE5+CD5+CC5+CB5+CA5+BZ4+BY4+BX4+BW4+BV4)*-0.132/5,17)</f>
        <v>18.190369230769232</v>
      </c>
      <c r="U699" s="111">
        <f ca="1">Lefty!T699</f>
        <v>18.627830769230769</v>
      </c>
    </row>
    <row r="700" spans="2:19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</row>
    <row r="701" spans="2:21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SUM((CF20+CE19+CE18+CD17+CD16+CC15+CC14+CB13+CB12+CA11+CA10+BZ9+BY8+BX7+BW6+BV5+BV4)*-0.132,17)</f>
        <v>17.776769230769233</v>
      </c>
      <c r="U701" s="111">
        <f ca="1">Lefty!T701</f>
        <v>19.787230769230767</v>
      </c>
    </row>
    <row r="702" spans="2:21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SUM((CD20+CD19+CD18+CD17+CD16+CD15+CD14+CD13+CD12+CD11+CC10+BZ8+BY7+BX6+BW5+BV4)*-0.132,(CB9+CA9)*-0.132/2,17)</f>
        <v>17.842769230769232</v>
      </c>
      <c r="U702" s="111">
        <f ca="1">Lefty!T702</f>
        <v>19.919230769230765</v>
      </c>
    </row>
    <row r="703" spans="2:21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SUM((CB20+CC19+CC18+CD17+CD16+CE15+CE14+CF13+CF12+CG11+CG10+BV4)*-0.132,(CF9+CE9+CD8+CC8+CB7+CA7+BZ6+BY6+BX5+BW5)*-0.132/2,17)</f>
        <v>18.040769230769232</v>
      </c>
      <c r="U703" s="111">
        <f ca="1">Lefty!T703</f>
        <v>19.853230769230766</v>
      </c>
    </row>
    <row r="704" spans="2:21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SUM((BZ20+CA19+CB18+CC17+CD16+CE15+CF14+CG13+CH12+CI11+CI10)*-0.132,(CH9+CG9+CF9)*-0.132/3,(CE8+CD8+CC7+CB7+CA6+BZ6+BY5+BX5+BW4+BV4)*-0.132/2,17)</f>
        <v>17.908769230769231</v>
      </c>
      <c r="U704" s="111">
        <f ca="1">Lefty!T704</f>
        <v>19.831230769230768</v>
      </c>
    </row>
    <row r="705" spans="2:21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SUM((BX20+CA18+CD16+CG14+CJ12+CK11+CL10)*-0.132,(BY19+BZ19+CB17+CC17+CE15+CF15+CH13+CI13+BY5+BX5+BW4+BV4)*-0.132/2,(CK9+CJ9+CI9+CH8+CG8+CF8+CE7+CD7+CC7+CB6+CA6+BZ6)*-0.132/3,17)</f>
        <v>18.282769230769233</v>
      </c>
      <c r="U705" s="111">
        <f ca="1">Lefty!T705</f>
        <v>19.699230769230766</v>
      </c>
    </row>
    <row r="706" spans="2:21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SUM((BW19+BX19+BY18+BZ18+CA17+CB17+CC16+CD16+CE15+CF15+CG14+CH14+CI13+CJ13+CK12+CL12+CM11+CN11)*-0.132/2,(BV20+CO10)*-0.132,(CN9+CM9+CL9+CK9)*-0.132/4,(CJ8+CI8+CH8+CG7+CF7+CE7+CD6+CC6+CB6+CA5+BZ5+BY5+BX4+BW4+BV4)*-0.132/3,17)</f>
        <v>18.447769230769232</v>
      </c>
      <c r="U706" s="111">
        <f ca="1">Lefty!T706</f>
        <v>19.60023076923077</v>
      </c>
    </row>
    <row r="707" spans="2:21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SUM((BT20+BU20+BV19+BW19+CA17+CB17+CC16+CD16+CH14+CI14+CM12+CN12+CO11+CP11+CQ10+CR10)*-0.132/2,(BX18+BY18+BZ18+CE15+CF15+CG15+CJ13+CK13+CL13)*-0.132/3,(CQ9+CP9+CO9+CN9+CM8+CL8+CK8+CJ8+CI7+CH7+CG7+CF7+CE6+CD6+CC6+CB6)*-0.132/4,(CA5+BZ5+BY5+BX4+BW4+BV4)*-0.132/3,17)</f>
        <v>18.062769230769231</v>
      </c>
      <c r="U707" s="111">
        <f ca="1">Lefty!T707</f>
        <v>19.160230769230768</v>
      </c>
    </row>
    <row r="708" spans="2:21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-0.132/2,(BT19+BU19+BV19+BY17+BZ17+CA17+CB16+CC16+CD16+CE15+CF15+CG15+CH14+CI14+CJ14+CK13+CL13+CM13+CN12+CO12+CP12+CQ11+CR11+CS11)*-0.132/3,(CT10+CU10)*-0.132/2,(CT9+CS9+CR9+CQ9+CP9)*-0.132/5,(CO8+CN8+CM8+CL8+CK7+CJ7+CI7+CH7+CG6+CF6+CE6+CD6+CC5+CB5+CA5+BZ5+BY4+BX4+BW4+BV4)*-0.132/4,17)</f>
        <v>17.756969230769233</v>
      </c>
      <c r="U708" s="111">
        <f ca="1">Lefty!T708</f>
        <v>19.085430769230765</v>
      </c>
    </row>
    <row r="709" spans="2:21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-0.132/3,(CE15+CF15+CG15+CH15+CL13+CM13+CN13+CO13)*-0.132/4,(CV10+CW10)*-0.132/2,(CV9+CU9+CT9+CS9+CR9+CQ8+CP8+CO8+CN8+CM8+CL7+CK7+CJ7+CI7+CH7)*-0.132/5,(CG6+CF6+CE6+CD6+CC5+CB5+CA5+BZ5+BY4+BX4+BW4+BV4)*-0.132/4,17)</f>
        <v>17.682169230769233</v>
      </c>
      <c r="U709" s="111">
        <f ca="1">Lefty!T709</f>
        <v>18.733430769230768</v>
      </c>
    </row>
    <row r="710" spans="2:21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-0.132/3,(BQ19+BR19+BS19+BT19+BX17+BY17+BZ17+CA17+CE15+CF15+CG15+CH15+CI14+CJ14+CK14+CL14+CM13+CN13+CO13+CP13+CQ12+CR12+CS12+CT12)*-0.132/4,(CU11+CV11+CW11+CX10+CY10+CZ10)*-0.132/3,(CY9+CX9+CW9+CV9+CU9+CT8+CS8+CR8+CQ8+CP8+CO7+CN7+CM7+CL7+CK7+CJ6+CI6+CH6+CG6+CF6+CE5+CD5+CC5+CB5+CA5+BZ4+BY4+BX4+BW4+BV4)*-0.132/5,17)</f>
        <v>17.774569230769231</v>
      </c>
      <c r="U710" s="111">
        <f ca="1">Lefty!T710</f>
        <v>18.315430769230765</v>
      </c>
    </row>
    <row r="711" spans="2:19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</row>
    <row r="712" spans="2:21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SUM((CD20+CC19+CC18+CB17+CB16+CA15+CA14+BZ13+BZ12+BY11+BY10+BX9+BX8+BW7+BW6+BV5+BV4)*-0.132,17)</f>
        <v>17.644769230769231</v>
      </c>
      <c r="U712" s="111">
        <f ca="1">Lefty!T712</f>
        <v>18.467230769230767</v>
      </c>
    </row>
    <row r="713" spans="2:21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SUM((CB20+CB19+CB18+CB17+CB16+CB15+CB14+CB13+CB12+CA11+CA10+BZ9+BY8+BX7+BW6+BV5+BV4)*-0.132,17)</f>
        <v>17.776769230769233</v>
      </c>
      <c r="U713" s="111">
        <f ca="1">Lefty!T713</f>
        <v>20.051230769230767</v>
      </c>
    </row>
    <row r="714" spans="2:21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SUM((BZ20+CA19+CA18+CB17+CB16+CC15+CC14+CD13+CD12+CE11+CE10+BX6+BW5+BV4)*-0.132,(CD9+CC9+CB8+CA8+BZ7+BY7)*-0.132/2,17)</f>
        <v>17.512769230769234</v>
      </c>
      <c r="U714" s="111">
        <f ca="1">Lefty!T714</f>
        <v>19.391230769230766</v>
      </c>
    </row>
    <row r="715" spans="2:21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SUM((BX20+BY19+BZ18+CA17+CB16+CC15+CD14+CE13+CF12+CG11+CG10+BV4)*-0.132,(CF9+CE9+CD8+CC8+CB7+CA7+BZ6+BY6+BX5+BW5)*-0.132/2,17)</f>
        <v>18.040769230769232</v>
      </c>
      <c r="U715" s="111">
        <f ca="1">Lefty!T715</f>
        <v>19.721230769230768</v>
      </c>
    </row>
    <row r="716" spans="2:21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SUM((BV20+BY18+CB16+CE14+CH12+CI11+CJ10)*-0.132,(BW19+BX19+BZ17+CA17+CC15+CD15+CF13+CG13+CC7+CB7+CA6+BZ6+BY5+BX5+BW4+BV4)*-0.132/2,(CI9+CH9+CG9+CF8+CE8+CD8)*-0.132/3,17)</f>
        <v>17.908769230769231</v>
      </c>
      <c r="U716" s="111">
        <f ca="1">Lefty!T716</f>
        <v>19.347230769230766</v>
      </c>
    </row>
    <row r="717" spans="2:21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SUM((BU19+BV19+BW18+BX18+BY17+BZ17+CA16+CB16+CC15+CD15+CE14+CF14+CG13+CH13+CI12+CJ12+CK11+CL11)*-0.132/2,(BT20+CM10)*-0.132,(CL9+CK9+CJ9+CI8+CH8+CG8+CF7+CE7+CD7+CC6+CB6+CA6+BZ5+BY5+BX5)*-0.132/3,(BW4+BV4)*-0.132/2,17)</f>
        <v>17.842769230769232</v>
      </c>
      <c r="U717" s="111">
        <f ca="1">Lefty!T717</f>
        <v>19.039230769230766</v>
      </c>
    </row>
    <row r="718" spans="2:21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SUM((BR20+BS20+BT19+BU19+BY17+BZ17+CA16+CB16+CF14+CG14+CK12+CL12+CM11+CN11+CO10+CP10)*-0.132/2,(BV18+BW18+BX18+CC15+CD15+CE15+CH13+CI13+CJ13+CG7+CF7+CE7+CD6+CC6+CB6+CA5+BZ5+BY5+BX4+BW4+BV4)*-0.132/3,(CO9+CN9++CM9+CL9+CK8+CJ8+CI8+CH8)*-0.132/4,17)</f>
        <v>17.985769230769233</v>
      </c>
      <c r="U718" s="111">
        <f ca="1">Lefty!T718</f>
        <v>19.083230769230767</v>
      </c>
    </row>
    <row r="719" spans="2:21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-0.132/2,(BR19+BS19+BT19+BW17+BX17+BY17+BZ16+CA16+CB16+CC15+CD15+CE15+CF14+CG14+CH14+CI13+CJ13+CK13+CL12+CM12+CN12+CO11+CP11+CQ11)*-0.132/3,(CR10+CS10)*-0.132/2,(CR9+CQ9+CP9+CO9+CN8+CM8+CL8+CK8+CJ7+CI7+CH7+CG7+CF6+CE6+CD6+CC6+CB5+CA5+BZ5+BY5)*-0.132/4,(BX4+BW4+BV4)*-0.132/3,17)</f>
        <v>17.842769230769232</v>
      </c>
      <c r="U719" s="111">
        <f ca="1">Lefty!T719</f>
        <v>18.731230769230766</v>
      </c>
    </row>
    <row r="720" spans="2:21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-0.132/3,(CC15+CD15+CE15+CF15+CJ13+CK13+CL13+CM13)*-0.132/4,(CT10+CU10)*-0.132/2,(CT9+CS9+CR9+CQ9+CP9)*-0.132/5,(CO8+CN8+CM8+CL8+CK7+CJ7+CI7+CH7+CG6+CF6+CE6+CD6+CC5+CB5+CA5+BZ5+BY4+BX4+BW4+BV4)*-0.132/4,17)</f>
        <v>17.514969230769232</v>
      </c>
      <c r="U720" s="111">
        <f ca="1">Lefty!T720</f>
        <v>18.711430769230766</v>
      </c>
    </row>
    <row r="721" spans="2:21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-0.132/3,(BO19+BP19+BQ19+BR19+BV17+BW17+BX17+BY17+CC15+CD15+CE15+CF15+CG14+CH14+CI14+CJ14+CK13+CL13+CM13+CN13+CO12+CP12+CQ12+CR12)*-0.132/4,(CS11+CT11+CU11+CV10+CW10+CX10)*-0.132/3,(CW9+CV9+CU9+CT9+CS9+CR8+CQ8+CP8+CO8+CN8+CM7+CL7+CK7+CJ7+CI7+CH6+CG6+CF6+CE6+CD6)*-0.132/5,(CC5+CB5+CA5+BZ5+BY4+BX4+BW4+BV4)*-0.132/4,17)</f>
        <v>17.613969230769232</v>
      </c>
      <c r="U721" s="111">
        <f ca="1">Lefty!T721</f>
        <v>18.348430769230767</v>
      </c>
    </row>
    <row r="722" spans="2:21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-0.132/3,(BM19+BN19+BO19+BP19+BQ18+BR18+BS18+BT18+BU17+BV17+BW17+BX17+BY16+BZ16+CA16+CB16+CH14+CI14+CJ14+CK14+CQ12+CR12+CS12+CT12+CU11+CV11+CW11+CX11)*-0.132/4,(CC15+CD15+CE15+CF15+CG15+CL13+CM13+CN13+CO13+CP13)*-0.132/5,(CY10+CZ10+DA10)*-0.132/3,(CZ9+CY9+CX9+CW9+CV9+CU9)*-0.132/6,(CT8+CS8+CR8+CQ8+CP8+CO7+CN7+CM7+CL7+CK7+CJ6+CI6+CH6+CG6+CF6+CE5+CD5+CC5+CB5+CA5+BZ4+BY4+BX4+BW4+BV4)*-0.132/5,17)</f>
        <v>17.600769230769231</v>
      </c>
      <c r="U722" s="111">
        <f ca="1">Lefty!T722</f>
        <v>18.066830769230766</v>
      </c>
    </row>
    <row r="723" spans="2:19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</row>
    <row r="724" spans="2:21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SUM((BZ20+BZ19+BZ18+BZ17+BZ16+BZ15+BZ14+BZ13+BZ12+BZ11+BZ10+BY9+BX8+BW7+BW6+BV5+BV4)*-0.132,17)</f>
        <v>17.116769230769233</v>
      </c>
      <c r="U724" s="111">
        <f ca="1">Lefty!T724</f>
        <v>19.655230769230766</v>
      </c>
    </row>
    <row r="725" spans="2:21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SUM((BX20+BY19+BY18+BZ17+BZ16+CA15+CA14+CB13+CB12+CC11+CC10+BZ8+BY7+BX6+BW5+BV4)*-0.132,(CB9+CA9)*-0.132/2,17)</f>
        <v>17.71076923076923</v>
      </c>
      <c r="U725" s="111">
        <f ca="1">Lefty!T725</f>
        <v>19.391230769230766</v>
      </c>
    </row>
    <row r="726" spans="2:21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SUM((BV20+BW19+BX18+BY17+BZ16+CA15+CB14+CC13+CD12+CE11+CE10+BX6+BW5+BV4)*-0.132,(CD9+CC9+CB8+CA8+BZ7+BY7)*-0.132/2,17)</f>
        <v>17.512769230769234</v>
      </c>
      <c r="U726" s="111">
        <f ca="1">Lefty!T726</f>
        <v>19.523230769230768</v>
      </c>
    </row>
    <row r="727" spans="2:21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SUM((BT20+BW18+BZ16+CC14+CF12+CG11+CH10)*-0.132,(BU19+BV19+BX17+BY17+CA15+CB15+CD13+CE13+CG9+CF9+CE8+CD8+CC7+CB7+CA6+BZ6+BY5+BX5+BW4+BV4)*-0.132/2,17)</f>
        <v>17.776769230769233</v>
      </c>
      <c r="U727" s="111">
        <f ca="1">Lefty!T727</f>
        <v>18.929230769230767</v>
      </c>
    </row>
    <row r="728" spans="2:21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SUM((BS19+BT19+BU18+BV18+BW17+BX17+BY16+BZ16+CA15+CB15+CC14+CD14+CE13+CF13+CG12+CH12+CI11+CJ11)*-0.132/2,(BR20+CK10)*-0.132,(CJ9+CI9+CH9+CG8+CF8+CE8+CD7+CC7+CB7)*-0.132/3,(CA6+BZ6+BY5+BX5+BW4+BV4)*-0.132/2,17)</f>
        <v>17.600769230769231</v>
      </c>
      <c r="U728" s="111">
        <f ca="1">Lefty!T728</f>
        <v>19.391230769230766</v>
      </c>
    </row>
    <row r="729" spans="2:21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SUM((BP20+BQ20+BR19+BS19+BW17+BX17+BY16+BZ16+CD14+CE14+CI12+CJ12+CK11+CL11+CM10+CN10)*-0.132/2,(BT18+BU18+BV18+CA15+CB15+CC15+CF13+CG13+CH13+CM9+CL9+CK9+CJ8+CI8+CH8+CG7+CF7+CE7+CD6+CC6+CB6+CA5+BZ5+BY5+BX4+BW4+BV4)*-0.132/3,17)</f>
        <v>17.622769230769233</v>
      </c>
      <c r="U729" s="111">
        <f ca="1">Lefty!T729</f>
        <v>18.951230769230769</v>
      </c>
    </row>
    <row r="730" spans="2:21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-0.132/2,(BP19+BQ19+BR19+BU17+BV17+BW17+BX16+BY16+BZ16+CA15+CB15+CC15+CD14+CE14+CF14+CG13+CH13+CI13+CJ12+CK12+CL12+CM11+CN11+CO11)*-0.132/3,(CP10+CQ10)*-0.132/2,(CP9+CO9+CN9+CM9+CL8+CK8+CJ8+CI8+CH7+CG7+CF7+CE7)*-0.132/4,(CD6+CC6+CB6+CA5+BZ5+BY5+BX4+BW4+BV4)*-0.132/3,17)</f>
        <v>17.534769230769232</v>
      </c>
      <c r="U730" s="111">
        <f ca="1">Lefty!T730</f>
        <v>18.665230769230767</v>
      </c>
    </row>
    <row r="731" spans="2:21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-0.132/3,(CA15+CB15+CC15+CD15+CH13+CI13+CJ13+CK13)*-0.132/4,(CR10+CS10)*-0.132/2,(CR9+CQ9+CP9+CO9+CN8+CM8+CL8+CK8+CJ7+CI7+CH7+CG7+CF6+CE6+CD6+CC6+CB5+CA5+BZ5+BY5)*-0.132/4,(BX4+BW4+BV4)*-0.132/3,17)</f>
        <v>17.688769230769232</v>
      </c>
      <c r="U731" s="111">
        <f ca="1">Lefty!T731</f>
        <v>18.434230769230766</v>
      </c>
    </row>
    <row r="732" spans="2:21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-0.132/3,(BM19+BN19+BO19+BP19+BT17+BU17+BV17+BW17+CA15+CB15+CC15+CD15+CE14+CF14+CG14+CH14+CI13+CJ13+CK13+CL13+CM12+CN12+CO12+CP12)*-0.132/4,(CQ11+CR11+CS11+CT10+CU10+CV10)*-0.132/3,(CU9+CT9+CS9+CR9+CQ9+CP8+CO8+CN8+CM8+CL8)*-0.132/5,(CK7+CJ7+CI7+CH7+CG6+CF6+CE6+CD6+CC5+CB5+CA5+BZ5+BY4+BX4+BW4+BV4)*-0.132/4,17)</f>
        <v>17.316969230769232</v>
      </c>
      <c r="U732" s="111">
        <f ca="1">Lefty!T732</f>
        <v>18.374830769230766</v>
      </c>
    </row>
    <row r="733" spans="2:21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-0.132/3,(BK19+BL19+BM19+BN19+BO18+BP18+BQ18+BR18+BS17+BT17+BU17+BV17+BW16+BX16+BY16+BZ16+CF14+CG14+CH14+CI14+CO12+CP12+CQ12+CR12+CS11+CT11+CU11+CV11)*-0.132/4,(CA15+CB15+CC15+CD15+CE15+CJ13+CK13+CL13+CM13+CN13)*-0.132/5,(CW10+CX10+CY10)*-0.132/3,(CX9+CW9+CV9+CU9+CT9+CS8+CR8+CQ8+CP8+CO8+CN7+CM7+CL7+CK7+CJ7+CI6+CH6+CG6+CF6+CE6+CD5+CC5+CB5+CA5+BZ5)*-0.132/5,(BY4+BX4+BW4+BV4)*-0.132/4,17)</f>
        <v>17.013369230769232</v>
      </c>
      <c r="U733" s="111">
        <f ca="1">Lefty!T733</f>
        <v>18.117430769230769</v>
      </c>
    </row>
    <row r="734" spans="2:21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-0.132/4,(BN18+BO18+BP18+BQ18+BR18+CA15+CB15+CC15+CD15+CE15+CF14+CG14+CH14+CI14+CJ14+CK13+CL13+CM13+CN13+CO13+CP12+CQ12+CR12+CS12+CT12)*-0.132/5,(CU11+CV11+CW11+CX11)*-0.132/4,(CY10+CZ10+DA10)*-0.132/3,(CZ9+CY9+CX9+CW9+CV9+CU9)*-0.132/6,(CT8+CS8+CR8+CQ8+CP8+CO7+CN7+CM7+CL7+CK7+CJ6+CI6+CH6+CG6+CF6+CE5+CD5+CC5+CB5+CA5+BZ4+BY4+BX4+BW4+BV4)*-0.132/5,17)</f>
        <v>17.235569230769233</v>
      </c>
      <c r="U734" s="111">
        <f ca="1">Lefty!T734</f>
        <v>17.893030769230769</v>
      </c>
    </row>
    <row r="735" spans="2:19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</row>
    <row r="736" spans="2:21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SUM((BX20+BX19+BX18+BX17+BX16+BX15+BX14+BX13+BX12+BX11+BX10+BX9+BW8+BW7+BV6+BV5+BV4)*-0.132,17)</f>
        <v>17.51276923076923</v>
      </c>
      <c r="U736" s="111">
        <f ca="1">Lefty!T736</f>
        <v>19.787230769230767</v>
      </c>
    </row>
    <row r="737" spans="2:21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SUM((BV20+BW19+BW18+BX17+BX16+BY15+BY14+BZ13+BZ12+CA11+CA10+BZ9+BY8+BX7+BW6+BV5+BV4)*-0.132,17)</f>
        <v>17.776769230769233</v>
      </c>
      <c r="U737" s="111">
        <f ca="1">Lefty!T737</f>
        <v>18.995230769230766</v>
      </c>
    </row>
    <row r="738" spans="2:21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SUM((BT20+BU19+BV18+BW17+BX16+BY15+BZ14+CA13+CB12+CC11+CC10+BZ8+BY7+BX6+BW5+BV4)*-0.132,(CB9+CA9)*-0.132/2,17)</f>
        <v>17.578769230769232</v>
      </c>
      <c r="U738" s="111">
        <f ca="1">Lefty!T738</f>
        <v>19.127230769230767</v>
      </c>
    </row>
    <row r="739" spans="2:21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SUM((BR20+BU18+BX16+CA14+CD12+CE11+CF10+BW5+BV4)*-0.132,(BS19+BT19+BV17+BW17+BY15+BZ15+CB13+CC13+CE9+CD9+CC8+CB8+CA7+BZ7+BY6+BX6)*-0.132/2,17)</f>
        <v>17.446769230769231</v>
      </c>
      <c r="U739" s="111">
        <f ca="1">Lefty!T739</f>
        <v>19.061230769230768</v>
      </c>
    </row>
    <row r="740" spans="2:21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SUM((BQ19+BR19+BS18+BT18+BU17+BV17+BW16+BX16+BY15+BZ15+CA14+CB14+CC13+CD13+CE12+CF12+CG11+CH11)*-0.132/2,(BP20+CI10)*-0.132,(CH9+CG9+CF9)*-0.132/3,(CE8+CD8+CC7+CB7+CA6+BZ6+BY5+BX5+BW4+BV4)*-0.132/2,17)</f>
        <v>17.248769230769231</v>
      </c>
      <c r="U740" s="111">
        <f ca="1">Lefty!T740</f>
        <v>18.841230769230769</v>
      </c>
    </row>
    <row r="741" spans="2:21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SUM((BN20+BO20+BP19+BQ19+BU17+BV17+BW16+BX16+CB14+CC14+CG12+CH12+CI11+CJ11+CK10+CL10)*-0.132/2,(BR18+BS18+BT18+BY15+BZ15+CA15+CD13+CE13+CF13)*-0.132/3,(CK9+CJ9+CI9+CH8+CG8+CF8+CE7+CD7+CC7+CB6+CA6+BZ6)*-0.132/3,(BY5+BX5+BW4+BV4)*-0.132/2,17)</f>
        <v>17.864769230769234</v>
      </c>
      <c r="U741" s="111">
        <f ca="1">Lefty!T741</f>
        <v>18.819230769230767</v>
      </c>
    </row>
    <row r="742" spans="2:21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-0.132/2,(BN19+BO19+BP19+BS17+BT17+BU17+BV16+BW16+BX16+BY15+BZ15+CA15+CB14+CC14+CD14+CE13+CF13+CG13+CH12+CI12+CJ12+CK11+CL11+CM11)*-0.132/3,(CN10+CO10)*-0.132/2,(CN9+CM9+CL9+CK9)*-0.132/4,(CJ8++CI8+CH8+CG7+CF7+CE7+CD6+CC6+CB6+CA5+BZ5+BY5+BX4+BW4+BV4)*-0.132/3,17)</f>
        <v>17.699769230769231</v>
      </c>
      <c r="U742" s="111">
        <f ca="1">Lefty!T742</f>
        <v>18.588230769230769</v>
      </c>
    </row>
    <row r="743" spans="2:21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-0.132/3,(BY15+BZ15+CA15+CB15+CF13+CG13+CH13+CI13)*-0.132/4,(CP10+CQ10)*-0.132/2,(CP9+CO9+CN9+CM9+CL8+CK8+CJ8+CI8+CH7+CG7+CF7+CE7)*-0.132/4,(CD6+CC6+CB6+CA5+BZ5+BY5+BX4+BW4+BV4)*-0.132/3,17)</f>
        <v>17.281769230769232</v>
      </c>
      <c r="U743" s="111">
        <f ca="1">Lefty!T743</f>
        <v>18.555230769230768</v>
      </c>
    </row>
    <row r="744" spans="2:21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-0.132/3,(BK19+BL19+BM19+BN19+BR17+BS17+BT17+BU17+BY15+BZ15+CA15+CB15+CC14+CD14+CE14+CF14+CG13+CH13+CI13+CJ13+CK12+CL12+CM12+CN12)*-0.132/4,(CO11+CP11+CQ11+CR10+CS10+CT10)*-0.132/3,(CS9+CR9+CQ9+CP9+CO8+CN8+CM8+CL8+CK7+CJ7+CI7+CH7+CG6+CF6+CE6+CD6+CC5+CB5+CA5+BZ5+BY4+BX4+BW4+BV4)*-0.132/4,17)</f>
        <v>16.95176923076923</v>
      </c>
      <c r="U744" s="111">
        <f ca="1">Lefty!T744</f>
        <v>18.236230769230769</v>
      </c>
    </row>
    <row r="745" spans="2:21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-0.132/3,(BI19+BJ19+BK19+BL19+BM18+BN18+BO18+BP18+BQ17+BR17+BS17+BT17+BU16+BV16+BW16+BX16+CD14+CE14+CF14+CG14+CM12+CN12+CO12+CP12+CQ11+CR11+CS11+CT11)*-0.132/4,(BY15+BZ15+CA15+CB15+CC15+CH13+CI13+CJ13+CK13+CL13)*-0.132/5,(CU10+CV10+CW10)*-0.132/3,(CV9+CU9+CT9+CS9+CR9+CQ8+CP8+CO8+CN8+CM8+CL7+CK7+CJ7+CI7+CH7)*-0.132/5,(CG6+CF6+CE6+CD6+CC5+CB5+CA5+BZ5+BY4+BX4+BW4+BV4)*-0.132/4,17)</f>
        <v>16.802169230769231</v>
      </c>
      <c r="U745" s="111">
        <f ca="1">Lefty!T745</f>
        <v>17.983230769230769</v>
      </c>
    </row>
    <row r="746" spans="2:21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-0.132/4,(BL18+BM18+BN18+BO18+BP18+BY15+BZ15+CA15+CB15+CC15+CD14+CE14+CF14+CG14+CH14+CI13+CJ13+CK13+CL13+CM13+CN12+CO12+CP12+CQ12+CR12)*-0.132/5,(CS11+CT11+CU11+CV11+CW10+CX10+CY10+CZ10)*-0.132/4,(CY9+CX9+CW9+CV9+CU9+CT8+CS8+CR8+CQ8+CP8+CO7+CN7+CM7+CL7+CK7+CJ6+CI6+CH6+CG6+CF6+CE5+CD5+CC5+CB5+CA5+BZ4+BY4+BX4+BW4+BV4)*-0.132/5,17)</f>
        <v>16.93196923076923</v>
      </c>
      <c r="U746" s="111">
        <f ca="1">Lefty!T746</f>
        <v>17.747830769230767</v>
      </c>
    </row>
    <row r="747" spans="2:19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</row>
    <row r="748" spans="2:21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SUM((BV20+BV19+BV18+BV17+BV16+BV15+BV14+BV13+BV12+BV11+BV10+BV9+BV8+BV7+BV6+BV5+BV4)*-0.132,17)</f>
        <v>16.984769230769231</v>
      </c>
      <c r="U748" s="111">
        <f ca="1">Lefty!T748</f>
        <v>18.335230769230769</v>
      </c>
    </row>
    <row r="749" spans="2:21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SUM((BT20+BU19+BU18+BV17+BV16+BW15+BW14+BX13+BX12+BY11+BY10+BX9+BX8+BW7+BW6+BV5+BV4)*-0.132,17)</f>
        <v>17.248769230769231</v>
      </c>
      <c r="U749" s="111">
        <f ca="1">Lefty!T749</f>
        <v>18.07123076923077</v>
      </c>
    </row>
    <row r="750" spans="2:21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SUM((BR20+BS19+BT18+BU17+BV16+BW15+BX14+BY13+BZ12+CA11+CA10+BZ9+BY8+BX7+BW6+BV5+BV4)*-0.132,17)</f>
        <v>16.984769230769231</v>
      </c>
      <c r="U750" s="111">
        <f ca="1">Lefty!T750</f>
        <v>18.863230769230768</v>
      </c>
    </row>
    <row r="751" spans="2:21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SUM((BP20+BS18+BV16+BY14+CB12+CC11+CD10+BY7+BX6+BW5+BV4)*-0.132,(BQ19+BR19+BT17+BU17+BW15+BX15+BZ13+CA13+CC9+CB9+CA8+BZ8)*-0.132/2,17)</f>
        <v>16.786769230769231</v>
      </c>
      <c r="U751" s="111">
        <f ca="1">Lefty!T751</f>
        <v>18.401230769230768</v>
      </c>
    </row>
    <row r="752" spans="2:21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SUM((BO19+BP19+BQ18+BR18+BS17+BT17+BU16+BV16+BW15+BX15+BY14+BZ14+CA13+CB13+CC12+CD12+CE11+CF11+CF9+CE9+CD8+CC8+CB7+CA7+BZ6+BY6+BX5+BW5)*-0.132/2,(BN20+CG10+BV4)*-0.132,17)</f>
        <v>17.116769230769233</v>
      </c>
      <c r="U752" s="111">
        <f ca="1">Lefty!T752</f>
        <v>18.599230769230768</v>
      </c>
    </row>
    <row r="753" spans="2:21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SUM((BL20+BM20+BN19+BO19+BS17+BT17+BU16+BV16+BZ14+CA14+CE12+CF12+CG11+CH11+CI10+CJ10)*-0.132/2,(BP18+BQ18+BR18+BW15+BX15+BY15+CB13+CC13+CD13)*-0.132/3,(CI9+CH9+CG9+CF8+CE8+CD8)*-0.132/3,(CC7+CB7+CA6+BZ6+BY5+BX5+BW4+BV4)*-0.132/2,17)</f>
        <v>16.676769230769231</v>
      </c>
      <c r="U753" s="111">
        <f ca="1">Lefty!T753</f>
        <v>18.797230769230769</v>
      </c>
    </row>
    <row r="754" spans="2:21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-0.132/2,(BL19+BM19+BN19+BQ17+BR17+BS17+BT16+BU16+BV16+BW15+BX15+BY15+BZ14+CA14+CB14+CC13+CD13+CE13+CF12+CG12+CH12+CI11+CJ11+CK11)*-0.132/3,(CL10+CM10)*-0.132/2,(CL9+CK9+CJ9+CI8+CH8+CG8+CF7+CE7+CD7+CC6+CB6+CA6+BZ5+BY5+BX5)*-0.132/3,(BW4+BV4)*-0.132/2,17)</f>
        <v>16.89676923076923</v>
      </c>
      <c r="U754" s="111">
        <f ca="1">Lefty!T754</f>
        <v>18.313230769230767</v>
      </c>
    </row>
    <row r="755" spans="2:21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-0.132/3,(BW15+BX15+BY15+BZ15+CD13+CE13+CF13+CG13)*-0.132/4,(CN10+CO10)*-0.132/2,(CN9+CM9+CL9+CK9)*-0.132/4,(CJ8+CI8+CH8+CG7+CF7+CE7+CD6+CC6+CB6+CA5+BZ5+BY5+BX4+BW4+BV4)*-0.132/3,17)</f>
        <v>17.039769230769231</v>
      </c>
      <c r="U755" s="111">
        <f ca="1">Lefty!T755</f>
        <v>18.137230769230769</v>
      </c>
    </row>
    <row r="756" spans="2:21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-0.132/3,(BI19+BJ19+BK19+BL19+BP17+BQ17+BR17+BS17+BW15+BX15+BY15+BZ15+CA14+CB14+CC14+CD14+CE13+CF13+CG13+CH13+CI12+CJ12+CK12+CL12)*-0.132/4,(CM11+CN11+CO11+CP10+CQ10+CR10)*-0.132/3,(CQ9+CP9+CO9+CN9+CM8+CL8+CK8+CJ8+CI7+CH7+CG7+CF7+CE6+CD6+CC6+CB6)*-0.132/4,(CA5+BZ5+BY5+BX4+BW4+BV4)*-0.132/3,17)</f>
        <v>16.830769230769231</v>
      </c>
      <c r="U756" s="111">
        <f ca="1">Lefty!T756</f>
        <v>17.928230769230769</v>
      </c>
    </row>
    <row r="757" spans="2:21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-0.132/3,(BG19+BH19+BI19+BJ19+BK18+BL18+BM18+BN18+BO17+BP17+BQ17+BR17+BS16+BT16+BU16+BV16+CB14+CC14+CD14+CE14+CK12+CL12+CM12+CN12+CO11+CP11+CQ11+CR11)*-0.132/4,(BW15+BX15+BY15+BZ15+CA15+CF13+CG13+CH13+CI13+CJ13)*-0.132/5,(CS10+CT10+CU10)*-0.132/3,(CT9+CS9+CR9+CQ9+CP9)*-0.132/5,(CO8+CN8+CM8+CL8+CK7+CJ7+CI7+CH7+CG6+CF6+CE6+CD6+CC5+CB5+CA5+BZ5+BY4+BX4+BW4+BV4)*-0.132/4,17)</f>
        <v>16.50956923076923</v>
      </c>
      <c r="U757" s="111">
        <f ca="1">Lefty!T757</f>
        <v>17.835830769230768</v>
      </c>
    </row>
    <row r="758" spans="2:21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-0.132/4,(BJ18+BK18+BL18+BM18+BN18+BW15+BX15+BY15+BZ15+CA15+CB14+CC14+CD14+CE14+CF14+CG13+CH13+CI13+CJ13+CK13+CL12+CM12+CN12+CO12+CP12)*-0.132/5,(CQ11+CR11+CS11+CT11+CU10+CV10+CW10+CX10)*-0.132/4,(CW9+CV9+CU9+CT9+CS9+CR8+CQ8+CP8+CO8+CN8+CM7+CL7+CK7+CJ7+CI7+CH6+CG6+CF6+CE6+CD6)*-0.132/5,(CC5+CB5+CA5+BZ5+BY4+BX4+BW4+BV4)*-0.132/4,17)</f>
        <v>16.39076923076923</v>
      </c>
      <c r="U758" s="111">
        <f ca="1">Lefty!T758</f>
        <v>17.734630769230769</v>
      </c>
    </row>
    <row r="759" spans="2:21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-0.132/4,(BD19+BE19+BF19+BG19+BH19+BM17+BN17+BO17+BP17+BQ17+BR16+BS16+BT16+BU16+BV16+CC14+CD14+CE14+CF14+CG14+CN12+CO12+CP12+CQ12+CR12)*-0.132/5,(BW15+BX15+BY15+BZ15+CA15+CB15+CH13+CI13+CJ13+CK13+CL13+CM13)*-0.132/6,(CS11+CT11+CU11+CV11+CW10+CX10+CY10+CZ10)*-0.132/4,(CY9+CX9+CW9+CV9+CU9+CT8+CS8+CR8+CQ8+CP8+CO7+CN7+CM7+CL7+CK7+CJ6+CI6+CH6+CG6+CF6+CE5+CD5+CC5+CB5+CA5+BZ4+BY4+BX4+BW4+BV4)*-0.132/5,17)</f>
        <v>16.320369230769231</v>
      </c>
      <c r="U759" s="111">
        <f ca="1">Lefty!T759</f>
        <v>17.501430769230769</v>
      </c>
    </row>
    <row r="760" spans="2:19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</row>
    <row r="761" spans="2:21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SUM((BR20+BS19+BS18+BT17+BT16+BU15+BU14+BV13+BV12+BW11+BW10+BW9+BW8+BV7+BV6+BV5+BV4)*-0.132,17)</f>
        <v>16.720769230769232</v>
      </c>
      <c r="U761" s="111">
        <f ca="1">Lefty!T761</f>
        <v>18.07123076923077</v>
      </c>
    </row>
    <row r="762" spans="2:21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SUM((BP20+BQ19+BR18+BS17+BT16+BU15+BV14+BW13+BX12+BY11+BZ10+BY9+BX8+BW7+BW6+BV5+BV4)*-0.132,17)</f>
        <v>16.720769230769232</v>
      </c>
      <c r="U762" s="111">
        <f ca="1">Lefty!T762</f>
        <v>18.335230769230769</v>
      </c>
    </row>
    <row r="763" spans="2:21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SUM((BN20+BQ18+BT16+BW14+BZ12+CA11+CB10+CA9+BZ8+BY7+BX6+BW5+BV4)*-0.132,(BO19+BP19+BR17+BS17+BU15+BV15+BX13+BY13)*-0.132/2,17)</f>
        <v>17.116769230769233</v>
      </c>
      <c r="U763" s="111">
        <f ca="1">Lefty!T763</f>
        <v>18.137230769230769</v>
      </c>
    </row>
    <row r="764" spans="2:21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SUM((BM19+BN19+BO18+BP18+BQ17+BR17+BS16+BT16+BU15+BV15+BW14+BX14+BY13+BZ13+CA12+CB12+CC11+CD11)*-0.132/2,(BL20+CE10+BX6+BW5+BV4)*-0.132,(CD9+CC9+CB8+CA8+BZ7+BY7)*-0.132/2,17)</f>
        <v>16.654769230769233</v>
      </c>
      <c r="U764" s="111">
        <f ca="1">Lefty!T764</f>
        <v>18.269230769230766</v>
      </c>
    </row>
    <row r="765" spans="2:21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SUM((BJ20+BK20+BL19+BM19+BQ17+BR17+BS16+BT16+BX14+BY14+CC12+CD12+CE11+CF11+CG10+CH10)*-0.132/2,(BN18+BO18+BP18+BU15+BV15+BW15+BZ13+CA13+CB13)*-0.132/3,(CG9+CF9+CE8+CD8+CC7+CB7+CA6+BZ6+BY5+BX5+BW4+BV4)*-0.132/2,17)</f>
        <v>16.478769230769231</v>
      </c>
      <c r="U765" s="111">
        <f ca="1">Lefty!T765</f>
        <v>18.181230769230769</v>
      </c>
    </row>
    <row r="766" spans="2:21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SUM((BH20+BI20+BM18+BN18)*-0.132/2,(BJ19+BK19+BL19+BO17+BP17+BQ17+BR16+BS16+BT16+BU15+BV15+BW15+BX14+BY14+BZ14+CA13+CB13+CC13+CD12+CE12+CF12+CG11+CH11+CI11)*-0.132/3,(CJ10+CK10+CA6+BZ6+BY5+BX5+BW4+BV4)*-0.132/2,(CJ9+CI9+CH9+CG8+CF8+CE8+CD7+CC7+CB7)*-0.132/3,17)</f>
        <v>16.192769230769233</v>
      </c>
      <c r="U766" s="111">
        <f ca="1">Lefty!T766</f>
        <v>18.291230769230769</v>
      </c>
    </row>
    <row r="767" spans="2:21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-0.132/3,(BU15+BV15+BW15+BX15+CB13+CC13+CD13+CE13)*-0.132/4,(CL10+CM10)*-0.132/2,(CL9+CK9+CJ9+CI8+CH8+CG8+CF7+CE7+CD7+CC6+CB6+CA6+BZ5+BY5+BX5)*-0.132/3,(BW4+BV4)*-0.132/2,17)</f>
        <v>16.720769230769232</v>
      </c>
      <c r="U767" s="111">
        <f ca="1">Lefty!T767</f>
        <v>17.961230769230767</v>
      </c>
    </row>
    <row r="768" spans="2:21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-0.132/3,(BG19+BH19+BI19+BJ19+BN17+BO17+BP17+BQ17+BU15+BV15+BW15+BX15+BY14+BZ14+CA14+CB14+CC13+CD13+CE13+CF13+CG12+CH12+CI12+CJ12)*-0.132/4,(CK11+CL11+CM11+CN10+CO10+CP10+CG7+CF7+CE7+CD6+CC6+CB6+CA5+BZ5+BY5+BX4+BW4+BV4)*-0.132/3,(CO9+CN9+CM9+CL9+CK8+CJ8+CI8+CH8)*-0.132/4,17)</f>
        <v>16.64376923076923</v>
      </c>
      <c r="U768" s="111">
        <f ca="1">Lefty!T768</f>
        <v>17.81823076923077</v>
      </c>
    </row>
    <row r="769" spans="2:21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-0.132/3,(BE19+BF19+BG19+BH19+BI18+BJ18+BK18+BL18+BM17+BN17+BO17+BP17+BQ16+BR16+BS16+BT16+BZ14+CA14+CB14+CC14+CI12+CJ12+CK12+CL12+CM11+CN11+CO11+CP11)*-0.132/4,(BU15+BV15+BW15+BX15+BY15+CD13+CE13+CF13+CG13+CH13)*-0.132/5,(CQ10+CR10+CS10)*-0.132/3,(CR9+CQ9+CP9+CO9+CN8+CM8+CL8+CK8+CJ7+CI7+CH7+CG7+CF6+CE6+CD6+CC6+CB5+CA5+BZ5+BY5)*-0.132/4,(BX4+BW4+BV4)*-0.132/3,17)</f>
        <v>16.346769230769233</v>
      </c>
      <c r="U769" s="111">
        <f ca="1">Lefty!T769</f>
        <v>17.516830769230769</v>
      </c>
    </row>
    <row r="770" spans="2:21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K7+CJ7+CI7+CH7+CG6+CF6+CE6+CD6+CC5+CB5+CA5+BZ5+BY4+BX4+BW4+BV4)*-0.132/4,(CU9+CT9+CS9+CR9+CQ9+CP8+CO8+CN8+CM8+CL8)*-0.132/5,17)</f>
        <v>16.159769230769232</v>
      </c>
      <c r="U770" s="111">
        <f ca="1">Lefty!T770</f>
        <v>17.563030769230767</v>
      </c>
    </row>
    <row r="771" spans="2:21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-0.132/4,(BB19+BC19+BD19+BE19+BF19+BK17+BL17+BM17+BN17+BO17+BP16+BQ16+BR16+BS16+BT16+CA14+CB14+CC14+CD14+CE14+CL12+CM12+CN12+CO12+CP12)*-0.132/5,(BU15+BV15+BW15+BX15+BY15+BZ15+CF13+CG13+CH13+CI13+CJ13+CK13)*-0.132/6,(CQ11+CR11+CS11+CT11+CU10+CV10+CW10+CX10+BY4+BX4+BW4+BV4+CC5+CB5+CA5+BZ5)*-0.132/4,(CW9+CV9+CU9+CT9+CS9+CR8+CQ8+CP8+CO8+CN8+CM7+CL7+CK7+CJ7+CI7+CH6+CG6+CF6+CE6+CD6)*-0.132/5,17)</f>
        <v>16.076169230769231</v>
      </c>
      <c r="U771" s="111">
        <f ca="1">Lefty!T771</f>
        <v>17.642230769230768</v>
      </c>
    </row>
    <row r="772" spans="2:21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-0.132/5,(BU15+BV15+BW15+BX15+BY15+BZ15+CA14+CB14+CC14+CD14+CE14+CF14+CG13+CH13+CI13+CJ13+CK13+CL13+CM12+CN12+CO12+CP12+CQ12+CR12)*-0.132/6,(CS11+CT11+CU11+CV11+CW11)*-0.132/5,(CX10+CY10+CZ10+DA10)*-0.132/4,(CZ9+CY9+CX9+CW9+CV9+CU9)*-0.132/6,(CT8+CS8+CR8+CQ8+CP8+CO7+CN7+CM7+CL7+CK7+CJ6+CI6+CH6+CG6+CF6+CE5+CD5+CC5+CB5+CA5+BZ4+BY4+BX4+BW4+BV4)*-0.132/5,17)</f>
        <v>16.06296923076923</v>
      </c>
      <c r="U772" s="111">
        <f ca="1">Lefty!T772</f>
        <v>17.448630769230768</v>
      </c>
    </row>
    <row r="773" spans="2:19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</row>
    <row r="774" spans="2:21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SUM((BP20+BQ19+BQ18+BR17+BR16+BS15+BS14+BT13+BT12+BU11+BU10+BU9+BU8+BU7+BV6+BV5+BV4)*-0.132,17)</f>
        <v>16.456769230769233</v>
      </c>
      <c r="U774" s="111">
        <f ca="1">Lefty!T774</f>
        <v>17.807230769230767</v>
      </c>
    </row>
    <row r="775" spans="2:21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SUM((BN20+BO19+BP18+BQ17+BR16+BS15+BT14+BU13+BV12+BW11+BX10+BX9+BW8+BW7+BV6+BV5+BV4)*-0.132,17)</f>
        <v>16.720769230769232</v>
      </c>
      <c r="U775" s="111">
        <f ca="1">Lefty!T775</f>
        <v>17.279230769230768</v>
      </c>
    </row>
    <row r="776" spans="2:21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SUM((BL20+BO18+BR16+BU14+BX12+BY11+BZ10+BY9+BX8+BW7+BW6+BV5+BV4)*-0.132,(BM19+BN19+BP17+BQ17+BS15+BT15+BV13+BW13)*-0.132/2,17)</f>
        <v>16.39076923076923</v>
      </c>
      <c r="U776" s="111">
        <f ca="1">Lefty!T776</f>
        <v>17.543230769230767</v>
      </c>
    </row>
    <row r="777" spans="2:21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SUM((BK19+BL19+BM18+BN18+BO17+BP17+BQ16+BR16+BS15+BT15+BU14+BV14+BW13+BX13+BY12+BZ12+CA11+CB11+CB9+CA9)*-0.132/2,(BJ20+CC10+BZ8+BY7+BX6+BW5+BV4)*-0.132,17)</f>
        <v>16.324769230769231</v>
      </c>
      <c r="U777" s="111">
        <f ca="1">Lefty!T777</f>
        <v>17.543230769230767</v>
      </c>
    </row>
    <row r="778" spans="2:21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SUM((BH20+BI20+BJ19+BK19+BO17+BP17+BQ16+BR16)*-0.132/2,(BL18+BM18+BN18+BS15+BT15+BU15+BX13+BY13+BZ13)*-0.132/3,(BV14+BW14+CA12+CB12+CC11+CD11+CE10+CF10+CE9+CD9+CC8+CB8+CA7+BZ7+BY6+BX6)*-0.132/2,(BW5+BV4)*-0.132,17)</f>
        <v>16.54476923076923</v>
      </c>
      <c r="U778" s="111">
        <f ca="1">Lefty!T778</f>
        <v>17.939230769230768</v>
      </c>
    </row>
    <row r="779" spans="2:21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SUM((BF20+BG20+BK18+BL18)*-0.132/2,(BH19+BI19+BJ19+BM17+BN17+BO17+BP16+BQ16+BR16+BS15+BT15+BU15+BV14+BW14+BX14+BY13+BZ13+CA13+CB12+CC12+CD12+CE11+CF11+CG11)*-0.132/3,(CH10+CI10)*-0.132/2,(CH9+CG9+CF9)*-0.132/3,(CE8+CD8+CC7+CB7+CA6+BZ6+BY5+BX5+BW4+BV4)*-0.132/2,17)</f>
        <v>16.170769230769231</v>
      </c>
      <c r="U779" s="111">
        <f ca="1">Lefty!T779</f>
        <v>17.91723076923077</v>
      </c>
    </row>
    <row r="780" spans="2:21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-0.132/3,(BS15+BT15+BU15+BV15+BZ13+CA13+CB13+CC13)*-0.132/4,(CJ10+CK10+CA6+BZ6+BY5+BX5+BW4+BV4)*-0.132/2,(CJ9+CI9+CH9+CG8+CF8+CE8+CD7+CC7+CB7)*-0.132/3,17)</f>
        <v>15.807769230769232</v>
      </c>
      <c r="U780" s="111">
        <f ca="1">Lefty!T780</f>
        <v>17.972230769230769</v>
      </c>
    </row>
    <row r="781" spans="2:21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-0.132/3,(BE19+BF19+BG19+BH19+BL17+BM17+BN17+BO17+BS15+BT15+BU15+BV15+BW14+BX14+BY14+BZ14+CA13+CB13+CC13+CD13+CE12+CF12+CG12+CH12)*-0.132/4,(CI11+CJ11+CK11+CL10+CM10+CN10+CM9+CL9+CK9+CJ8+CI8+CH8+CG7+CF7+CE7+CD6+CC6+CB6+CA5+BZ5+BY5+BX4+BW4+BV4)*-0.132/3,17)</f>
        <v>16.269769230769231</v>
      </c>
      <c r="U781" s="111">
        <f ca="1">Lefty!T781</f>
        <v>17.807230769230767</v>
      </c>
    </row>
    <row r="782" spans="2:21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-0.132/3,(BC19+BD19+BE19+BF19+BG18+BH18+BI18+BJ18+BK17+BL17+BM17+BN17+BO16+BP16+BQ16+BR16+BX14+BY14+BZ14+CA14+CG12+CH12+CI12+CJ12+CK11+CL11+CM11+CN11)*-0.132/4,(BS15+BT15+BU15+BV15+BW15+CB13+CC13+CD13+CE13+CF13)*-0.132/5,(CO10+CP10+CQ10+CD6+CC6+CB6+CA5+BZ5+BY5+BX4+BW4+BV4)*-0.132/3,(CP9+CO9+CN9+CM9+CL8+CK8+CJ8+CI8+CH7+CG7+CF7+CE7)*-0.132/4,17)</f>
        <v>16.065169230769232</v>
      </c>
      <c r="U782" s="111">
        <f ca="1">Lefty!T782</f>
        <v>17.646630769230768</v>
      </c>
    </row>
    <row r="783" spans="2:21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S9+CR9+CQ9+CP9++CO8+CN8+CM8+CL8+CK7+CJ7+CI7+CH7+CG6+CF6+CE6+CD6+CC5+CB5+CA5+BZ5+BY4+BX4+BW4+BV4)*-0.132/4,17)</f>
        <v>15.915569230769233</v>
      </c>
      <c r="U783" s="111">
        <f ca="1">Lefty!T783</f>
        <v>17.47063076923077</v>
      </c>
    </row>
    <row r="784" spans="2:21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-0.132/4,(AZ19+BA19+BB19+BC19+BD19+BI17+BJ17+BK17+BL17+BM17+BN16+BO16+BP16+BQ16+BR16+BY14+BZ14+CA14+CB14+CC14+CJ12+CK12+CL12+CM12+CN12)*-0.132/5,(BS15+BT15+BU15+BV15+BW15+BX15+CD13+CE13+CF13+CG13+CH13+CI13)*-0.132/6,(CO11+CP11+CQ11+CR11+CS10+CT10+CU10+CV10+CK7+CJ7+CI7+CH7+CG6+CF6+CE6+CD6+CC5+CB5+CA5+BZ5+BY4+BX4+BW4+BV4)*-0.132/4,(CU9+CT9+CS9+CR9+CQ9+CP8+CO8+CN8+CM8+CL8)*-0.132/5,17)</f>
        <v>15.825369230769232</v>
      </c>
      <c r="U784" s="111">
        <f ca="1">Lefty!T784</f>
        <v>17.527830769230768</v>
      </c>
    </row>
    <row r="785" spans="2:21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-0.132/5,(BS15+BT15+BU15+BV15+BW15+BX15+BY14+BZ14+CA14+CB14+CC14+CD14+CE13+CF13+CG13+CH13+CI13+CJ13+CK12+CL12+CM12+CN12+CO12+CP12)*-0.132/6,(CQ11+CR11+CS11+CT11+CU11)*-0.132/5,(CV10+CW10+CX10+CY10)*-0.132/4,(CX9+CW9+CV9+CU9+CT9+CS8+CR8+CQ8+CP8+CO8+CN7+CM7+CL7+CK7+CJ7+CI6+CH6+CG6+CF6+CE6+CD5+CC5+CB5+CA5+BZ5)*-0.132/5,(BY4+BX4+BW4+BV4)*-0.132/4,17)</f>
        <v>15.695569230769232</v>
      </c>
      <c r="U785" s="111">
        <f ca="1">Lefty!T785</f>
        <v>17.501430769230769</v>
      </c>
    </row>
    <row r="786" spans="2:21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-0.132/5,(AW19+AX19+AY19+AZ19+BA19+BB19+BH17+BI17+BJ17+BK17+BL17+BM17+BZ14+CA14+CB14+CC14+CD14+CE14+CM12+CN12+CO12+CP12+CQ12+CR12)*-0.132/6,(BS15+BT15+BU15+BV15+BW15+BX15+BY15+CF13+CG13+CH13+CI13+CJ13+CK13+CL13)*-0.132/7,(CS11+CT11+CU11+CV11+CW11+CX10+CY10+CZ10+DA10+DB10)*-0.132/5,(DA9+CZ9+CY9+CX9+CW9+CV9+CU8+CT8+CS8+CR8+CQ8+CP8)*-0.132/6,(CO7+CN7+CM7+CL7+CK7+CJ6+CI6+CH6+CG6+CF6+CE5+CD5+CC5+CB5+CA5+BZ4+BY4+BX4+BW4+BV4)*-0.132/5,17)</f>
        <v>15.936312087912089</v>
      </c>
      <c r="U786" s="111">
        <f ca="1">Lefty!T786</f>
        <v>17.419402197802196</v>
      </c>
    </row>
    <row r="787" spans="2:19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</row>
    <row r="788" spans="2:21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SUM((BN20+BO19+BO18+BP17+BP16+BQ15+BQ14+BR13+BR12+BS11+BS10+BT9+BT8+BU7+BU6+BV5+BV4)*-0.132,17)</f>
        <v>16.192769230769233</v>
      </c>
      <c r="U788" s="111">
        <f ca="1">Lefty!T788</f>
        <v>17.675230769230769</v>
      </c>
    </row>
    <row r="789" spans="2:21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SUM((BL20+BM19+BN18+BO17+BP16+BQ15+BR14+BS13+BT12+BU11+BV10+BV9+BV8+BV7+BV6+BV5+BV4)*-0.132,17)</f>
        <v>15.796769230769232</v>
      </c>
      <c r="U789" s="111">
        <f ca="1">Lefty!T789</f>
        <v>17.41123076923077</v>
      </c>
    </row>
    <row r="790" spans="2:21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SUM((BJ20+BM18+BP16+BS14+BV12+BW11+BX10+BX9+BW8+BW7+BV6+BV5+BV4)*-0.132,(BK19+BL19+BN17+BO17+BQ15+BR15+BT13+BU13)*-0.132/2,17)</f>
        <v>15.730769230769232</v>
      </c>
      <c r="U790" s="111">
        <f ca="1">Lefty!T790</f>
        <v>17.147230769230767</v>
      </c>
    </row>
    <row r="791" spans="2:21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SUM((BI19+BJ19+BK18+BL18+BM17+BN17+BO16+BP16+BQ15+BR15+BS14+BT14+BU13+BV13+BW12+BX12+BY11+BZ11)*-0.132/2,(BH20+CA10+BZ9+BY8+BX7+BW6+BV5+BV4)*-0.132,17)</f>
        <v>15.862769230769231</v>
      </c>
      <c r="U791" s="111">
        <f ca="1">Lefty!T791</f>
        <v>17.543230769230767</v>
      </c>
    </row>
    <row r="792" spans="2:21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SUM((BF20+BG20+BH19+BI19+BM17+BN17+BO16+BP16+BT14+BU14+BY12+BZ12+CA11+CB11+CC10+CD10+CC9+CB9+CA8+BZ8)*-0.132/2,(BJ18+BK18+BL18+BQ15+BR15+BS15+BV13+BW13+BX13)*-0.132/3,(BY7+BX6+BW5+BV4)*-0.132,17)</f>
        <v>15.972769230769231</v>
      </c>
      <c r="U792" s="111">
        <f ca="1">Lefty!T792</f>
        <v>17.323230769230769</v>
      </c>
    </row>
    <row r="793" spans="2:21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SUM((BD20+BE20+BI18+BJ18)*-0.132/2,(BF19+BG19+BH19+BK17+BL17+BM17+BN16+BO16+BP16+BQ15+BR15+BS15+BT14+BU14+BV14+BW13+BX13+BY13+BZ12+CA12+CB12+CC11+CD11+CE11)*-0.132/3,(+CF10+CG10+CF9+CE9+CD8+CC8+CB7+CA7+BZ6+BY6+BX5+BW5)*-0.132/2,BV4*-0.132,17)</f>
        <v>15.796769230769231</v>
      </c>
      <c r="U793" s="111">
        <f ca="1">Lefty!T793</f>
        <v>17.477230769230768</v>
      </c>
    </row>
    <row r="794" spans="2:21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SUM((BB20+BC20+BD20+BE19+BF19+BG19+BH18+BI18+BJ18+BK17+BL17+BM17+BN16+BO16+BP16+BU14+BV14+BW14+CB12+CC12+CD12+CE11+CF11+CG11)*-0.132/3,(BQ15+BR15+BS15+BT15+BX13+BY13+BZ13+CA13)*-0.132/4,(CH10+CI10+CE8+CD8+CC7+CB7+CA6+BZ6+BY5+BX5+BW4+BV4)*-0.132/2,(CH9+CG9+CF9)*-0.132/3,17)</f>
        <v>15.521769230769232</v>
      </c>
      <c r="U794" s="111">
        <f ca="1">Lefty!T794</f>
        <v>17.565230769230769</v>
      </c>
    </row>
    <row r="795" spans="2:21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-0.132/3,(BC19+BD19+BE19+BF19+BJ17+BK17+BL17+BM17+BQ15+BR15+BS15+BT15+BU14+BV14+BW14+BX14+BY13+BZ13+CA13+CB13+CC12+CD12+CE12+CF12)*-0.132/4,(CG11+CH11+CI11+CJ10+CK10+CL10+CK9+CJ9+CI9+CH8+CG8+CF8+CE7+CD7+CC7+CB6+CA6+BZ6)*-0.132/3,(BY5+BX5+BW4+BV4)*-0.132/2,17)</f>
        <v>15.598769230769232</v>
      </c>
      <c r="U795" s="111">
        <f ca="1">Lefty!T795</f>
        <v>17.609230769230766</v>
      </c>
    </row>
    <row r="796" spans="2:21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-0.132/3,(BA19+BB19+BC19+BD19+BE18+BF18+BG18+BH18+BI17+BJ17+BK17+BL17+BM16+BN16+BO16+BP16+BV14+BW14+BX14+BY14+CE12+CF12+CG12+CH12+CI11+CJ11+CK11+CL11)*-0.132/4,(BQ15+BR15+BS15+BT15+BU15+BZ13+CA13+CB13+CC13+CD13)*-0.132/5,(CM10+CN10+CO10+CJ8+CI8+CH8+CG7+CF7+CE7+CD6+CC6+CB6+CA5+BZ5+BY5+BX4+BW4+BV4)*-0.132/3,(CN9+CM9+CL9+CK9)*-0.132/4,17)</f>
        <v>15.774769230769232</v>
      </c>
      <c r="U796" s="111">
        <f ca="1">Lefty!T796</f>
        <v>17.699430769230769</v>
      </c>
    </row>
    <row r="797" spans="2:21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Q9+CP9+CO9+CN9+CM8+CL8+CK8+CJ8+CI7+CH7+CG7+CF7+CE6+CD6+CC6+CB6)*-0.132/4,(CA5+BZ5+BY5+BX4+BW4+BV4)*-0.132/3,17)</f>
        <v>15.662569230769233</v>
      </c>
      <c r="U797" s="111">
        <f ca="1">Lefty!T797</f>
        <v>17.626830769230768</v>
      </c>
    </row>
    <row r="798" spans="2:21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-0.132/4,(AX19+AY19+AZ19+BA19+BB19+BG17+BH17+BI17+BJ17+BK17+BL16+BM16+BN16+BO16+BP16+BW14+BX14+BY14+BZ14+CA14+CH12+CI12+CJ12+CK12+CL12)*-0.132/5,(CB13+CC13+CD13+CE13+CF13+CG13+BQ15+BR15+BS15+BT15+BU15+BV15)*-0.132/6,(CM11+CN11+CO11+CP11+CQ10+CR10+CS10+CT10+CS9+CR9+CQ9+CP9+CO8+CN8+CM8+CL8+CK7+CJ7+CI7+CH7+CG6+CF6+CE6+CD6+CC5+CB5+CA5+BZ5+BY4+BX4+BW4+BV4)*-0.132/4,17)</f>
        <v>15.532769230769231</v>
      </c>
      <c r="U798" s="111">
        <f ca="1">Lefty!T798</f>
        <v>17.49043076923077</v>
      </c>
    </row>
    <row r="799" spans="2:21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-0.132/5,(BQ15+BR15+BS15+BT15+BU15+BV15+BW14+BX14+BY14+BZ14+CA14+CB14+CC13+CD13+CE13+CF13+CG13+CH13+CI12+CJ12+CK12+CL12+CM12+CN12)*-0.132/6,(CO11+CP11+CQ11+CR11+CS11)*-0.132/5,(CT10+CU10+CV10+CW10+CG6+CF6+CE6+CD6+CC5+CB5+CA5+BZ5+BY4+BX4+BW4+BV4)*-0.132/4,(CV9+CU9+CT9+CS9+CR9+CQ8+CP8+CO8+CN8+CM8+CL7+CK7+CJ7+CI7+CH7)*-0.132/5,17)</f>
        <v>15.556969230769232</v>
      </c>
      <c r="U799" s="111">
        <f ca="1">Lefty!T799</f>
        <v>17.422230769230769</v>
      </c>
    </row>
    <row r="800" spans="2:21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-0.132/5,(AU19+AV19+AW19+AX19+AY19+AZ19+BF17+BG17+BH17+BI17+BJ17+BK17+BX14+BY14+BZ14+CA14+CB14+CC14+CK12+CL12+CM12+CN12+CO12+CP12)*-0.132/6,(BQ15+BR15+BS15+BT15+BU15+BV15+BW15+CD13+CE13+CF13+CG13+CH13+CI13+CJ13)*-0.132/7,(CQ11+CR11+CS11+CT11+CU11+CV10+CW10+CX10+CY10+CZ10+CY9+CX9+CW9+CV9+CU9+CT8+CS8+CR8+CQ8+CP8+CO7+CN7+CM7+CL7+CK7+CJ6+CI6+CH6+CG6+CF6+CE5+CD5+CC5+CB5+CA5+BZ4+BY4+BX4+BW4+BV4)*-0.132/5,17)</f>
        <v>15.777283516483518</v>
      </c>
      <c r="U800" s="111">
        <f ca="1">Lefty!T800</f>
        <v>17.398659340659339</v>
      </c>
    </row>
    <row r="801" spans="2:19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</row>
    <row r="802" spans="2:21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SUM((BJ20+BK19+BL18+BM17+BN16+BO15+BP14+BQ13+BR12+BS11+BT10+BT9+BU8+BU7+BV6+BV5+BV4)*-0.132,17)</f>
        <v>15.268769230769232</v>
      </c>
      <c r="U802" s="111">
        <f ca="1">Lefty!T802</f>
        <v>16.883230769230767</v>
      </c>
    </row>
    <row r="803" spans="2:21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SUM((BH20+BK18+BN16+BQ14+BT12+BU11+BV10+BV9+BV8+BV7+BV6+BV5+BV4)*-0.132,(BI19+BJ19+BL17+BM17+BO15+BP15+BR13+BS13)*-0.132/2,17)</f>
        <v>15.796769230769231</v>
      </c>
      <c r="U803" s="111">
        <f ca="1">Lefty!T803</f>
        <v>17.081230769230768</v>
      </c>
    </row>
    <row r="804" spans="2:21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SUM((BG19+BH19+BI18+BJ18+BK17+BL17+BM16+BN16+BO15+BP15+BQ14+BR14+BS13+BT13+BU12+BV12+BW11+BX11)*-0.132/2,(BF20+BY10+BX9+BX8+BW7+BW6+BV5+BV4)*-0.132,17)</f>
        <v>15.334769230769231</v>
      </c>
      <c r="U804" s="111">
        <f ca="1">Lefty!T804</f>
        <v>17.015230769230769</v>
      </c>
    </row>
    <row r="805" spans="2:21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SUM((BD20+BE20+BF19+BG19++BK17+BL17+BM16+BN16+BR14+BS14+BW12+BX12+BY11+BZ11+CA10+CB10)*-0.132/2,(BH18+BI18+BJ18+BO15+BP15+BQ15+BT13+BU13+BV13)*-0.132/3,(CA9+BZ8+BY7+BX6+BW5+BV4)*-0.132,17)</f>
        <v>15.44476923076923</v>
      </c>
      <c r="U805" s="111">
        <f ca="1">Lefty!T805</f>
        <v>17.103230769230766</v>
      </c>
    </row>
    <row r="806" spans="2:21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SUM((BB20+BC20+BG18+BH18)*-0.132/2,(BD19+BE19+BF19+BI17+BJ17+BK17+BL16+BM16+BN16+BO15+BP15+BQ15+BR14+BS14+BT14+BU13+BV13+BW13+BX12+BY12+BZ12+CA11+CB11+CC11)*-0.132/3,(CD10+CE10+CD9+CC9+CB8+CA8+BZ7+BY7)*-0.132/2,(BX6+BW5+BV4)*-0.132,17)</f>
        <v>15.224769230769231</v>
      </c>
      <c r="U806" s="111">
        <f ca="1">Lefty!T806</f>
        <v>17.279230769230768</v>
      </c>
    </row>
    <row r="807" spans="2:21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SUM((AZ20+BA20+BB20+BC19+BD19+BE19+BF18+BG18+BH18+BI17+BJ17+BK17+BL16+BM16+BN16+BS14+BT14+BU14+BZ12+CA12+CB12+CC11+CD11+CE11)*-0.132/3,(BO15+BP15+BQ15+BR15+BV13+BW13+BX13+BY13)*-0.132/4,(CF10+CG10+CF9+CE9+CD8+CC8+CB7+CA7+BZ6+BY6+BX5+BW5)*-0.132/2,BV4*-0.132,17)</f>
        <v>15.433769230769231</v>
      </c>
      <c r="U807" s="111">
        <f ca="1">Lefty!T807</f>
        <v>17.433230769230768</v>
      </c>
    </row>
    <row r="808" spans="2:21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-0.132/3,(BA19+BB19+BC19+BD19+BH17+BI17+BJ17+BK17+BO15+BP15+BQ15+BR15+BS14+BT14+BU14+BV14+BW13+BX13+BY13+BZ13+CA12+CB12+CC12+CD12)*-0.132/4,(CE11+CF11+CG11+CH10+CI10+CJ10+CI9+CH9+CG9+CF8+CE8+CD8)*-0.132/3,(CC7+CB7+CA6+BZ6+BY5+BX5+BW4+BV4)*-0.132/2,17)</f>
        <v>15.345769230769232</v>
      </c>
      <c r="U808" s="111">
        <f ca="1">Lefty!T808</f>
        <v>17.521230769230769</v>
      </c>
    </row>
    <row r="809" spans="2:21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-0.132/3,(AY19+AZ19+BA19+BB19+BC18+BD18+BE18+BF18+BG17+BH17+BI17+BJ17+BK16+BL16+BM16+BN16+BT14+BU14+BV14+BW14+CC12+CD12+CE12+CF12+CG11+CH11+CI11+CJ11)*-0.132/4,(BO15+BP15+BQ15+BR15+BS15+BX13+BY13+BZ13+CA13+CB13)*-0.132/5,(CK10+CL10+CM10+CL9+CK9+CJ9+CI8+CH8+CG8+CF7+CE7+CD7+CC6+CB6+CA6+BZ5+BY5+BX5)*-0.132/3,(BW4+BV4)*-0.132/2,17)</f>
        <v>15.446969230769232</v>
      </c>
      <c r="U809" s="111">
        <f ca="1">Lefty!T809</f>
        <v>17.519030769230767</v>
      </c>
    </row>
    <row r="810" spans="2:21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O9+CN9+CM9+CL9+CK8+CJ8+CI8+CH8)*-0.132/4,(CG7+CF7+CE7+CD6+CC6+CB6+CA5+BZ5+BY5+BX4+BW4+BV4)*-0.132/3,17)</f>
        <v>15.508569230769231</v>
      </c>
      <c r="U810" s="111">
        <f ca="1">Lefty!T810</f>
        <v>17.448630769230768</v>
      </c>
    </row>
    <row r="811" spans="2:21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-0.132/4,(AV19+AW19+AX19+AY19+AZ19+BE17+BF17+BG17+BH17+BI17+BJ16+BK16+BL16+BM16+BN16+BU14+BV14+BW14+BX14+BY14+CF12+CG12+CH12+CI12+CJ12)*-0.132/5,(BO15+BP15+BQ15+BR15+BS15+BT15+BZ13+CA13+CB13+CC13+CD13+CE13)*-0.132/6,(CK11+CL11+CM11+CN11+CO10+CP10+CQ10+CR10+CQ9+CP9+CO9+CN9+CM8+CL8+CK8+CJ8+CI7+CH7+CG7+CF7+CE6+CD6+CC6+CB6)*-0.132/4,(CA5+BZ5+BY5+BX4+BW4+BV4)*-0.132/3,17)</f>
        <v>15.475569230769231</v>
      </c>
      <c r="U811" s="111">
        <f ca="1">Lefty!T811</f>
        <v>17.398030769230768</v>
      </c>
    </row>
    <row r="812" spans="2:21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+CM11+CN11+CO11+CP11+CQ11)*-0.132/5,(CR10+CS10+CT10+CU10)*-0.132/4,(CT9+CS9+CR9+CQ9+CP9)*-0.132/5,(CO8+CN8+CM8+CL8+CK7+CJ7+CI7+CH7+CG6+CF6+CE6+CD6+CC5+CB5+CA5+BZ5+BY4+BX4+BW4+BV4)*-0.132/4,17)</f>
        <v>15.383169230769232</v>
      </c>
      <c r="U812" s="111">
        <f ca="1">Lefty!T812</f>
        <v>17.347430769230769</v>
      </c>
    </row>
    <row r="813" spans="2:21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-0.132/5,(AS19+AT19+AU19+AV19+AW19+AX19+BD17+BE17+BF17+BG17+BH17+BI17)*-0.132/6,(BO15+BP15+BQ15+BR15+BS15+BT15+BU15+CB13+CC13+CD13+CE13+CF13+CG13+CH13)*-0.132/7,(BV14+BW14+BX14+BY14+BZ14+CA14+CI12+CJ12+CK12+CL12+CM12+CN12)*-0.132/6,(CO11+CP11+CQ11+CR11+CS11+CT10+CU10+CV10+CW10+CX10+CW9+CV9+CU9+CT9+CS9+CR8+CQ8+CP8+CO8+CN8+CM7+CL7+CK7+CJ7+CI7+CH6+CG6+CF6+CE6+CD6)*-0.132/5,(CC5+CB5+CA5+BZ5+BY4+BX4+BW4+BV4)*-0.132/4,17)</f>
        <v>15.555397802197803</v>
      </c>
      <c r="U813" s="111">
        <f ca="1">Lefty!T813</f>
        <v>17.307830769230769</v>
      </c>
    </row>
    <row r="814" spans="2:21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-0.132/5,(AQ19+AR19+AS19+AT19+AU19+AV19+AW18+AX18+AY18+AZ18+BA18+BB18+BC17+BD17+BE17+BF17+BG17+BH17++BI16+BJ16+BK16+BL16+BM16+BN16)*-0.132/6,(BO15+BP15+BQ15+BR15+BS15+BT15+BU15+BV14+BW14+BX14+BY14+BZ14+CA14+CB14+CC13+CD13+CE13+CF13+CG13+CH13+CI13+CJ12+CK12+CL12+CM12+CN12+CO12+CP12)*-0.132/7,(CQ11+CR11+CS11+CT11+CU11+CV11)*-0.132/6,(CW10+CX10+CY10+CZ10+DA10)*-0.132/5,(CZ9+CY9+CX9+CW9+CV9+CU9)*-0.132/6,(CT8+CS8+CR8+CQ8+CP8+CO7+CN7+CM7+CL7+CK7+CJ6+CI6+CH6+CG6+CF6+CE5+CD5+CC5+CB5+CA5+BZ4+BY4+BX4+BW4+BV4)*-0.132/5,17)</f>
        <v>15.672312087912088</v>
      </c>
      <c r="U814" s="111">
        <f ca="1">Lefty!T814</f>
        <v>16.99323076923077</v>
      </c>
    </row>
    <row r="815" spans="2:19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</row>
    <row r="816" spans="2:21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SUM((BH20+BI19+BJ18+BK17+BL16+BM15+BN14+BO13+BP12+BQ11+BR10+BS9+BS8+BT7+BT6+BU5+BV4)*-0.132,17)</f>
        <v>15.664769230769231</v>
      </c>
      <c r="U816" s="111">
        <f ca="1">Lefty!T816</f>
        <v>16.883230769230767</v>
      </c>
    </row>
    <row r="817" spans="2:21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SUM((BF20+BI18+BL16+BO14+BR12+BS11+BT10+BT9+BT8+BU7+BU6+BV5+BV4)*-0.132,(BG19+BH19+BJ17+BK17+BM15+BN15+BP13+BQ13)*-0.132/2,17)</f>
        <v>15.136769230769231</v>
      </c>
      <c r="U817" s="111">
        <f ca="1">Lefty!T817</f>
        <v>16.751230769230769</v>
      </c>
    </row>
    <row r="818" spans="2:21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SUM((BE19+BF19+BG18+BH18+BI17+BJ17+BK16+BL16+BM15+BN15+BO14+BP14+BQ13+BR13+BS12+BT12+BU11+BV11)*-0.132/2,(BD20+BW10+BW9+BW8+BW7+BV6+BV5+BV4)*-0.132,17)</f>
        <v>14.80676923076923</v>
      </c>
      <c r="U818" s="111">
        <f ca="1">Lefty!T818</f>
        <v>16.553230769230769</v>
      </c>
    </row>
    <row r="819" spans="2:21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SUM((BB20+BC20+BD19+BE19+BI17+BJ17+BK16+BL16)*-0.132/2,(BF18+BG18+BH18+BM15+BN15+BO15+BR13+BS13+BT13)*-0.132/3,(BP14+BQ14+BU12+BV12+BW11+BX11+BY10+BZ10)*-0.132/2,(BY9+BX8+BW7+BW6+BV5+BV4)*-0.132,17)</f>
        <v>14.872769230769231</v>
      </c>
      <c r="U819" s="111">
        <f ca="1">Lefty!T819</f>
        <v>16.817230769230768</v>
      </c>
    </row>
    <row r="820" spans="2:21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SUM((AZ20+BA20+BE18+BF18)*-0.132/2,(BB19+BC19+BD19+BG17+BH17+BI17+BJ16+BK16+BL16+BM15+BN15+BO15+BP14+BQ14+BR14+BS13+BT13+BU13+BV12+BW12+BX12+BY11+BZ11+CA11)*-0.132/3,(CB10+CC10+CB9+CA9)*-0.132/2,(BZ8+BY7+BX6+BW5+BV4)*-0.132,17)</f>
        <v>15.268769230769232</v>
      </c>
      <c r="U820" s="111">
        <f ca="1">Lefty!T820</f>
        <v>17.213230769230769</v>
      </c>
    </row>
    <row r="821" spans="2:21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SUM((AX20+AY20+AZ20+BA19+BB19+BC19+BD18+BE18+BF18+BG17+BH17+BI17+BJ16+BK16+BL16+BQ14+BR14+BS14+BX12+BY12+BZ12+CA11+CB11+CC11)*-0.132/3,(BM15+BN15+BO15+BP15+BT13+BU13+BV13+BW13)*-0.132/4,(CD10+CE10+CD9+CC9+CB8+CA8+BZ7+BY7)*-0.132/2,(BX6+BW5+BV4)*-0.132,17)</f>
        <v>15.268769230769232</v>
      </c>
      <c r="U821" s="111">
        <f ca="1">Lefty!T821</f>
        <v>17.367230769230769</v>
      </c>
    </row>
    <row r="822" spans="2:21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-0.132/3,(AY19+AZ19+BA19+BB19+BF17+BG17+BH17+BI17+BM15+BN15+BO15+BP15+BQ14+BR14+BS14+BT14+BU13+BV13+BW13+BX13+BY12+BZ12+CA12+CB12)*-0.132/4,(CC11+CD11+CE11+CF10+CG10+CH10)*-0.132/3,(CG9+CF9+CE8+CD8+CC7+CB7+CA6+BZ6+BY5+BX5+BW4+BV4)*-0.132/2,17)</f>
        <v>15.257769230769231</v>
      </c>
      <c r="U822" s="111">
        <f ca="1">Lefty!T822</f>
        <v>17.400230769230767</v>
      </c>
    </row>
    <row r="823" spans="2:21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-0.132/3,(AW19+AX19+AY19+AZ19+BA18+BB18+BC18+BD18+BE17+BF17+BG17+BH17+BI16+BJ16+BK16+BL16+BR14+BS14+BT14+BU14+CA12+CB12+CC12+CD12+CE11+CF11+CG11+CH11)*-0.132/4,(BM15+BN15+BO15+BP15+BQ15+BV13+BW13+BX13+BY13+BZ13)*-0.132/5,(CI10+CJ10+CK10+CJ9+CI9+CH9+CG8+CF8+CE8+CD7+CC7+CB7)*-0.132/3,(CA6+BZ6+BY5+BX5+BW4+BV4)*-0.132/2,17)</f>
        <v>15.079569230769232</v>
      </c>
      <c r="U823" s="111">
        <f ca="1">Lefty!T823</f>
        <v>17.424430769230767</v>
      </c>
    </row>
    <row r="824" spans="2:21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10)*-0.132/4,(CM9+CL9+CK9+CJ8+CI8+CH8+CG7+CF7+CE7+CD6+CC6+CB6+CA5+BZ5+BY5+BX4+BW4+BV4)*-0.132/3,17)</f>
        <v>15.449169230769233</v>
      </c>
      <c r="U824" s="111">
        <f ca="1">Lefty!T824</f>
        <v>17.22203076923077</v>
      </c>
    </row>
    <row r="825" spans="2:21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-0.132/4,(AT19+AU19+AV19+AW19+AX19+BC17+BD17+BE17+BF17+BG17+BH16+BI16+BJ16+BK16+BL16+BS14+BT14+BU14+BV14+BW14+CD12+CE12+CF12+CG12+CH12)*-0.132/5,(BM15+BN15+BO15+BP15+BQ15+BR15+BX13+BY13+BZ13+CA13+CB13+CC13)*-0.132/6,(CI11+CJ11+CK11+CL11+CM10+CN10+CO10+CP10+CO9+CN9+CM9+CL9+CK8+CJ8+CI8+CH8)*-0.132/4,(CG7+CF7+CE7+CD6+CC6+CB6+CA5+BZ5+BY5+BX4+BW4+BV4)*-0.132/3,17)</f>
        <v>15.556969230769232</v>
      </c>
      <c r="U825" s="111">
        <f ca="1">Lefty!T825</f>
        <v>17.208830769230769</v>
      </c>
    </row>
    <row r="826" spans="2:21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11)*-0.132/5,(CP10++CQ10+CR10+CS10+CR9+CQ9+CP9+CO9+CN8+CM8+CL8+CK8+CJ7+CI7+CH7+CG7+CF6+CE6+CD6+CC6+CB5+CA5+BZ5+BY5)*-0.132/4,(BX4+BW4+BV4)*-0.132/3,17)</f>
        <v>15.387569230769232</v>
      </c>
      <c r="U826" s="111">
        <f ca="1">Lefty!T826</f>
        <v>16.95363076923077</v>
      </c>
    </row>
    <row r="827" spans="2:21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10+CS10+CT10+CU10+CV10+CU9+CT9+CS9+CR9+CQ9+CP8+CO8+CN8+CM8+CL8)*-0.132/5,(CK7+CJ7+CI7+CH7+CG6+CF6+CE6+CD6+CC5+CB5+CA5+BZ5+BY4+BX4+BW4+BV4)*-0.132/4,17)</f>
        <v>15.422454945054946</v>
      </c>
      <c r="U827" s="111">
        <f ca="1">Lefty!T827</f>
        <v>16.892973626373625</v>
      </c>
    </row>
    <row r="828" spans="2:21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-0.132/5,(AO19+AP19+AQ19+AR19+AS19+AT19+AU18+AV18+AW18+AX18+AY18+AZ18+BA17+BB17+BC17+BD17+BE17+BF17+BG16+BH16+BI16+BJ16+BK16+BL16)*-0.132/6,(BM15+BN15+BO15+BP15+BQ15+BR15+BS15+BT14+BU14+BV14+BW14+BX14+BY14+BZ14+CA13+CB13+CC13+CD13+CE13+CF13+CG13+CH12+CI12+CJ12+CK12+CL12+CM12+CN12)*-0.132/7,(CO11+CP11+CQ11+CR11+CS11+CT11)*-0.132/6,(CU10+CV10+CW10+CX10+CY10)*-0.132/5,(CX9+CW9+CV9+CU9+CT9+CS8+CR8+CQ8+CP8+CO8+CN7+CM7+CL7+CK7+CJ7+CI6+CH6+CG6+CF6+CE6+CD5+CC5+CB5+CA5+BZ5)*-0.132/5,(BY4+BX4+BW4+BV4)*-0.132/4,17)</f>
        <v>15.427169230769232</v>
      </c>
      <c r="U828" s="111">
        <f ca="1">Lefty!T828</f>
        <v>16.732373626373626</v>
      </c>
    </row>
    <row r="829" spans="2:21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-0.132/6,(AT18+AU18+AV18+AW18+AX18+AY18+AZ18+BU14+BV14+BW14+BX14+BY14+BZ14+CA14+CJ12+CK12+CL12+CM12+CN12+CO12+CP12)*-0.132/7,(BM15+BN15+BO15+BP15+BQ15+BR15+BS15+BT15+CB13+CC13+CD13+CE13+CF13+CG13+CH13+CI13)*-0.132/8,(CQ11+CR11+CS11+CT11+CU11+CV11)*-0.132/6,(CW10+CX10+CY10+CZ10+DA10+CT8+CS8+CR8+CQ8+CP8+CO7+CN7+CM7+CL7+CK7+CJ6+CI6+CH6+CG6+CF6+CE5+CD5+CC5+CB5+CA5+BZ4+BY4+BX4+BW4+BV4)*-0.132/5,(CZ9+CY9+CX9+CW9+CV9+CU9)*-0.132/6,17)</f>
        <v>15.656126373626375</v>
      </c>
      <c r="U829" s="111">
        <f ca="1">Lefty!T829</f>
        <v>16.662287912087912</v>
      </c>
    </row>
    <row r="830" spans="2:19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</row>
    <row r="831" spans="2:21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SUM((BF20+BG19+BH18+BI17+BJ16+BK15+BL14+BM13+BN12+BO11+BP10+BQ9+BR8+BS7+BT6+BU5+BV4)*-0.132,17)</f>
        <v>14.872769230769231</v>
      </c>
      <c r="U831" s="111">
        <f ca="1">Lefty!T831</f>
        <v>16.355230769230769</v>
      </c>
    </row>
    <row r="832" spans="2:21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SUM((BD20+BG18+BJ16+BM14+BP12+BQ11+BR10+BS9+BS8+BT7+BT6+BU5+BV4)*-0.132,(BE19+BF19+BH17+BI17+BK15+BL15+BN13+BO13)*-0.132/2,17)</f>
        <v>15.136769230769231</v>
      </c>
      <c r="U832" s="111">
        <f ca="1">Lefty!T832</f>
        <v>16.421230769230768</v>
      </c>
    </row>
    <row r="833" spans="2:21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SUM((BC19+BD19+BE18+BF18+BG17+BH17+BI16+BJ16+BK15+BL15+BM14+BN14+BO13+BP13+BQ12+BR12+BS11+BT11)*-0.132/2,(BB20+BU10+BU9+BU8+BU7+BV6+BV5+BV4)*-0.132,17)</f>
        <v>14.542769230769231</v>
      </c>
      <c r="U833" s="111">
        <f ca="1">Lefty!T833</f>
        <v>16.817230769230768</v>
      </c>
    </row>
    <row r="834" spans="2:21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SUM((AZ20+BA20+BB19+BC19+BG17+BH17+BI16+BJ16+BN14+BO14+BS12+BT12+BU11+BV11+BW10+BX10)*-0.132/2,(BD18+BE18+BF18+BK15+BL15+BM15+BP13+BQ13+BR13)*-0.132/3,(BW9+BW8+BW7+BV6+BV5+BV4)*-0.132,17)</f>
        <v>14.76276923076923</v>
      </c>
      <c r="U834" s="111">
        <f ca="1">Lefty!T834</f>
        <v>16.377230769230767</v>
      </c>
    </row>
    <row r="835" spans="2:21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SUM((AX20+AY20+BC18+BD18)*-0.132/2,(AZ19+BA19+BB19+BE17+BF17+BG17+BH16+BI16+BJ16+BK15+BL15+BM15+BN14+BO14+BP14+BQ13+BR13+BS13+BT12+BU12+BV12+BW11+BX11+BY11)*-0.132/3,(BZ10+CA10)*-0.132/2,(BZ9+BY8+BX7+BW6+BV5+BV4)*-0.132,17)</f>
        <v>14.696769230769233</v>
      </c>
      <c r="U835" s="111">
        <f ca="1">Lefty!T835</f>
        <v>16.927230769230768</v>
      </c>
    </row>
    <row r="836" spans="2:21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SUM((AV20+AW20+AX20+AY19+AZ19+BA19+BB18+BC18+BD18+BE17+BF17+BG17+BH16+BI16+BJ16+BO14+BP14+BQ14+BV12+BW12+BX12+BY11+BZ11+CA11)*-0.132/3,(BK15+BL15+BM15+BN15+BR13+BS13+BT13+BU13)*-0.132/4,(CB10+CC10+CB9+CA9)*-0.132/2,(BZ8+BY7+BX6+BW5+BV4)*-0.132,17)</f>
        <v>15.004769230769233</v>
      </c>
      <c r="U836" s="111">
        <f ca="1">Lefty!T836</f>
        <v>16.938230769230767</v>
      </c>
    </row>
    <row r="837" spans="2:21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-0.132/3,(AW19+AX19+AY19+AZ19+BD17+BE17+BF17+BG17+BK15+BL15+BM15+BN15+BO14+BP14+BQ14+BR14+BS13+BT13+BU13+BV13+BW12+BX12+BY12+BZ12)*-0.132/4,(CA11+CB11+CC11+CD10+CE10+CF10)*-0.132/3,(CE9+CD9+CC8+CB8+CA7+BZ7+BY6+BX6)*-0.132/2,(BW5+BV4)*-0.132,17)</f>
        <v>15.103769230769231</v>
      </c>
      <c r="U837" s="111">
        <f ca="1">Lefty!T837</f>
        <v>17.125230769230768</v>
      </c>
    </row>
    <row r="838" spans="2:21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15.928999999999998</v>
      </c>
      <c r="R838" s="108">
        <v>17</v>
      </c>
      <c r="S838" s="122"/>
      <c r="T838" s="111">
        <f ca="1">SUM((AR20+AS20+AT20)*-0.132/3,(AU19+AV19+AW19+AX19+AY18+AZ18+BA18+BB18+BC17+BD17+BE17+BF17+BG16+BH16+BI16+BJ16+BP14+BQ14+BR14+BS14+BY12+BZ12+CA12+CB12+CC11+CD11+CE11+CF11)*-0.132/4,(BK15+BL15+BM15+BN15+BO15+BT13+BU13+BV13+BW13+BX13)*-0.132/5,(CG10+CH10+CI10+CH9+CG9+CF9)*-0.132/3,(CE8+CD8+CC7+CB7+CA6+BZ6+BY5+BX5+BW4+BV4)*-0.132/2,17)</f>
        <v>15.235769230769233</v>
      </c>
      <c r="U838" s="111">
        <f ca="1">Lefty!T838</f>
        <v>17.057030769230767</v>
      </c>
    </row>
    <row r="839" spans="2:21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-0.132/4,(AX18+AY18+AZ18+BA18+BB18+BK15+BL15+BM15+BN15+BO15+BP14+BQ14+BR14+BS14+BT14+BU13+BV13+BW13+BX13+BY13+BZ12+CA12+CB12+CC12+CD12)*-0.132/5,(CE11+CF11+CG11+CH11+CI10+CJ10+CK10+CL10)*-0.132/4,(CK9+CJ9+CI9+CH8+CG8+CF8+CE7+CD7+CC7+CB6+CA6+BZ6)*-0.132/3,(BY5+BX5+BW4+BV4)*-0.132/2,17)</f>
        <v>15.220369230769233</v>
      </c>
      <c r="U839" s="111">
        <f ca="1">Lefty!T839</f>
        <v>17.131830769230767</v>
      </c>
    </row>
    <row r="840" spans="2:21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-0.132/4,(AR19+AS19+AT19+AU19+AV19+BA17+BB17+BC17+BD17+BE17+BF16+BG16+BH16+BI16+BJ16)*-0.132/5,(BK15+BL15+BM15+BN15+BO15+BP15+BV13+BW13+BX13+BY13+BZ13+CA13)*-0.132/6,(BQ14+BR14+BS14+BT14+BU14+CB12+CC12+CD12+CE12+CF12)*-0.132/5,(CG11+CH11+CI11+CJ11+CK10+CL10+CM10+CN10)*-0.132/4,(CM9+CL9+CK9+CJ8+CI8+CH8+CG7+CF7+CE7+CD6+CC6+CB6+CA5+BZ5+BY5+BX4+BW4+BV4)*-0.132/3,17)</f>
        <v>15.352369230769233</v>
      </c>
      <c r="U840" s="111">
        <f ca="1">Lefty!T840</f>
        <v>16.87003076923077</v>
      </c>
    </row>
    <row r="841" spans="2:21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11)*-0.132/5,(CN10+CO10+CP10+CQ10+CP9+CO9+CN9+CM9+CL8+CK8+CJ8+CI8+CH7+CG7+CF7+CE7)*-0.132/4,(CD6+CC6+CB6+CA5+BZ5+BY5+BX4+BW4+BV4)*-0.132/3,17)</f>
        <v>15.378769230769231</v>
      </c>
      <c r="U841" s="111">
        <f ca="1">Lefty!T841</f>
        <v>16.768830769230767</v>
      </c>
    </row>
    <row r="842" spans="2:21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-0.132/5,(AO19+AP19+AQ19+AR19+AS19+AT19+AZ17+BA17+BB17+BC17+BD17+BE17+BR14+BS14+BT14+BU14+BV14+BW14+CE12+CF12+CG12+CH12+CI12+CJ12)*-0.132/6,(BK15+BL15+BM15+BN15+BO15+BP15+BQ15+BX13+BY13+BZ13+CA13+CB13+CC13+CD13)*-0.132/7,(CK11+CL11+CM11+CN11+CO11+CP10+CQ10+CR10+CS10+CT10)*-0.132/5,(CS9+CR9+CQ9+CP9+CO8+CN8+CM8+CL8+CK7+CJ7+CI7+CH7+CG6+CF6+CE6+CD6+CC5+CB5+CA5+BZ5+BY4+BX4+BW4+BV4)*-0.132/4,17)</f>
        <v>15.292654945054947</v>
      </c>
      <c r="U842" s="111">
        <f ca="1">Lefty!T842</f>
        <v>16.518030769230769</v>
      </c>
    </row>
    <row r="843" spans="2:21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-0.132/5,(AM19+AN19+AO19+AP19+AQ19+AR19+AS18+AT18+AU18+AV18+AW18+AX18+AY17+AZ17+BA17+BB17+BC17+BD17+BE16+BF16+BG16+BH16+BI16+BJ16)*-0.132/6,(BK15+BL15+BM15+BN15+BO15+BP15+BQ15+BR14+BS14+BT14+BU14+BV14+BW14+BX14+BY13+BZ13+CA13+CB13+CC13+CD13+CE13+CF12+CG12+CH12+CI12+CJ12+CK12+CL12)*-0.132/7,(CM11+CN11+CO11+CP11+CQ11+CR11)*-0.132/6,(CS10+CT10+CU10+CV10+CW10+CV9+CU9+CT9+CS9+CR9+CQ8+CP8+CO8+CN8+CM8+CL7+CK7+CJ7+CI7+CH7)*-0.132/5,(CG6+CF6+CE6+CD6+CC5+CB5+CA5+BZ5+BY4+BX4+BW4+BV4)*-0.132/4,17)</f>
        <v>15.454197802197804</v>
      </c>
      <c r="U843" s="111">
        <f ca="1">Lefty!T843</f>
        <v>16.330402197802197</v>
      </c>
    </row>
    <row r="844" spans="2:21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-0.132/6,(AR18+AS18+AT18+AU18+AV18+AW18+AX18+BS14+BT14+BU14+BV14+BW14+BX14+BY14+CH12+CI12+CJ12+CK12+CL12+CM12+CN12)*-0.132/7,(BK15+BL15+BM15+BN15+BO15+BP15+BQ15+BR15+BZ13+CA13+CB13+CC13+CD13+CE13+CF13+CG13)*-0.132/8,(CO11+CP11+CQ11+CR11+CS11+CT11)*-0.132/6,(CU10+CV10+CW10+CX10+CY10+CX9+CW9+CV9+CU9+CT9+CS8+CR8+CQ8+CP8+CO8+CN7+CM7+CL7+CK7+CJ7+CI6+CH6+CG6+CF6+CE6+CD5+CC5+CB5+CA5+BZ5)*-0.132/5,(BY4+BX4+BW4+BV4)*-0.132/4,17)</f>
        <v>15.582897802197804</v>
      </c>
      <c r="U844" s="111">
        <f ca="1">Lefty!T844</f>
        <v>16.30808791208791</v>
      </c>
    </row>
    <row r="845" spans="2:21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-0.132/6,(AJ19+AK19+AL19+AM19+AN19+AO19+AP19+AW17+AX17+AY17+AZ17+BA17+BB17+BC17+BD16+BE16+BF16+BG16+BH16+BI16+BJ16)*-0.132/7,(BK15+BL15+BM15+BN15+BO15+BP15+BQ15+BR15+BS14+BT14+BU14+BV14+BW14+BX14+BY14+BZ14+CA13+CB13+CC13+CD13+CE13++CF13+CG13+CH13+CI12+CJ12+CK12+CL12+CM12+CN12+CO12+CP12)*-0.132/8,(CQ11+CR11+CS11+CT11+CU11+CV11+CW10+CX10+CY10+CZ10+DA10+DB10+DA9+CZ9+CY9+CX9+CW9+CV9+CU8+CT8+CS8+CR8+CQ8+CP8)*-0.132/6,(CO7+CN7+CM7+CL7+CK7+CJ6+CI6+CH6+CG6+CF6+CE5+CD5+CC5+CB5+CA5+BZ4+BY4+BX4+BW4+BV4)*-0.132/5,17)</f>
        <v>15.898440659340661</v>
      </c>
      <c r="U845" s="111">
        <f ca="1">Lefty!T845</f>
        <v>16.227473626373627</v>
      </c>
    </row>
    <row r="846" spans="2:19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</row>
    <row r="847" spans="2:21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SUM((BB20+BE18+BH16+BK14+BN12+BO11+BP10+BQ9+BR8+BS7+BT6+BU5+BV4)*-0.132,(BC19+BD19+BF17+BG17+BI15+BJ15+BL13+BM13)*-0.132/2,17)</f>
        <v>14.938769230769232</v>
      </c>
      <c r="U847" s="111">
        <f ca="1">Lefty!T847</f>
        <v>16.355230769230769</v>
      </c>
    </row>
    <row r="848" spans="2:21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SUM((BA19+BB19+BC18+BD18+BE17+BF17+BG16+BH16+BI15+BJ15+BK14+BL14+BM13+BN13+BO12+BP12+BQ11+BR11)*-0.132/2,(AZ20+BS10+BT9+BT8+BU7+BU6+BV5+BV4)*-0.132,17)</f>
        <v>14.608769230769234</v>
      </c>
      <c r="U848" s="111">
        <f ca="1">Lefty!T848</f>
        <v>16.355230769230769</v>
      </c>
    </row>
    <row r="849" spans="2:21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SUM((AX20+AY20+AZ19+BA19+BE17+BF17+BG16+BH16+BL14+BM14++++BQ12+BR12+BS11+BT11+BU10+BV10)*-0.132/2,(BB18+BC18+BD18+BI15+BJ15+BK15+BN13+BO13+BP13)*-0.132/3,(BV9+BV8+BV7+BV6+BV5+BV4)*-0.132,17)</f>
        <v>14.586769230769232</v>
      </c>
      <c r="U849" s="111">
        <f ca="1">Lefty!T849</f>
        <v>16.377230769230767</v>
      </c>
    </row>
    <row r="850" spans="2:21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SUM((AV20+AW20+BA18+BB18)*-0.132/2,(AX19+AY19+AZ19+BC17+BD17+BE17+BF16+BG16+BH16+BI15+BJ15+BK15+BL14+BM14+BN14+BO13+BP13+BQ13+BR12+BS12+BT12+BU11+BV11+BW11)*-0.132/3,(BX10+BY10)*-0.132/2,(BX9+BX8+BW7+BW6+BV5+BV4)*-0.132,17)</f>
        <v>14.850769230769231</v>
      </c>
      <c r="U850" s="111">
        <f ca="1">Lefty!T850</f>
        <v>16.245230769230769</v>
      </c>
    </row>
    <row r="851" spans="2:21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SUM((AT20+AU20+AV20+AW19+AX19+AY19+AZ18+BA18+BB18+BC17+BD17+BE17+BF16+BG16+BH16+BM14+BN14+BO14+BT12+BU12+BV12+BW11+BX11+BY11)*-0.132/3,(BI15+BJ15+BK15+BL15+BP13+BQ13+BR13+BS13)*-0.132/4,(BZ10+CA10)*-0.132/2,(BZ9+BY8+BX7+BW6+BV5+BV4)*-0.132,17)</f>
        <v>14.707769230769232</v>
      </c>
      <c r="U851" s="111">
        <f ca="1">Lefty!T851</f>
        <v>16.707230769230769</v>
      </c>
    </row>
    <row r="852" spans="2:21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-0.132/3,(AU19+AV19+AW19+AX19+BB17+BC17+BD17+BE17+BI15+BJ15+BK15+BL15+BM14+BN14+BO14+BP14+BQ13+BR13+BS13+BT13+BU12+BV12+BW12+BX12)*-0.132/4,(BY11+BZ11+CA11+CB10+CC10+CD10)*-0.132/3,(CC9+CB9+CA8+BZ8)*-0.132/2,(BY7+BX6+BW5+BV4)*-0.132,17)</f>
        <v>15.026769230769233</v>
      </c>
      <c r="U852" s="111">
        <f ca="1">Lefty!T852</f>
        <v>16.586230769230767</v>
      </c>
    </row>
    <row r="853" spans="2:21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-0.132/3,(AS19+AT19+AU19+AV19+AW18+AX18+AY18+AZ18+BA17+BB17+BC17+BD17+BE16+BF16+BG16+BH16+BN14+BO14+BP14+BQ14+BW12+BX12+BY12+BZ12+CA11+CB11+CC11+CD11)*-0.132/4,(BI15+BJ15+BK15+BL15+BM15+BR13+BS13+BT13+BU13+BV13)*-0.132/5,(CE10+CF10+CG10)*-0.132/3,(CF9+CE9+CD8+CC8+CB7+CA7+BZ6+BY6+BX5+BW5)*-0.132/2,BV4*-0.132,17)</f>
        <v>15.037769230769232</v>
      </c>
      <c r="U853" s="111">
        <f ca="1">Lefty!T853</f>
        <v>16.823830769230767</v>
      </c>
    </row>
    <row r="854" spans="2:21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10)*-0.132/4,(CI9+CH9+CG9+CF8+CE8+CD8)*-0.132/3,(CC7+CB7+CA6+BZ6+BY5+BX5+BW4+BV4)*-0.132/2,17)</f>
        <v>14.998169230769232</v>
      </c>
      <c r="U854" s="111">
        <f ca="1">Lefty!T854</f>
        <v>16.766630769230769</v>
      </c>
    </row>
    <row r="855" spans="2:21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-0.132/4,(AP19+AQ19+AR19+AS19+AT19+AY17+AZ17+BA17+BB17+BC17+BD16+BE16+BF16+BG16+BH16+BO14+BP14+BQ14+BR14+BS14+BZ12+CA12+CB12+CC12+CD12)*-0.132/5,(BI15+BJ15+BK15+BL15+BM15+BN15+BT13+BU13+BV13+BW13+BX13+BY13)*-0.132/6,(CE11+CF11+CG11+CH11+CI10+CJ10+CK10+CL10)*-0.132/4,(CK9+CJ9+CI9+CH8+CG8+CF8+CE7+CD7+CC7+CB6+CA6+BZ6)*-0.132/3,(BY5+BX5+BW4+BV4)*-0.132/2,17)</f>
        <v>15.290769230769232</v>
      </c>
      <c r="U855" s="111">
        <f ca="1">Lefty!T855</f>
        <v>16.742430769230769</v>
      </c>
    </row>
    <row r="856" spans="2:21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11)*-0.132/5,(CL10+CM10+CN10+CO10)*-0.132/4,(CN9+CM9+CL9+CK9)*-0.132/4,(CJ8+CI8+CH8+CG7+CF7+CE7+CD6+CC6+CB6+CA5+BZ5+BY5+BX4+BW4+BV4)*-0.132/3,17)</f>
        <v>15.574569230769233</v>
      </c>
      <c r="U856" s="111">
        <f ca="1">Lefty!T856</f>
        <v>16.302430769230767</v>
      </c>
    </row>
    <row r="857" spans="2:21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-0.132/5,(AM19+AN19+AO19+AP19+AQ19+AR19+AX17+AY17+AZ17+BA17+BB17+BC17+BP14+BQ14+BR14+BS14+BT14+BU14+CC12+CD12+CE12+CF12+CG12+CH12)*-0.132/6,(BI15+BJ15+BK15+BL15+BM15+BN15+BO15+BV13+BW13+BX13+BY13+BZ13+CA13+CB13)*-0.132/7,(CI11+CJ11+CK11+CL11+CM11+CN10+CO10+CP10+CQ10+CR10)*-0.132/5,(CQ9+CP9+CO9+CN9+CM8+CL8+CK8+CJ8+CI7+CH7+CG7+CF7+CE6+CD6+CC6+CB6)*-0.132/4,(CA5+BZ5+BY5+BX4+BW4+BV4)*-0.132/3,17)</f>
        <v>15.605054945054947</v>
      </c>
      <c r="U857" s="111">
        <f ca="1">Lefty!T857</f>
        <v>16.226687912087911</v>
      </c>
    </row>
    <row r="858" spans="2:21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11)*-0.132/6,(CQ10+CR10+CS10+CT10+CU10+CT9+CS9+CR9+CQ9+CP9)*-0.132/5,(CO8+CN8+CM8+CL8+CK7+CJ7+CI7+CH7+CG6+CF6+CE6+CD6+CC5+CB5+CA5+BZ5+BY4+BX4+BW4+BV4)*-0.132/4,17)</f>
        <v>15.521769230769232</v>
      </c>
      <c r="U858" s="111">
        <f ca="1">Lefty!T858</f>
        <v>15.994116483516482</v>
      </c>
    </row>
    <row r="859" spans="2:21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-0.132/6,(AP18+AQ18+AR18+AS18+AT18+AU18+AV18+BQ14+BR14+BS14+BT14+BU14+BV14+BW14+CF12+CG12+CH12+CI12+CJ12+CK12+CL12)*-0.132/7,(BI15+BJ15+BK15+BL15+BM15+BN15+BO15+BP15+BX13+BY13+BZ13+CA13+CB13+CC13+CD13+CE13)*-0.132/8,(CM11+CN11+CO11+CP11+CQ11+CR11)*-0.132/6,(CS10+CT10+CU10+CV10+CW10+CV9+CU9+CT9+CS9+CR9+CQ8+CP8+CO8+CN8+CM8+CL7+CK7+CJ7+CI7+CH7)*-0.132/5,(CG6+CF6+CE6+CD6+CC5+CB5+CA5+BZ5+BY4+BX4+BW4+BV4)*-0.132/4,17)</f>
        <v>15.663354945054946</v>
      </c>
      <c r="U859" s="111">
        <f ca="1">Lefty!T859</f>
        <v>16.005745054945052</v>
      </c>
    </row>
    <row r="860" spans="2:19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</row>
    <row r="861" spans="2:21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SUM((AZ20+BC18+BF16+BI14+BL12++BO10)*-0.132,(BA19+BB19+BD17+BE17+BG15+BH15+BJ13+BK13+BM11+BN11)*-0.132/2,(BP9+BQ8+BR7+BS6+BT5)*-0.132,(BU4+BV4)*-0.132/2,17)</f>
        <v>14.410769230769233</v>
      </c>
      <c r="U861" s="111">
        <f ca="1">Lefty!T861</f>
        <v>16.48723076923077</v>
      </c>
    </row>
    <row r="862" spans="2:21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SUM((AY19+AZ19+BA18+BB18+BC17+BD17+BE16+BF16+BG15+BH15+BI14+BJ14+BK13+BL13+BM12+BN12+BO11+BP11)*-0.132/2,(AX20+BQ10+BR9+BR8+BS7+BT6+BU5+BV4)*-0.132,17)</f>
        <v>14.476769230769232</v>
      </c>
      <c r="U862" s="111">
        <f ca="1">Lefty!T862</f>
        <v>16.355230769230769</v>
      </c>
    </row>
    <row r="863" spans="2:21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SUM((AV20+AW20+AX19+AY19+BC17+BD17+BE16+BF16+BJ14+BK14+BO12+BP12+BQ11+BR11+BS10+BT10)*-0.132/2,(AZ18+BA18+BB18+BG15+BH15+BI15+BL13+BM13+BN13)*-0.132/3,(BU9+BU8+BU7+BV6+BV5+BV4)*-0.132,17)</f>
        <v>14.740769230769232</v>
      </c>
      <c r="U863" s="111">
        <f ca="1">Lefty!T863</f>
        <v>16.48723076923077</v>
      </c>
    </row>
    <row r="864" spans="2:21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SUM((AT20+AU20+AY18+AZ18)*-0.132/2,(AV19+AW19+AX19+BA17+BB17+BC17+BD16+BE16+BF16+BG15+BH15+BI15+BJ14+BK14+BL14+BM13+BN13+BO13+BP12+BQ12+BR12+BS11+BT11+BU11)*-0.132/3,(BV10+BW10)*-0.132/2,(BW9+BW8+BV7+BV6+BV5+BV4)*-0.132,17)</f>
        <v>14.718769230769233</v>
      </c>
      <c r="U864" s="111">
        <f ca="1">Lefty!T864</f>
        <v>16.17923076923077</v>
      </c>
    </row>
    <row r="865" spans="2:21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SUM((AR20+AS20+AT20+AU19+AV19+AW19+AX18+AY18+AZ18+BA17+BB17+BC17+BD16+BE16+BF16+BK14+BL14+BM14+BR12+BS12+BT12+BU11+BV11+BW11)*-0.132/3,(BG15+BH15+BI15+BJ15+BN13+BO13+BP13+BQ13)*-0.132/4,(BX10+BY10)*-0.132/2,(BX9+BX8+BW7+BW6+BV5+BV4)*-0.132,17)</f>
        <v>14.850769230769233</v>
      </c>
      <c r="U865" s="111">
        <f ca="1">Lefty!T865</f>
        <v>15.981230769230768</v>
      </c>
    </row>
    <row r="866" spans="2:21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SUM((AP20+AQ20+AR20+AW18+AX18+AY18+BD16+BE16+BF16)*-0.132/3,(AS19+AT19+AU19+AV19+AZ17+BA17+BB17+BC17+BG15+BH15+BI15+BJ15+BK14+BL14+BM14+BN14+BO13+BP13+BQ13+BR13+BS12+BT12+BU12+BV12)*-0.132/4,(BW11+BX11+BY11+BZ10+CA10+CB10)*-0.132/3,(CA9+BZ8+BY7+BX6+BW5+BV4)*-0.132,17)</f>
        <v>15.015769230769232</v>
      </c>
      <c r="U866" s="111">
        <f ca="1">Lefty!T866</f>
        <v>16.38823076923077</v>
      </c>
    </row>
    <row r="867" spans="2:21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-0.132/3,(AQ19+AR19+AS19+AT19+AU18+AV18+AW18+AX18+AY17+AZ17+BA17+BB17+BC16+BD16+BE16+BF16+BL14+BM14+BN14+BO14+BU12+BV12+BW12+BX12+BY11+BZ11+CA11+CB11)*-0.132/4,(BG15+BH15+BI15+BJ15+BK15+BP13+BQ13+BR13+BS13+BT13)*-0.132/5,(CC10+CD10+CE10)*-0.132/3,(CD9+CC9+CB8+CA8+BZ7+BY7)*-0.132/2,(BX6+BW5+BV4)*-0.132,17)</f>
        <v>15.123569230769233</v>
      </c>
      <c r="U867" s="111">
        <f ca="1">Lefty!T867</f>
        <v>16.221030769230769</v>
      </c>
    </row>
    <row r="868" spans="2:21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-0.132/4,(AT18+AU18+AV18+AW18+AX18+BG15+BH15+BI15+BJ15+BK15+BL14+BM14+BN14+BO14+BP14+BQ13+BR13+BS13+BT13+BU13+BV12+BW12+BX12+BY12+BZ12)*-0.132/5,(CA11+CB11+CC11+CD11+CE10+CF10+CG10+CH10)*-0.132/4,(CG9+CF9+CE8+CD8+CC7+CB7+CA6+BZ6+BY5+BX5+BW4+BV4)*-0.132/2,17)</f>
        <v>15.182969230769233</v>
      </c>
      <c r="U868" s="111">
        <f ca="1">Lefty!T868</f>
        <v>16.183630769230767</v>
      </c>
    </row>
    <row r="869" spans="2:21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-0.132/4,(AN19+AO19+AP19+AQ19+AR19+AW17+AX17+AY17+AZ17+BA17+BB16+BC16+BD16+BE16+BF16+BM14+BN14+BO14+BP14+BQ14+BX12+BY12+BZ12+CA12+CB12)*-0.132/5,(BG15+BH15+BI15+BJ15+BK15+BL15+BR13+BS13+BT13+BU13+BV13+BW13)*-0.132/6,(CC11+CD11+CE11+CF11+CG10+CH10+CI10+CJ10)*-0.132/4,(CI9+CH9+CG9+CF8+CE8+CD8)*-0.132/3,(CC7+CB7+CA6+BZ6+BY5+BX5+BW4+BV4)*-0.132/2,17)</f>
        <v>15.354569230769233</v>
      </c>
      <c r="U869" s="111">
        <f ca="1">Lefty!T869</f>
        <v>16.267230769230768</v>
      </c>
    </row>
    <row r="870" spans="2:21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-0.132/5,(BG15+BH15+BI15+BJ15+BK15+BL15+BM14+BN14+BO14+BP14+BQ14+BR14+BS13+BT13+BU13+BV13+BW13+BX13+BY12+BZ12+CA12+CB12+CC12+CD12)*-0.132/6,(CE11+CF11+CG11+CH11+CI11)*-0.132/5,(CJ10+CK10+CL10+CM10)*-0.132/4,(CL9+CK9+CJ9+CI8+CH8+CG8+CF7+CE7+CD7+CC6+CB6+CA6+BZ5+BY5+BX5)*-0.132/3,(BW4+BV4)*-0.132/2,17)</f>
        <v>15.210553846153848</v>
      </c>
      <c r="U870" s="111">
        <f ca="1">Lefty!T870</f>
        <v>16.197846153846154</v>
      </c>
    </row>
    <row r="871" spans="2:21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10)*-0.132/5,(CO9+CN9+CM9+CL9+CK8+CJ8+CI8+CH8)*-0.132/4,(CG7+CF7+CE7+CD6+CC6+CB6+CA5+BZ5+BY5+BX4+BW4+BV4)*-0.132/3,17)</f>
        <v>15.78514065934066</v>
      </c>
      <c r="U871" s="111">
        <f ca="1">Lefty!T871</f>
        <v>15.956716483516482</v>
      </c>
    </row>
    <row r="872" spans="2:21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11)*-0.132/6,(CO10+CP10+CQ10+CR10+CS10)*-0.132/5,(CR9+CQ9+CP9+CO9+CN8+CM8+CL8+CK8+CJ7+CI7+CH7+CG7+CF6+CE6+CD6+CC6+CB5+CA5+BZ5+BY5)*-0.132/4,(BX4+BW4+BV4)*-0.132/3,17)</f>
        <v>15.737683516483518</v>
      </c>
      <c r="U872" s="111">
        <f ca="1">Lefty!T872</f>
        <v>15.716602197802198</v>
      </c>
    </row>
    <row r="873" spans="2:19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</row>
    <row r="874" spans="2:21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SUM((AX20++BA18+BD16+BG14+BJ12+BM10+BP8+BS6+BV4)*-0.132,(AY19+AZ19+BB17+BC17+BE15+BF15+BH13+BI13+BK11+BL11+BN9+BO9+BQ7+BR7+BT5+BU5)*-0.132/2,17)</f>
        <v>14.674769230769233</v>
      </c>
      <c r="U874" s="111">
        <f ca="1">Lefty!T874</f>
        <v>16.28923076923077</v>
      </c>
    </row>
    <row r="875" spans="2:21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SUM((AW19+AX19+AY18+AZ18+BA17+BB17+BC16+BD16+BE15+BF15+BG14+BH14+BI13+BJ13+BK12+BL12+BM11+BN11+BU4+BV4)*-0.132/2,(AV20+BO10+BP9+BQ8+BR7+BS6+BT5)*-0.132,17)</f>
        <v>14.278769230769232</v>
      </c>
      <c r="U875" s="111">
        <f ca="1">Lefty!T875</f>
        <v>16.28923076923077</v>
      </c>
    </row>
    <row r="876" spans="2:21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SUM((AT20+AU20+AV19+AW19+BA17+BB17+BC16+BD16)*-0.132/2,(AX18+AY18+AZ18+BE15+BF15+BG15+BJ13+BK13+BL13)*-0.132/3,(BH14+BI14+BM12+BN12+BO11+BP11+BQ10+BR10)*-0.132/2,(BS9+BS8+BT7+BT6+BU5+BV4)*-0.132,17)</f>
        <v>14.432769230769232</v>
      </c>
      <c r="U876" s="111">
        <f ca="1">Lefty!T876</f>
        <v>15.893230769230769</v>
      </c>
    </row>
    <row r="877" spans="2:21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SUM((AR20+AS20+AW18+AX18)*-0.132/2,(AT19+AU19+AV19+AY17+AZ17+BA17+BB16+BC16+BD16+BE15+BF15+BG15+BH14+BI14+BJ14+BK13+BL13+BM13+BN12+BO12+BP12+BQ11+BR11+BS11)*-0.132/3,(BT10+BU10)*-0.132/2,(+BU9+BU8+BU7+BV6+BV5+BV4)*-0.132,17)</f>
        <v>14.586769230769232</v>
      </c>
      <c r="U877" s="111">
        <f ca="1">Lefty!T877</f>
        <v>16.13523076923077</v>
      </c>
    </row>
    <row r="878" spans="2:21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SUM((AP20+AQ20+AR20+AS19+AT19+AU19+AV18+AW18+AX18+AY17+AZ17+BA17+BB16+BC16+BD16+BI14+BJ14+BK14+BP12+BQ12+BR12+BS11+BT11+BU11)*-0.132/3,(BE15+BF15+BG15+BH15+BL13+BM13+BN13+BO13)*-0.132/4,(BV10+BW10)*-0.132/2,(+BW9+BW8+BW7+BV6+BV5+BV4)*-0.132,17)</f>
        <v>14.641769230769231</v>
      </c>
      <c r="U878" s="111">
        <f ca="1">Lefty!T878</f>
        <v>15.849230769230768</v>
      </c>
    </row>
    <row r="879" spans="2:21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SUM((AN20+AO20+AP20+AU18+AV18+AW18+BB16+BC16+BD16)*-0.132/3,(AQ19+AR19+AS19+AT19+AX17+AY17+AZ17+BA17+BE15+BF15+BG15+BH15++BI14+BJ14+BK14+BL14+BM13+BN13+BO13+BP13+BQ12+BR12+BS12+BT12)*-0.132/4,(BU11+BV11+BW11+BX10+BY10+BZ10)*-0.132/3,(BZ9+BY8+BX7+BW6+BV5+BV4)*-0.132,17)</f>
        <v>14.872769230769233</v>
      </c>
      <c r="U879" s="111">
        <f ca="1">Lefty!T879</f>
        <v>15.959230769230768</v>
      </c>
    </row>
    <row r="880" spans="2:21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-0.132/3,(AO19+AP19+AQ19+AR19+AS18+AT18+AU18+AV18+AW17+AX17+AY17+AZ17+BA16+BB16+BC16+BD16+BJ14+BK14+BL14+BM14+BS12+BT12+BU12+BV12+BW11+BX11+BY11+BZ11)*-0.132/4,(BE15+BF15+BG15+BH15+BI15+BN13+BO13+BP13+BQ13+BR13)*-0.132/5,(CA10+CB10+CC10)*-0.132/3,(CB9+CA9)*-0.132/2,(BZ8+BY7+BX6+BW5+BV4)*-0.132,17)</f>
        <v>15.334769230769233</v>
      </c>
      <c r="U880" s="111">
        <f ca="1">Lefty!T880</f>
        <v>15.770030769230768</v>
      </c>
    </row>
    <row r="881" spans="2:21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11)*-0.132/4,(CC10+CD10+CE10)*-0.132/3,(CD9+CC9+CB8+CA8+BZ7+BY7)*-0.132/2,(BX6+BW5+BV4)*-0.132,17)</f>
        <v>15.440369230769232</v>
      </c>
      <c r="U881" s="111">
        <f ca="1">Lefty!T881</f>
        <v>15.741430769230767</v>
      </c>
    </row>
    <row r="882" spans="2:21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-0.132/4,(AL19+AM19+AN19+AO19+AP19+AU17+AV17+AW17+AX17+AY17+AZ16+BA16+BB16+BC16+BD16+BK14+BL14+BM14+BN14+BO14+BV12+BW12+BX12+BY12+BZ12)*-0.132/5,(BE15+BF15+BG15+BH15+BI15+BJ15+BP13+BQ13+BR13+BS13+BT13+BU13)*-0.132/6,(CA11+CB11+CC11+CD11+CE10+CF10+CG10+CH10)*-0.132/4,(CG9+CF9+CE8+CD8+CC7+CB7+CA6+BZ6+BY5+BX5+BW4+BV4)*-0.132/2,17)</f>
        <v>15.501969230769232</v>
      </c>
      <c r="U882" s="111">
        <f ca="1">Lefty!T882</f>
        <v>15.649030769230768</v>
      </c>
    </row>
    <row r="883" spans="2:21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11)*-0.132/5,(CH10+CI10+CJ10+CK10)*-0.132/4,(CJ9+CI9+CH9+CG8+CF8+CE8+CD7+CC7+CB7)*-0.132/3,(CA6+BZ6+BY5+BX5+BW4+BV4)*-0.132/2,17)</f>
        <v>15.484369230769232</v>
      </c>
      <c r="U883" s="111">
        <f ca="1">Lefty!T883</f>
        <v>15.838230769230769</v>
      </c>
    </row>
    <row r="884" spans="2:21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-0.132/5,(AI19+AJ19+AK19+AL19+AM19+AN19+AT17+AU17+AV17+AW17+AX17+AY17+BL14+BM14+BN14+BO14+BP14+BQ14+BY12+BZ12+CA12+CB12+CC12+CD12)*-0.132/6,(BE15+BF15+BG15+BH15+BI15+BJ15+BK15+BR13+BS13+BT13+BU13+BV13+BW13+BX13)*-0.132/7,(CE11+CF11+CG11+CH11+CI11+CJ10+CK10+CL10+CM10+CN10)*-0.132/5,(CM9+CL9+CK9+CJ8+CI8+CH8+CG7+CF7+CE7+CD6+CC6+CB6+CA5+BZ5+BY5+BX4+BW4+BV4)*-0.132/3,17)</f>
        <v>15.881626373626375</v>
      </c>
      <c r="U884" s="111">
        <f ca="1">Lefty!T884</f>
        <v>15.773802197802198</v>
      </c>
    </row>
    <row r="885" spans="2:19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</row>
    <row r="886" spans="2:21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SUM((AU19+AV19+AW18+AX18+AY17+AZ17+BA16+BB16+BC15+BD15+BE14+BF14+BG13+BH13+BI12+BJ12+BK11+BL11+BN9+BO9+BQ7+BR7+BT5+BU5)*-0.132/2,(AT20+BM10+BP8+BS6+BV4)*-0.132,17)</f>
        <v>14.806769230769232</v>
      </c>
      <c r="U886" s="111">
        <f ca="1">Lefty!T886</f>
        <v>16.091230769230769</v>
      </c>
    </row>
    <row r="887" spans="2:21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SUM((AR20+AS20+AT19+AU19+AY17+AZ17+BA16+BB16)*-0.132/2,(AV18+AW18+AX18+BC15+BD15+BE15+BH13+BI13+BJ13)*-0.132/3,(BF14+BG14+BK12+BL12+BM11+BN11+BO10+BP10)*-0.132/2,(BQ9+BR8+BS7+BT6+BU5+BV4)*-0.132,17)</f>
        <v>14.872769230769233</v>
      </c>
      <c r="U887" s="111">
        <f ca="1">Lefty!T887</f>
        <v>16.02523076923077</v>
      </c>
    </row>
    <row r="888" spans="2:21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SUM((AP20+AQ20+AU18+AV18)*-0.132/2,(AR19+AS19+AT19+AW17+AX17+AY17+AZ16+BA16+BB16+BC15+BD15+BE15+BF14+BG14+BH14+BI13+BJ13+BK13+BL12+BM12+BN12+BO11+BP11+BQ11)*-0.132/3,(BR10+BS10)*-0.132/2,(BT9+BT8+BU7+BU6+BV5+BV4)*-0.132,17)</f>
        <v>14.718769230769233</v>
      </c>
      <c r="U888" s="111">
        <f ca="1">Lefty!T888</f>
        <v>15.805230769230768</v>
      </c>
    </row>
    <row r="889" spans="2:21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SUM((AN20+AO20+AP20+AQ19+AR19+AS19+AT18+AU18+AV18+AW17+AX17+AY17+AZ16+BA16+BB16+BG14+BH14+BI14+BN12+BO12+BP12+BQ11+BR11+BS11)*-0.132/3,(BC15+BD15+BE15+BF15+BJ13+BK13+BL13+BM13)*-0.132/4,(BT10+BU10)*-0.132/2,(BU9+BU8+BU7+BV6+BV5+BV4)*-0.132,17)</f>
        <v>14.938769230769232</v>
      </c>
      <c r="U889" s="111">
        <f ca="1">Lefty!T889</f>
        <v>15.596230769230768</v>
      </c>
    </row>
    <row r="890" spans="2:21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SUM((AL20+AM20+AN20+AS18+AT18+AU18+AZ16+BA16+BB16)*-0.132/3,(AO19+AP19+AQ19+AR19+AV17+AW17+AX17+AY17+BC15+BD15+BE15+BF15+BG14+BH14+BI14+BJ14+BK13+BL13+BM13+BN13+BO12+BP12+BQ12+BR12)*-0.132/4,(BS11+BT11+BU11+BV10+BW10+BX10)*-0.132/3,(BX9+BW8+BW7+BV6+BV5+BV4)*-0.132,17)</f>
        <v>15.037769230769232</v>
      </c>
      <c r="U890" s="111">
        <f ca="1">Lefty!T890</f>
        <v>15.244230769230768</v>
      </c>
    </row>
    <row r="891" spans="2:21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-0.132/3,(AM19+AN19+AO19+AP19+AQ18+AR18+AS18+AT18+AU17+AV17+AW17+AX17+AY16+AZ16+BA16+BB16+BH14+BI14+BJ14+BK14+BQ12+BR12+BS12+BT12+BU11+BV11+BW11+BX11)*-0.132/4,(BC15+BD15+BE15+BF15+BG15+BL13+BM13+BN13+BO13+BP13)*-0.132/5,(BY10+BZ10+CA10)*-0.132/3,(BZ9+BY8+BX7+BW6+BV5+BV4)*-0.132,17)</f>
        <v>15.147769230769232</v>
      </c>
      <c r="U891" s="111">
        <f ca="1">Lefty!T891</f>
        <v>15.481830769230768</v>
      </c>
    </row>
    <row r="892" spans="2:21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10)*-0.132/4,(CC9+CB9+CA8+BZ8)*-0.132/2,(BY7+BX6+BW5+BV4)*-0.132,17)</f>
        <v>15.374369230769233</v>
      </c>
      <c r="U892" s="111">
        <f ca="1">Lefty!T892</f>
        <v>15.305830769230768</v>
      </c>
    </row>
    <row r="893" spans="2:21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-0.132/4,(AJ19+AK19+AL19+AM19+AN19+AS17+AT17+AU17+AV17+AW17+AX16+AY16+AZ16+BA16+BB16+BI14+BJ14+BK14+BL14+BM14+BT12+BU12+BV12+BW12+BX12)*-0.132/5,(BC15+BD15+BE15+BF15+BG15+BH15+BN13+BO13+BP13+BQ13+BR13+BS13)*-0.132/6,(BY11+BZ11+CA11+CB11+CC10+CD10+CE10+CF10)*-0.132/4,(CE9+CD9+CC8+CB8+CA7+BZ7+BY6+BX6)*-0.132/2,(BW5+BV4)*-0.132,17)</f>
        <v>15.748369230769232</v>
      </c>
      <c r="U893" s="111">
        <f ca="1">Lefty!T893</f>
        <v>15.510430769230769</v>
      </c>
    </row>
    <row r="894" spans="2:21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11)*-0.132/5,(CF10+CG10+CH10+CI10)*-0.132/4,(CH9+CG9+CF9)*-0.132/3,(CE8+CD8+CC7+CB7+CA6+BZ6+BY5+BX5+BW4+BV4)*-0.132/2,17)</f>
        <v>15.669169230769233</v>
      </c>
      <c r="U894" s="111">
        <f ca="1">Lefty!T894</f>
        <v>15.453230769230769</v>
      </c>
    </row>
    <row r="895" spans="2:19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</row>
    <row r="896" spans="2:21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SUM((AS19+AT19+AU18+AV18+AW17+AX17+AY16+AZ16+BA15+BB15+BC14+BD14+BE13+BF13+BG12+BH12+BI11+BJ11+BM8+BN8+BO7+BP7+BQ6+BR6+BS5+BT5+BU4+BV4)*-0.132/2,(AR20+BK10+BL9)*-0.132,17)</f>
        <v>14.740769230769232</v>
      </c>
      <c r="U896" s="111">
        <f ca="1">Lefty!T896</f>
        <v>15.761230769230769</v>
      </c>
    </row>
    <row r="897" spans="2:21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SUM((AP20+AQ20+AR19+AS19+AW17+AX17+AY16+AZ16+BD14+BE14+BI12+BJ12+BK11+BL11+BM10+BN10+BS5+BT5+BU4+BV4)*-0.132/2,(AT18+AU18+AV18+BA15+BB15+BC15+BF13+BG13+BH13)*-0.132/3,(BO9+BP8+BQ7+BR6)*-0.132,17)</f>
        <v>14.938769230769232</v>
      </c>
      <c r="U897" s="111">
        <f ca="1">Lefty!T897</f>
        <v>15.36523076923077</v>
      </c>
    </row>
    <row r="898" spans="2:21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SUM((AN20+AO20+AS18+AT18)*-0.132/2,(AP19+AQ19+AR19+AU17+AV17+AW17+AX16+AY16+AZ16+BA15+BB15+BC15+BD14+BE14+BF14+BG13+BH13+BI13+BJ12+BK12+BL12+BM11+BN11+BO11)*-0.132/3,(BP10+BQ10)*-0.132/2,(BR9+BR8+BS7+BT6+BU5+BV4)*-0.132,17)</f>
        <v>15.004769230769233</v>
      </c>
      <c r="U898" s="111">
        <f ca="1">Lefty!T898</f>
        <v>15.233230769230769</v>
      </c>
    </row>
    <row r="899" spans="2:21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SUM((AL20+AM20+AN20+AO19+AP19+AQ19+AR18+AS18+AT18+AU17+AV17+AW17+AX16+AY16+AZ16+BE14+BF14+BG14+BL12+BM12+BN12+BO11+BP11+BQ11)*-0.132/3,(BA15+BB15+BC15+BD15+BH13+BI13+BJ13+BK13)*-0.132/4,(BR10+BS10)*-0.132/2,(BT9+BT8+BU7+BU6+BV5+BV4)*-0.132,17)</f>
        <v>15.059769230769232</v>
      </c>
      <c r="U899" s="111">
        <f ca="1">Lefty!T899</f>
        <v>15.343230769230768</v>
      </c>
    </row>
    <row r="900" spans="2:21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SUM((AJ20+AK20+AL20+AQ18+AR18+AS18+AX16+AY16+AZ16)*-0.132/3,(AM19+AN19+AO19+AP19+AT17+AU17+AV17+AW17+BA15+BB15+BC15+BD15+BE14+BF14+BG14+BH14+BI13+BJ13+BK13+BL13+BM12+BN12+BO12+BP12)*-0.132/4,(BQ11+BR11+BS11+BT10+BU10+BV10)*-0.132/3,(BV9+BV8+BV7+BV6+BV5+BV4)*-0.132,17)</f>
        <v>15.136769230769232</v>
      </c>
      <c r="U900" s="111">
        <f ca="1">Lefty!T900</f>
        <v>15.145230769230768</v>
      </c>
    </row>
    <row r="901" spans="2:21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-0.132/3,(AK19+AL19+AM19+AN19+AO18+AP18+AQ18+AR18+AS17+AT17+AU17+AV17+AW16+AX16+AY16+AZ16+BF14+BG14+BH14+BI14+BO12+BP12+BQ12+BR12+BS11+BT11+BU11+BV11)*-0.132/4,(BA15+BB15+BC15+BD15+BE15+BJ13+BK13+BL13+BM13+BN13)*-0.132/5,(BW10+BX10+BY10)*-0.132/3,(BX9+BX8+BW7+BW6+BV5+BV4)*-0.132,17)</f>
        <v>15.193969230769232</v>
      </c>
      <c r="U901" s="111">
        <f ca="1">Lefty!T901</f>
        <v>14.696430769230769</v>
      </c>
    </row>
    <row r="902" spans="2:21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10)*-0.132/4,(CA9+BZ8+BY7+BX6+BW5+BV4)*-0.132,17)</f>
        <v>15.466769230769232</v>
      </c>
      <c r="U902" s="111">
        <f ca="1">Lefty!T902</f>
        <v>15.048430769230768</v>
      </c>
    </row>
    <row r="903" spans="2:21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-0.132/4,(AH19+AI19+AJ19+AK19+AL19+AQ17+AR17+AS17+AT17+AU17+AV16+AW16+AX16+AY16+AZ16+BG14+BH14+BI14+BJ14+BK14+BR12+BS12+BT12+BU12+BV12)*-0.132/5,(BA15+BB15+BC15+BD15+BE15+BF15+BL13+BM13+BN13+BO13+BP13+BQ13)*-0.132/6,(BW11+BX11+BY11+BZ11+CA10+CB10+CC10+CD10)*-0.132/4,(CC9+CB9+CA8+BZ8)*-0.132/2,(BY7+BX6+BW5+BV4)*-0.132,17)</f>
        <v>15.576769230769232</v>
      </c>
      <c r="U903" s="111">
        <f ca="1">Lefty!T903</f>
        <v>15.110030769230768</v>
      </c>
    </row>
    <row r="904" spans="2:19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</row>
    <row r="905" spans="2:21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SUM((AQ19+AR19+AS18+AT18+AU17+AV17+AW16+AX16+AY15+AZ15+BA14+BB14+BC13+BD13+BE12+BF12+BG11+BH11+BI10+BJ10+BK9+BL9+BM8+BN8+BO7+BP7+BQ6+BR6+BS5+BT5+BU4+BV4)*-0.132/2,AP20*-0.132,17)</f>
        <v>14.278769230769232</v>
      </c>
      <c r="U905" s="111">
        <f ca="1">Lefty!T905</f>
        <v>15.233230769230769</v>
      </c>
    </row>
    <row r="906" spans="2:21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SUM((AN20+AO20+AP19+AQ19+AU17+AV17+AW16+AX16)*-0.132/2,(AR18+AS18+AT18+AY15+AZ15+BA15+BD13+BE13+BF13)*-0.132/3,(BB14+BC14+BG12+BH12+BI11+BJ11+BK10+BL10+BO7+BP7+BQ6+BR6+BS5+BT5+BU4+BV4)*-0.132/2,(BM9+BN8)*-0.132,17)</f>
        <v>14.630769230769232</v>
      </c>
      <c r="U906" s="111">
        <f ca="1">Lefty!T906</f>
        <v>15.057230769230769</v>
      </c>
    </row>
    <row r="907" spans="2:21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SUM((AL20+AM20+AQ18+AR18)*-0.132/2,(AN19+AO19+AP19+AS17+AT17+AU17+AV16+AW16+AX16+AY15+AZ15+BA15+BB14+BC14+BD14+BE13+BF13+BG13+BH12+BI12+BJ12+BK11+BL11+BM11)*-0.132/3,(BN10+BO10+BU4+BV4)*-0.132/2,(BP9+BQ8+BR7+BS6+BT5)*-0.132,17)</f>
        <v>14.850769230769233</v>
      </c>
      <c r="U907" s="111">
        <f ca="1">Lefty!T907</f>
        <v>15.101230769230767</v>
      </c>
    </row>
    <row r="908" spans="2:21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SUM((AJ20+AK20+AL20+AM19+AN19+AO19+AP18+AQ18+AR18+AS17+AT17+AU17+AV16+AW16+AX16+BC14+BD14+BE14+BJ12+BK12+BL12+BM11+BN11+BO11)*-0.132/3,(AY15+AZ15+BA15+BB15+BF13+BG13+BH13+BI13)*-0.132/4,(BP10+BQ10)*-0.132/2,(BR9+BR8+BS7+BT6+BU5+BV4)*-0.132,17)</f>
        <v>15.158769230769231</v>
      </c>
      <c r="U908" s="111">
        <f ca="1">Lefty!T908</f>
        <v>14.804230769230768</v>
      </c>
    </row>
    <row r="909" spans="2:21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SUM((AH20+AI20+AJ20+AO18+AP18+AQ18+AV16+AW16+AX16)*-0.132/3,(AK19+AL19+AM19+AN19+AR17+AS17+AT17+AU17+AY15+AZ15+BA15+BB15+BC14+BD14+BE14+BF14+BG13+BH13+BI13+BJ13+BK12+BL12+BM12+BN12)*-0.132/4,(BO11+BP11+BQ11+BR10+BS10+BT10)*-0.132/3,(BT9+BT8+BU7+BU6+BV5+BV4)*-0.132,17)</f>
        <v>15.125769230769233</v>
      </c>
      <c r="U909" s="111">
        <f ca="1">Lefty!T909</f>
        <v>14.793230769230767</v>
      </c>
    </row>
    <row r="910" spans="2:21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-0.132/3,(AI19+AJ19+AK19+AL19+AM18+AN18+AO18+AP18+AQ17+AR17+AS17+AT17+AU16+AV16+AW16+AX16+BD14+BE14+BF14+BG14+BM12+BN12+BO12+BP12+BQ11+BR11+BS11+BT11)*-0.132/4,(AY15+AZ15+BA15+BB15+BC15+BH13+BI13+BJ13+BK13+BL13)*-0.132/5,(BU10+BV10+BW10)*-0.132/3,(BW9+BW8+BW7+BV6+BV5+BV4)*-0.132,17)</f>
        <v>15.369969230769232</v>
      </c>
      <c r="U910" s="111">
        <f ca="1">Lefty!T910</f>
        <v>14.696430769230767</v>
      </c>
    </row>
    <row r="911" spans="2:21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11)*-0.132/4,(BW10+BX10+BY10)*-0.132/3,(BX9+BX8+BW7+BW6+BV5+BV4)*-0.132,17)</f>
        <v>15.409569230769232</v>
      </c>
      <c r="U911" s="111">
        <f ca="1">Lefty!T911</f>
        <v>14.619430769230769</v>
      </c>
    </row>
    <row r="912" spans="2:19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</row>
    <row r="913" spans="2:21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913" s="111">
        <f ca="1">Lefty!T913</f>
        <v>14.749230769230767</v>
      </c>
    </row>
    <row r="914" spans="2:21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SUM((AJ20+AK20+AO18+AP18)*-0.132/2,(AL19+AM19+AN19+AQ17+AR17+AS17+AT16+AU16+AV16+AW15+AX15+AY15+AZ14+BA14+BB14+BC13+BD13+BE13+BF12+BG12+BH12+BI11+BJ11+BK11)*-0.132/3,(BL10+BM10+BQ6+BR6+BS5+BT5+BU4+BV4)*-0.132/2,(BN9+BO8+BP7)*-0.132,17)</f>
        <v>15.290769230769232</v>
      </c>
      <c r="U914" s="111">
        <f ca="1">Lefty!T914</f>
        <v>14.595230769230767</v>
      </c>
    </row>
    <row r="915" spans="2:21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SUM((AH20+AI20+AJ20+AK19+AL19+AM19+AN18+AO18+AP18+AQ17+AR17+AS17+AT16+AU16+AV16+BA14+BB14+BC14+BH12+BI12+BJ12+BK11+BL11+BM11)*-0.132/3,(AW15+AX15+AY15+AZ15+BD13+BE13+BF13+BG13)*-0.132/4,(BN10+BO10+BU4+BV4)*-0.132/2,(BP9+BQ8+BR7+BS6+BT5)*-0.132,17)</f>
        <v>15.180769230769231</v>
      </c>
      <c r="U915" s="111">
        <f ca="1">Lefty!T915</f>
        <v>14.573230769230769</v>
      </c>
    </row>
    <row r="916" spans="2:21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SUM((AF20+AG20+AH20+AM18+AN18+AO18+AT16+AU16+AV16)*-0.132/3,(AI19+AJ19+AK19+AL19+AP17+AQ17+AR17+AS17+AW15+AX15+AY15+AZ15+BA14+BB14+BC14+BD14+BE13+BF13+BG13+BH13+BI12+BJ12+BK12+BL12)*-0.132/4,(BM11+BN11+BO11+BP10+BQ10+BR10)*-0.132/3,(BS9+BS8+BT7+BT6+BU5+BV4)*-0.132,17)</f>
        <v>15.708769230769231</v>
      </c>
      <c r="U916" s="111">
        <f ca="1">Lefty!T916</f>
        <v>14.529230769230768</v>
      </c>
    </row>
    <row r="917" spans="2:21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-0.132/3,(AG19+AH19+AI19+AJ19+AK18+AL18+AM18+AN18+AO17+AP17+AQ17+AR17+AS16+AT16+AU16+AV16+BB14+BC14+BD14+BE14+BK12+BL12+BM12+BN12+BO11+BP11+BQ11+BR11)*-0.132/4,(AW15+AX15+AY15+AZ15+BA15+BF13+BG13+BH13+BI13+BJ13)*-0.132/5,(BS10+BT10+BU10)*-0.132/3,(BU9+BU8+BU7+BV6+BV5+BV4)*-0.132,17)</f>
        <v>15.603169230769232</v>
      </c>
      <c r="U917" s="111">
        <f ca="1">Lefty!T917</f>
        <v>14.736030769230767</v>
      </c>
    </row>
    <row r="918" spans="2:19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</row>
    <row r="919" spans="2:21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SUM((AJ20+AK20+AL19+AM19+AQ17+AR17+AS16+AT16+AX14+AY14+BC12+BD12+BE11+BF11+BG10+BH10+BI9+BJ9+BK8+BL8+BM7+BN7+BO6+BP6)*-0.132/2,(AN18+AO18+AP18+AU15+AV15+AW15+AZ13+BA13+BB13+BQ5+BR5+BS5+BT4+BU4+BV4)*-0.132/3,17)</f>
        <v>15.708769230769231</v>
      </c>
      <c r="U919" s="111">
        <f ca="1">Lefty!T919</f>
        <v>13.649230769230769</v>
      </c>
    </row>
    <row r="920" spans="2:21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SUM((AH20+AI20+AM18+AN18)*-0.132/2,(AJ19+AK19+AL19+AO17+AP17+AQ17+AR16+AS16+AT16+AU15+AV15+AW15+AX14+AY14+AZ14+BA13+BB13+BC13+BD12+BE12+BF12+BG11+BH11+BI11)*-0.132/3,(BJ10+BK10)*-0.132/2,(BM8+BN8+BO7+BP7+BQ6+BR6+BS5+BT5+BU4+BV4)*-0.132/2,BL9*-0.132,17)</f>
        <v>15.224769230769231</v>
      </c>
      <c r="U920" s="111">
        <f ca="1">Lefty!T920</f>
        <v>13.913230769230768</v>
      </c>
    </row>
    <row r="921" spans="2:21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SUM((AF20+AG20+AH20+AI19+AJ19+AK19+AL18+AM18+AN18+AO17+AP17+AQ17+AR16+AS16+AT16+AY14+AZ14+BA14+BF12+BG12+BH12+BI11+BJ11+BK11)*-0.132/3,(AU15+AV15+AW15+AX15+BB13+BC13+BD13+BE13)*-0.132/4,(BL10+BM10+BQ6+BR6+BS5+BT5+BU4+BV4)*-0.132/2,(BN9+BO8+BP7)*-0.132,17)</f>
        <v>15.653769230769232</v>
      </c>
      <c r="U921" s="111">
        <f ca="1">Lefty!T921</f>
        <v>14.210230769230767</v>
      </c>
    </row>
    <row r="922" spans="2:21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SUM((AD20+AE20+AF20+AK18+AL18+AM18+AR16+AS16+AT16)*-0.132/3,(AG19+AH19+AI19+AJ19+AN17+AO17+AP17+AQ17+AU15+AV15+AW15+AX15+AY14+AZ14+BA14+BB14+BC13+BD13+BE13+BF13+BG12+BH12+BI12+BJ12)*-0.132/4,(BK11+BL11+BM11+BN10+BO10+BP10)*-0.132/3,(BQ9+BR8+BS7+BT6+BU5+BV4)*-0.132,17)</f>
        <v>15.609769230769231</v>
      </c>
      <c r="U922" s="111">
        <f ca="1">Lefty!T922</f>
        <v>14.397230769230768</v>
      </c>
    </row>
    <row r="923" spans="2:19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</row>
    <row r="924" spans="2:21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SUM((AH20+AI20+AJ19+AK19+AO17+AP17+AQ16+AR16++AV14+AW14+BA12+BB12+BF10+BG10+BK8+BL8+BP6+BQ6+BU4+BV4)*-0.132/2,(AL18+AM18+AN18+AS15+AT15+AU15+AX13+AY13+AZ13+BC11+BD11+BE11+BH9+BI9+BJ9+BM7+BN7+BO7+BR5+BS5+BT5)*-0.132/3,17)</f>
        <v>15.532769230769231</v>
      </c>
      <c r="U924" s="111">
        <f ca="1">Lefty!T924</f>
        <v>13.86923076923077</v>
      </c>
    </row>
    <row r="925" spans="2:21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925" s="111">
        <f ca="1">Lefty!T925</f>
        <v>13.781230769230769</v>
      </c>
    </row>
    <row r="926" spans="2:21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SUM((AD20+AE20+AF20+AG19+AH19+AI19+AJ18+AK18+AL18+AM17+AN17+AO17+AP16+AQ16+AR16+AW14+AX14+AY14+BD12+BE12+BF12+BG11+BH11+BI11)*-0.132/3,(AS15+AT15+AU15+AV15+AZ13+BA13+BB13+BC13)*-0.132/4,(BJ10+BK10+BM8+BN8+BO7+BP7+BQ6+BR6+BS5+BT5+BU4+BV4)*-0.132/2,BL9*-0.132,17)</f>
        <v>15.510769230769231</v>
      </c>
      <c r="U926" s="111">
        <f ca="1">Lefty!T926</f>
        <v>13.814230769230768</v>
      </c>
    </row>
    <row r="927" spans="2:19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</row>
    <row r="928" spans="2:21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928" s="111">
        <f ca="1">Lefty!T928</f>
        <v>14.287230769230769</v>
      </c>
    </row>
    <row r="930" spans="1:6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</row>
    <row r="932" spans="1:6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</row>
  </sheetData>
  <conditionalFormatting sqref="T1:T1048576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1048576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28" right="0.59" top="0.38" bottom="0.38" header="0.3" footer="0.3"/>
  <pageSetup scale="70" orientation="landscape"/>
  <headerFooter scaleWithDoc="1" alignWithMargins="0" differentFirst="0" differentOddEven="0"/>
  <ignoredErrors>
    <ignoredError sqref="N235 N199 N165 N76 N50 N42 N27 M309 M315 M322 M329 M337 M345 M353 M362 M371 M380 M389" formula="1"/>
  </ignoredError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zoomScale="80" view="normal" workbookViewId="0">
      <selection pane="topLeft" activeCell="B1" sqref="B1"/>
    </sheetView>
  </sheetViews>
  <sheetFormatPr defaultRowHeight="12.75"/>
  <cols>
    <col min="1" max="1" width="29.140625" customWidth="1"/>
    <col min="19" max="19" width="4.84765625" customWidth="1"/>
    <col min="20" max="21" width="9.140625" customWidth="1"/>
    <col min="22" max="23" width="4.84765625" customWidth="1"/>
    <col min="25" max="29" width="0" hidden="1" customWidth="1"/>
  </cols>
  <sheetData>
    <row r="1" spans="2:23">
      <c r="B1" s="105"/>
      <c r="F1" s="105"/>
      <c r="J1" s="105"/>
      <c r="N1" s="105"/>
      <c r="R1" s="105"/>
      <c r="S1" s="121"/>
      <c r="T1" s="108"/>
      <c r="U1" s="108"/>
      <c r="V1" s="122"/>
      <c r="W1" s="108"/>
    </row>
    <row r="2" spans="2:106" ht="25.5">
      <c r="B2" s="105"/>
      <c r="F2" s="105"/>
      <c r="I2" s="110" t="s">
        <v>173</v>
      </c>
      <c r="J2" s="105"/>
      <c r="N2" s="105"/>
      <c r="R2" s="105"/>
      <c r="S2" s="121"/>
      <c r="T2" s="119" t="s">
        <v>172</v>
      </c>
      <c r="U2" s="108"/>
      <c r="V2" s="122"/>
      <c r="W2" s="108"/>
      <c r="AD2" s="115" t="s">
        <v>168</v>
      </c>
      <c r="AE2" s="116"/>
      <c r="AF2" s="115" t="s">
        <v>167</v>
      </c>
      <c r="AG2" s="116"/>
      <c r="AH2" s="115" t="s">
        <v>166</v>
      </c>
      <c r="AI2" s="116"/>
      <c r="AJ2" s="115" t="s">
        <v>165</v>
      </c>
      <c r="AK2" s="116"/>
      <c r="AL2" s="115" t="s">
        <v>164</v>
      </c>
      <c r="AM2" s="116"/>
      <c r="AN2" s="115" t="s">
        <v>163</v>
      </c>
      <c r="AO2" s="116"/>
      <c r="AP2" s="115" t="s">
        <v>162</v>
      </c>
      <c r="AQ2" s="116"/>
      <c r="AR2" s="115" t="s">
        <v>161</v>
      </c>
      <c r="AS2" s="116"/>
      <c r="AT2" s="115" t="s">
        <v>160</v>
      </c>
      <c r="AU2" s="116"/>
      <c r="AV2" s="115" t="s">
        <v>159</v>
      </c>
      <c r="AW2" s="116"/>
      <c r="AX2" s="115" t="s">
        <v>158</v>
      </c>
      <c r="AY2" s="116"/>
      <c r="AZ2" s="115" t="s">
        <v>157</v>
      </c>
      <c r="BA2" s="116"/>
      <c r="BB2" s="115" t="s">
        <v>156</v>
      </c>
      <c r="BC2" s="116"/>
      <c r="BD2" s="115" t="s">
        <v>155</v>
      </c>
      <c r="BE2" s="116"/>
      <c r="BF2" s="115" t="s">
        <v>154</v>
      </c>
      <c r="BG2" s="116"/>
      <c r="BH2" s="115" t="s">
        <v>153</v>
      </c>
      <c r="BI2" s="116"/>
      <c r="BJ2" s="115" t="s">
        <v>152</v>
      </c>
      <c r="BK2" s="116"/>
      <c r="BL2" s="115" t="s">
        <v>151</v>
      </c>
      <c r="BM2" s="116"/>
      <c r="BN2" s="115" t="s">
        <v>150</v>
      </c>
      <c r="BO2" s="116"/>
      <c r="BP2" s="116"/>
      <c r="BQ2" s="116"/>
      <c r="BR2" s="115" t="s">
        <v>135</v>
      </c>
      <c r="BS2" s="116"/>
      <c r="BT2" s="115" t="s">
        <v>134</v>
      </c>
      <c r="BU2" s="116"/>
      <c r="BV2" s="115" t="s">
        <v>133</v>
      </c>
      <c r="BW2" s="116"/>
      <c r="BX2" s="115" t="s">
        <v>132</v>
      </c>
      <c r="BY2" s="116"/>
      <c r="BZ2" s="115" t="s">
        <v>131</v>
      </c>
      <c r="CA2" s="116"/>
      <c r="CB2" s="115" t="s">
        <v>136</v>
      </c>
      <c r="CC2" s="116"/>
      <c r="CD2" s="115" t="s">
        <v>137</v>
      </c>
      <c r="CE2" s="115"/>
      <c r="CF2" s="115" t="s">
        <v>138</v>
      </c>
      <c r="CG2" s="116"/>
      <c r="CH2" s="115" t="s">
        <v>139</v>
      </c>
      <c r="CI2" s="116"/>
      <c r="CJ2" s="115" t="s">
        <v>140</v>
      </c>
      <c r="CK2" s="116"/>
      <c r="CL2" s="115" t="s">
        <v>141</v>
      </c>
      <c r="CM2" s="116"/>
      <c r="CN2" s="115" t="s">
        <v>142</v>
      </c>
      <c r="CO2" s="116"/>
      <c r="CP2" s="115" t="s">
        <v>143</v>
      </c>
      <c r="CQ2" s="116"/>
      <c r="CR2" s="115" t="s">
        <v>144</v>
      </c>
      <c r="CS2" s="116"/>
      <c r="CT2" s="115" t="s">
        <v>145</v>
      </c>
      <c r="CU2" s="116"/>
      <c r="CV2" s="115" t="s">
        <v>146</v>
      </c>
      <c r="CW2" s="116"/>
      <c r="CX2" s="115" t="s">
        <v>147</v>
      </c>
      <c r="CY2" s="116"/>
      <c r="CZ2" s="115" t="s">
        <v>148</v>
      </c>
      <c r="DA2" s="116"/>
      <c r="DB2" s="115" t="s">
        <v>149</v>
      </c>
    </row>
    <row r="3" spans="2:107">
      <c r="B3" s="105"/>
      <c r="F3" s="105"/>
      <c r="J3" s="105"/>
      <c r="N3" s="105"/>
      <c r="R3" s="105"/>
      <c r="S3" s="121"/>
      <c r="T3" s="108"/>
      <c r="U3" s="108"/>
      <c r="V3" s="122"/>
      <c r="W3" s="108"/>
      <c r="X3" s="114" t="str">
        <f ca="1">'Lane 5'!D29</f>
        <v>Distance</v>
      </c>
      <c r="Y3" s="114">
        <f ca="1">'Lane 5'!E29</f>
        <v>0</v>
      </c>
      <c r="Z3" s="114">
        <f ca="1">'Lane 5'!F29</f>
        <v>0</v>
      </c>
      <c r="AA3" s="114">
        <f ca="1">'Lane 5'!G29</f>
        <v>0</v>
      </c>
      <c r="AB3" s="114">
        <f ca="1">'Lane 5'!H29</f>
        <v>0</v>
      </c>
      <c r="AC3" s="114">
        <f ca="1">'Lane 5'!I29</f>
        <v>0</v>
      </c>
      <c r="AD3" s="114" t="str">
        <f ca="1">'Lane 5'!CI29</f>
        <v>R1</v>
      </c>
      <c r="AE3" s="114" t="str">
        <f ca="1">'Lane 5'!CH29</f>
        <v>R1.5</v>
      </c>
      <c r="AF3" s="114" t="str">
        <f ca="1">'Lane 5'!CG29</f>
        <v>R2</v>
      </c>
      <c r="AG3" s="114" t="str">
        <f ca="1">'Lane 5'!CF29</f>
        <v>R2.5</v>
      </c>
      <c r="AH3" s="114" t="str">
        <f ca="1">'Lane 5'!CE29</f>
        <v>R3</v>
      </c>
      <c r="AI3" s="114" t="str">
        <f ca="1">'Lane 5'!CD29</f>
        <v>R3.5</v>
      </c>
      <c r="AJ3" s="114" t="str">
        <f ca="1">'Lane 5'!CC29</f>
        <v>R4</v>
      </c>
      <c r="AK3" s="114" t="str">
        <f ca="1">'Lane 5'!CB29</f>
        <v>R4.5</v>
      </c>
      <c r="AL3" s="114" t="str">
        <f ca="1">'Lane 5'!CA29</f>
        <v>R5</v>
      </c>
      <c r="AM3" s="114" t="str">
        <f ca="1">'Lane 5'!BZ29</f>
        <v>R5.5</v>
      </c>
      <c r="AN3" s="114" t="str">
        <f ca="1">'Lane 5'!BY29</f>
        <v>R6</v>
      </c>
      <c r="AO3" s="114" t="str">
        <f ca="1">'Lane 5'!BX29</f>
        <v>R6.5</v>
      </c>
      <c r="AP3" s="114" t="str">
        <f ca="1">'Lane 5'!BW29</f>
        <v>R7</v>
      </c>
      <c r="AQ3" s="114" t="str">
        <f ca="1">'Lane 5'!BV29</f>
        <v>R7.5</v>
      </c>
      <c r="AR3" s="114" t="str">
        <f ca="1">'Lane 5'!BU29</f>
        <v>R8</v>
      </c>
      <c r="AS3" s="114" t="str">
        <f ca="1">'Lane 5'!BT29</f>
        <v>R8.5</v>
      </c>
      <c r="AT3" s="114" t="str">
        <f ca="1">'Lane 5'!BS29</f>
        <v>R9</v>
      </c>
      <c r="AU3" s="114" t="str">
        <f ca="1">'Lane 5'!BR29</f>
        <v>R9.5</v>
      </c>
      <c r="AV3" s="114" t="str">
        <f ca="1">'Lane 5'!BQ29</f>
        <v>R10</v>
      </c>
      <c r="AW3" s="114" t="str">
        <f ca="1">'Lane 5'!BP29</f>
        <v>R10.5</v>
      </c>
      <c r="AX3" s="114" t="str">
        <f ca="1">'Lane 5'!BO29</f>
        <v>R11</v>
      </c>
      <c r="AY3" s="114" t="str">
        <f ca="1">'Lane 5'!BN29</f>
        <v>R11.5</v>
      </c>
      <c r="AZ3" s="114" t="str">
        <f ca="1">'Lane 5'!BM29</f>
        <v>R12</v>
      </c>
      <c r="BA3" s="114" t="str">
        <f ca="1">'Lane 5'!BL29</f>
        <v>R12.5</v>
      </c>
      <c r="BB3" s="114" t="str">
        <f ca="1">'Lane 5'!BK29</f>
        <v>R13</v>
      </c>
      <c r="BC3" s="114" t="str">
        <f ca="1">'Lane 5'!BJ29</f>
        <v>R13.5</v>
      </c>
      <c r="BD3" s="114" t="str">
        <f ca="1">'Lane 5'!BI29</f>
        <v>R14</v>
      </c>
      <c r="BE3" s="114" t="str">
        <f ca="1">'Lane 5'!BH29</f>
        <v>R14.5</v>
      </c>
      <c r="BF3" s="114" t="str">
        <f ca="1">'Lane 5'!BG29</f>
        <v>R15</v>
      </c>
      <c r="BG3" s="114" t="str">
        <f ca="1">'Lane 5'!BF29</f>
        <v>R15.5</v>
      </c>
      <c r="BH3" s="114" t="str">
        <f ca="1">'Lane 5'!BE29</f>
        <v>R16</v>
      </c>
      <c r="BI3" s="114" t="str">
        <f ca="1">'Lane 5'!BD29</f>
        <v>R16.5</v>
      </c>
      <c r="BJ3" s="114" t="str">
        <f ca="1">'Lane 5'!BC29</f>
        <v>R17</v>
      </c>
      <c r="BK3" s="114" t="str">
        <f ca="1">'Lane 5'!BB29</f>
        <v>R17.5</v>
      </c>
      <c r="BL3" s="114" t="str">
        <f ca="1">'Lane 5'!BA29</f>
        <v>R18</v>
      </c>
      <c r="BM3" s="114" t="str">
        <f ca="1">'Lane 5'!AZ29</f>
        <v>R18.5</v>
      </c>
      <c r="BN3" s="114" t="str">
        <f ca="1">'Lane 5'!AY29</f>
        <v>R19</v>
      </c>
      <c r="BO3" s="114" t="str">
        <f ca="1">'Lane 5'!AX29</f>
        <v>R19.5</v>
      </c>
      <c r="BP3" s="114">
        <f ca="1">'Lane 5'!AW29</f>
        <v>20</v>
      </c>
      <c r="BQ3" s="114" t="str">
        <f ca="1">'Lane 5'!AV29</f>
        <v>L19.5</v>
      </c>
      <c r="BR3" s="114" t="str">
        <f ca="1">'Lane 5'!AU29</f>
        <v>L19</v>
      </c>
      <c r="BS3" s="114" t="str">
        <f ca="1">'Lane 5'!AT29</f>
        <v>L18.5</v>
      </c>
      <c r="BT3" s="114" t="str">
        <f ca="1">'Lane 5'!AS29</f>
        <v>L18</v>
      </c>
      <c r="BU3" s="114" t="str">
        <f ca="1">'Lane 5'!AR29</f>
        <v>L17.5</v>
      </c>
      <c r="BV3" s="114" t="str">
        <f ca="1">'Lane 5'!AQ29</f>
        <v>L17</v>
      </c>
      <c r="BW3" s="114" t="str">
        <f ca="1">'Lane 5'!AP29</f>
        <v>L16.5</v>
      </c>
      <c r="BX3" s="114" t="str">
        <f ca="1">'Lane 5'!AO29</f>
        <v>L16</v>
      </c>
      <c r="BY3" s="114" t="str">
        <f ca="1">'Lane 5'!AN29</f>
        <v>L15.5</v>
      </c>
      <c r="BZ3" s="114" t="str">
        <f ca="1">'Lane 5'!AM29</f>
        <v>L15</v>
      </c>
      <c r="CA3" s="114" t="str">
        <f ca="1">'Lane 5'!AL29</f>
        <v>L14.5</v>
      </c>
      <c r="CB3" s="114" t="str">
        <f ca="1">'Lane 5'!AK29</f>
        <v>L14</v>
      </c>
      <c r="CC3" s="114" t="str">
        <f ca="1">'Lane 5'!AJ29</f>
        <v>L13.5</v>
      </c>
      <c r="CD3" s="114" t="str">
        <f ca="1">'Lane 5'!AI29</f>
        <v>L13</v>
      </c>
      <c r="CE3" s="114" t="str">
        <f ca="1">'Lane 5'!AH29</f>
        <v>L12.5</v>
      </c>
      <c r="CF3" s="114" t="str">
        <f ca="1">'Lane 5'!AG29</f>
        <v>L12</v>
      </c>
      <c r="CG3" s="114" t="str">
        <f ca="1">'Lane 5'!AF29</f>
        <v>L11.5</v>
      </c>
      <c r="CH3" s="114" t="str">
        <f ca="1">'Lane 5'!AE29</f>
        <v>L11</v>
      </c>
      <c r="CI3" s="114" t="str">
        <f ca="1">'Lane 5'!AD29</f>
        <v>L10.5</v>
      </c>
      <c r="CJ3" s="114" t="str">
        <f ca="1">'Lane 5'!AC29</f>
        <v>L10</v>
      </c>
      <c r="CK3" s="114" t="str">
        <f ca="1">'Lane 5'!AB29</f>
        <v>L9.5</v>
      </c>
      <c r="CL3" s="114" t="str">
        <f ca="1">'Lane 5'!AA29</f>
        <v>L9</v>
      </c>
      <c r="CM3" s="114" t="str">
        <f ca="1">'Lane 5'!Z29</f>
        <v>L8.5</v>
      </c>
      <c r="CN3" s="114" t="str">
        <f ca="1">'Lane 5'!Y29</f>
        <v>L8</v>
      </c>
      <c r="CO3" s="114" t="str">
        <f ca="1">'Lane 5'!X29</f>
        <v>L7.5</v>
      </c>
      <c r="CP3" s="114" t="str">
        <f ca="1">'Lane 5'!W29</f>
        <v>L7</v>
      </c>
      <c r="CQ3" s="114" t="str">
        <f ca="1">'Lane 5'!V29</f>
        <v>L6.5</v>
      </c>
      <c r="CR3" s="114" t="str">
        <f ca="1">'Lane 5'!U29</f>
        <v>L6</v>
      </c>
      <c r="CS3" s="114" t="str">
        <f ca="1">'Lane 5'!T29</f>
        <v>L5.5</v>
      </c>
      <c r="CT3" s="114" t="str">
        <f ca="1">'Lane 5'!S29</f>
        <v>L5</v>
      </c>
      <c r="CU3" s="114" t="str">
        <f ca="1">'Lane 5'!R29</f>
        <v>L4.5</v>
      </c>
      <c r="CV3" s="114" t="str">
        <f ca="1">'Lane 5'!Q29</f>
        <v>L4</v>
      </c>
      <c r="CW3" s="114" t="str">
        <f ca="1">'Lane 5'!P29</f>
        <v>L3.5</v>
      </c>
      <c r="CX3" s="114" t="str">
        <f ca="1">'Lane 5'!O29</f>
        <v>L3</v>
      </c>
      <c r="CY3" s="114" t="str">
        <f ca="1">'Lane 5'!N29</f>
        <v>L2.5</v>
      </c>
      <c r="CZ3" s="114" t="str">
        <f ca="1">'Lane 5'!M29</f>
        <v>L2</v>
      </c>
      <c r="DA3" s="114" t="str">
        <f ca="1">'Lane 5'!L29</f>
        <v>L1.5</v>
      </c>
      <c r="DB3" s="114" t="str">
        <f ca="1">'Lane 5'!K29</f>
        <v>L1</v>
      </c>
      <c r="DC3" s="114" t="s">
        <v>3</v>
      </c>
    </row>
    <row r="4" spans="2:107">
      <c r="B4" s="105" t="s">
        <v>127</v>
      </c>
      <c r="F4" s="107" t="s">
        <v>128</v>
      </c>
      <c r="J4" s="105"/>
      <c r="N4" s="105" t="s">
        <v>129</v>
      </c>
      <c r="R4" s="105"/>
      <c r="S4" s="121"/>
      <c r="T4" s="108"/>
      <c r="U4" s="108"/>
      <c r="V4" s="122"/>
      <c r="W4" s="108"/>
      <c r="X4" s="112">
        <f ca="1">'Lane 5'!D30</f>
        <v>59.5</v>
      </c>
      <c r="Y4" s="71">
        <f ca="1">'Lane 5'!E30</f>
        <v>0</v>
      </c>
      <c r="Z4" s="71">
        <f ca="1">'Lane 5'!F30</f>
        <v>0</v>
      </c>
      <c r="AA4" s="71">
        <f ca="1">'Lane 5'!G30</f>
        <v>0</v>
      </c>
      <c r="AB4" s="71">
        <f ca="1">'Lane 5'!H30</f>
        <v>0</v>
      </c>
      <c r="AC4" s="71">
        <f ca="1">'Lane 5'!I30</f>
        <v>0</v>
      </c>
      <c r="AD4" s="71">
        <f ca="1">'Lane 5'!CI30</f>
        <v>0.038461538461538464</v>
      </c>
      <c r="AE4" s="71">
        <f ca="1">'Lane 5'!CH30</f>
        <v>-0.96153846153846156</v>
      </c>
      <c r="AF4" s="71">
        <f ca="1">'Lane 5'!CG30</f>
        <v>0.038461538461538436</v>
      </c>
      <c r="AG4" s="71">
        <f ca="1">'Lane 5'!CF30</f>
        <v>0.038461538461538436</v>
      </c>
      <c r="AH4" s="71">
        <f ca="1">'Lane 5'!CE30</f>
        <v>0.038461538461538436</v>
      </c>
      <c r="AI4" s="71">
        <f ca="1">'Lane 5'!CD30</f>
        <v>0.038461538461538436</v>
      </c>
      <c r="AJ4" s="71">
        <f ca="1">'Lane 5'!CC30</f>
        <v>0.038461538461538436</v>
      </c>
      <c r="AK4" s="71">
        <f ca="1">'Lane 5'!CB30</f>
        <v>0.038461538461538436</v>
      </c>
      <c r="AL4" s="71">
        <f ca="1">'Lane 5'!CA30</f>
        <v>0.038461538461538436</v>
      </c>
      <c r="AM4" s="71">
        <f ca="1">'Lane 5'!BZ30</f>
        <v>0.038461538461538436</v>
      </c>
      <c r="AN4" s="71">
        <f ca="1">'Lane 5'!BY30</f>
        <v>0.038461538461538436</v>
      </c>
      <c r="AO4" s="71">
        <f ca="1">'Lane 5'!BX30</f>
        <v>-0.96153846153846145</v>
      </c>
      <c r="AP4" s="71">
        <f ca="1">'Lane 5'!BW30</f>
        <v>0.038461538461538547</v>
      </c>
      <c r="AQ4" s="71">
        <f ca="1">'Lane 5'!BV30</f>
        <v>0.038461538461538547</v>
      </c>
      <c r="AR4" s="71">
        <f ca="1">'Lane 5'!BU30</f>
        <v>-0.96153846153846168</v>
      </c>
      <c r="AS4" s="71">
        <f ca="1">'Lane 5'!BT30</f>
        <v>0.038461538461538325</v>
      </c>
      <c r="AT4" s="71">
        <f ca="1">'Lane 5'!BS30</f>
        <v>-0.96153846153846168</v>
      </c>
      <c r="AU4" s="71">
        <f ca="1">'Lane 5'!BR30</f>
        <v>-0.96153846153846168</v>
      </c>
      <c r="AV4" s="71">
        <f ca="1">'Lane 5'!BQ30</f>
        <v>0.038461538461538325</v>
      </c>
      <c r="AW4" s="71">
        <f ca="1">'Lane 5'!BP30</f>
        <v>-0.96153846153846168</v>
      </c>
      <c r="AX4" s="71">
        <f ca="1">'Lane 5'!BO30</f>
        <v>0.038461538461538325</v>
      </c>
      <c r="AY4" s="71">
        <f ca="1">'Lane 5'!BN30</f>
        <v>0.038461538461538325</v>
      </c>
      <c r="AZ4" s="71">
        <f ca="1">'Lane 5'!BM30</f>
        <v>0.038461538461538325</v>
      </c>
      <c r="BA4" s="71">
        <f ca="1">'Lane 5'!BL30</f>
        <v>-0.96153846153846168</v>
      </c>
      <c r="BB4" s="71">
        <f ca="1">'Lane 5'!BK30</f>
        <v>0.038461538461538325</v>
      </c>
      <c r="BC4" s="71">
        <f ca="1">'Lane 5'!BJ30</f>
        <v>0.038461538461538325</v>
      </c>
      <c r="BD4" s="71">
        <f ca="1">'Lane 5'!BI30</f>
        <v>0.038461538461538325</v>
      </c>
      <c r="BE4" s="71">
        <f ca="1">'Lane 5'!BH30</f>
        <v>-0.96153846153846168</v>
      </c>
      <c r="BF4" s="71">
        <f ca="1">'Lane 5'!BG30</f>
        <v>0.038461538461538325</v>
      </c>
      <c r="BG4" s="71">
        <f ca="1">'Lane 5'!BF30</f>
        <v>0.038461538461538325</v>
      </c>
      <c r="BH4" s="71">
        <f ca="1">'Lane 5'!BE30</f>
        <v>0.038461538461538325</v>
      </c>
      <c r="BI4" s="71">
        <f ca="1">'Lane 5'!BD30</f>
        <v>0.038461538461538325</v>
      </c>
      <c r="BJ4" s="71">
        <f ca="1">'Lane 5'!BC30</f>
        <v>0.038461538461538325</v>
      </c>
      <c r="BK4" s="71">
        <f ca="1">'Lane 5'!BB30</f>
        <v>0.038461538461538325</v>
      </c>
      <c r="BL4" s="71">
        <f ca="1">'Lane 5'!BA30</f>
        <v>1.0384615384615383</v>
      </c>
      <c r="BM4" s="71">
        <f ca="1">'Lane 5'!AZ30</f>
        <v>1.0384615384615383</v>
      </c>
      <c r="BN4" s="71">
        <f ca="1">'Lane 5'!AY30</f>
        <v>0.038461538461538325</v>
      </c>
      <c r="BO4" s="71">
        <f ca="1">'Lane 5'!AX30</f>
        <v>0.038461538461538325</v>
      </c>
      <c r="BP4" s="71">
        <f ca="1">'Lane 5'!AW30</f>
        <v>0.038461538461538325</v>
      </c>
      <c r="BQ4" s="71">
        <f ca="1">'Lane 5'!AV30</f>
        <v>0.038461538461538325</v>
      </c>
      <c r="BR4" s="71">
        <f ca="1">'Lane 5'!AU30</f>
        <v>1.0384615384615383</v>
      </c>
      <c r="BS4" s="71">
        <f ca="1">'Lane 5'!AT30</f>
        <v>1.0384615384615383</v>
      </c>
      <c r="BT4" s="71">
        <f ca="1">'Lane 5'!AS30</f>
        <v>0.038461538461538325</v>
      </c>
      <c r="BU4" s="71">
        <f ca="1">'Lane 5'!AR30</f>
        <v>0.038461538461538325</v>
      </c>
      <c r="BV4" s="71">
        <f ca="1">'Lane 5'!AQ30</f>
        <v>1.0384615384615383</v>
      </c>
      <c r="BW4" s="71">
        <f ca="1">'Lane 5'!AP30</f>
        <v>0.038461538461538325</v>
      </c>
      <c r="BX4" s="71">
        <f ca="1">'Lane 5'!AO30</f>
        <v>1.0384615384615385</v>
      </c>
      <c r="BY4" s="71">
        <f ca="1">'Lane 5'!AN30</f>
        <v>0.038461538461538547</v>
      </c>
      <c r="BZ4" s="71">
        <f ca="1">'Lane 5'!AM30</f>
        <v>1.0384615384615383</v>
      </c>
      <c r="CA4" s="71">
        <f ca="1">'Lane 5'!AL30</f>
        <v>1.0384615384615385</v>
      </c>
      <c r="CB4" s="71">
        <f ca="1">'Lane 5'!AK30</f>
        <v>1.0384615384615385</v>
      </c>
      <c r="CC4" s="71">
        <f ca="1">'Lane 5'!AJ30</f>
        <v>0.038461538461538547</v>
      </c>
      <c r="CD4" s="71">
        <f ca="1">'Lane 5'!AI30</f>
        <v>1.0384615384615383</v>
      </c>
      <c r="CE4" s="71">
        <f ca="1">'Lane 5'!AH30</f>
        <v>1.0384615384615383</v>
      </c>
      <c r="CF4" s="71">
        <f ca="1">'Lane 5'!AG30</f>
        <v>1.0384615384615383</v>
      </c>
      <c r="CG4" s="71">
        <f ca="1">'Lane 5'!AF30</f>
        <v>0.038461538461538325</v>
      </c>
      <c r="CH4" s="71">
        <f ca="1">'Lane 5'!AE30</f>
        <v>0.038461538461538325</v>
      </c>
      <c r="CI4" s="71">
        <f ca="1">'Lane 5'!AD30</f>
        <v>0.038461538461538325</v>
      </c>
      <c r="CJ4" s="71">
        <f ca="1">'Lane 5'!AC30</f>
        <v>1.0384615384615383</v>
      </c>
      <c r="CK4" s="71">
        <f ca="1">'Lane 5'!AB30</f>
        <v>1.0384615384615383</v>
      </c>
      <c r="CL4" s="71">
        <f ca="1">'Lane 5'!AA30</f>
        <v>0.038461538461538325</v>
      </c>
      <c r="CM4" s="71">
        <f ca="1">'Lane 5'!Z30</f>
        <v>-0.96153846153846168</v>
      </c>
      <c r="CN4" s="71">
        <f ca="1">'Lane 5'!Y30</f>
        <v>0.038461538461538325</v>
      </c>
      <c r="CO4" s="71">
        <f ca="1">'Lane 5'!X30</f>
        <v>-0.96153846153846168</v>
      </c>
      <c r="CP4" s="71">
        <f ca="1">'Lane 5'!W30</f>
        <v>0.038461538461538325</v>
      </c>
      <c r="CQ4" s="71">
        <f ca="1">'Lane 5'!V30</f>
        <v>0.038461538461538325</v>
      </c>
      <c r="CR4" s="71">
        <f ca="1">'Lane 5'!U30</f>
        <v>0.038461538461538325</v>
      </c>
      <c r="CS4" s="71">
        <f ca="1">'Lane 5'!T30</f>
        <v>-0.96153846153846168</v>
      </c>
      <c r="CT4" s="71">
        <f ca="1">'Lane 5'!S30</f>
        <v>0.038461538461538325</v>
      </c>
      <c r="CU4" s="71">
        <f ca="1">'Lane 5'!R30</f>
        <v>-0.96153846153846168</v>
      </c>
      <c r="CV4" s="71">
        <f ca="1">'Lane 5'!Q30</f>
        <v>0.038461538461538325</v>
      </c>
      <c r="CW4" s="71">
        <f ca="1">'Lane 5'!P30</f>
        <v>0.038461538461538325</v>
      </c>
      <c r="CX4" s="71">
        <f ca="1">'Lane 5'!O30</f>
        <v>1.0384615384615383</v>
      </c>
      <c r="CY4" s="71">
        <f ca="1">'Lane 5'!N30</f>
        <v>0.038461538461538325</v>
      </c>
      <c r="CZ4" s="71">
        <f ca="1">'Lane 5'!M30</f>
        <v>-3.9615384615384617</v>
      </c>
      <c r="DA4" s="71">
        <f ca="1">'Lane 5'!L30</f>
        <v>1.0384615384615385</v>
      </c>
      <c r="DB4" s="71">
        <f ca="1">'Lane 5'!K30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V5" s="122"/>
      <c r="W5" s="108"/>
      <c r="X5" s="112">
        <f ca="1">'Lane 5'!D31</f>
        <v>56</v>
      </c>
      <c r="Y5" s="71">
        <f ca="1">'Lane 5'!E31</f>
        <v>0</v>
      </c>
      <c r="Z5" s="71">
        <f ca="1">'Lane 5'!F31</f>
        <v>0</v>
      </c>
      <c r="AA5" s="71">
        <f ca="1">'Lane 5'!G31</f>
        <v>0</v>
      </c>
      <c r="AB5" s="71">
        <f ca="1">'Lane 5'!H31</f>
        <v>0</v>
      </c>
      <c r="AC5" s="71">
        <f ca="1">'Lane 5'!I31</f>
        <v>0</v>
      </c>
      <c r="AD5" s="71">
        <f ca="1">'Lane 5'!CI31</f>
        <v>-0.29487179487179488</v>
      </c>
      <c r="AE5" s="71">
        <f ca="1">'Lane 5'!CH31</f>
        <v>-1.2948717948717949</v>
      </c>
      <c r="AF5" s="71">
        <f ca="1">'Lane 5'!CG31</f>
        <v>0.70512820512820507</v>
      </c>
      <c r="AG5" s="71">
        <f ca="1">'Lane 5'!CF31</f>
        <v>-0.29487179487179488</v>
      </c>
      <c r="AH5" s="71">
        <f ca="1">'Lane 5'!CE31</f>
        <v>-0.29487179487179488</v>
      </c>
      <c r="AI5" s="71">
        <f ca="1">'Lane 5'!CD31</f>
        <v>-0.29487179487179488</v>
      </c>
      <c r="AJ5" s="71">
        <f ca="1">'Lane 5'!CC31</f>
        <v>0.70512820512820507</v>
      </c>
      <c r="AK5" s="71">
        <f ca="1">'Lane 5'!CB31</f>
        <v>0.70512820512820507</v>
      </c>
      <c r="AL5" s="71">
        <f ca="1">'Lane 5'!CA31</f>
        <v>-0.29487179487179493</v>
      </c>
      <c r="AM5" s="71">
        <f ca="1">'Lane 5'!BZ31</f>
        <v>-0.29487179487179493</v>
      </c>
      <c r="AN5" s="71">
        <f ca="1">'Lane 5'!BY31</f>
        <v>-0.29487179487179493</v>
      </c>
      <c r="AO5" s="71">
        <f ca="1">'Lane 5'!BX31</f>
        <v>0.70512820512820529</v>
      </c>
      <c r="AP5" s="71">
        <f ca="1">'Lane 5'!BW31</f>
        <v>-0.29487179487179471</v>
      </c>
      <c r="AQ5" s="71">
        <f ca="1">'Lane 5'!BV31</f>
        <v>0.70512820512820529</v>
      </c>
      <c r="AR5" s="71">
        <f ca="1">'Lane 5'!BU31</f>
        <v>-1.2948717948717947</v>
      </c>
      <c r="AS5" s="71">
        <f ca="1">'Lane 5'!BT31</f>
        <v>-0.29487179487179471</v>
      </c>
      <c r="AT5" s="71">
        <f ca="1">'Lane 5'!BS31</f>
        <v>-1.2948717948717949</v>
      </c>
      <c r="AU5" s="71">
        <f ca="1">'Lane 5'!BR31</f>
        <v>-0.29487179487179493</v>
      </c>
      <c r="AV5" s="71">
        <f ca="1">'Lane 5'!BQ31</f>
        <v>0.70512820512820529</v>
      </c>
      <c r="AW5" s="71">
        <f ca="1">'Lane 5'!BP31</f>
        <v>-0.29487179487179471</v>
      </c>
      <c r="AX5" s="71">
        <f ca="1">'Lane 5'!BO31</f>
        <v>-0.29487179487179471</v>
      </c>
      <c r="AY5" s="71">
        <f ca="1">'Lane 5'!BN31</f>
        <v>-0.29487179487179471</v>
      </c>
      <c r="AZ5" s="71">
        <f ca="1">'Lane 5'!BM31</f>
        <v>-0.29487179487179471</v>
      </c>
      <c r="BA5" s="71">
        <f ca="1">'Lane 5'!BL31</f>
        <v>-1.2948717948717949</v>
      </c>
      <c r="BB5" s="71">
        <f ca="1">'Lane 5'!BK31</f>
        <v>-0.29487179487179493</v>
      </c>
      <c r="BC5" s="71">
        <f ca="1">'Lane 5'!BJ31</f>
        <v>-0.29487179487179493</v>
      </c>
      <c r="BD5" s="71">
        <f ca="1">'Lane 5'!BI31</f>
        <v>-0.29487179487179493</v>
      </c>
      <c r="BE5" s="71">
        <f ca="1">'Lane 5'!BH31</f>
        <v>-0.29487179487179493</v>
      </c>
      <c r="BF5" s="71">
        <f ca="1">'Lane 5'!BG31</f>
        <v>-0.29487179487179493</v>
      </c>
      <c r="BG5" s="71">
        <f ca="1">'Lane 5'!BF31</f>
        <v>-1.2948717948717949</v>
      </c>
      <c r="BH5" s="71">
        <f ca="1">'Lane 5'!BE31</f>
        <v>-0.29487179487179493</v>
      </c>
      <c r="BI5" s="71">
        <f ca="1">'Lane 5'!BD31</f>
        <v>-0.29487179487179493</v>
      </c>
      <c r="BJ5" s="71">
        <f ca="1">'Lane 5'!BC31</f>
        <v>-0.29487179487179493</v>
      </c>
      <c r="BK5" s="71">
        <f ca="1">'Lane 5'!BB31</f>
        <v>-0.29487179487179493</v>
      </c>
      <c r="BL5" s="71">
        <f ca="1">'Lane 5'!BA31</f>
        <v>-0.29487179487179493</v>
      </c>
      <c r="BM5" s="71">
        <f ca="1">'Lane 5'!AZ31</f>
        <v>0.70512820512820507</v>
      </c>
      <c r="BN5" s="71">
        <f ca="1">'Lane 5'!AY31</f>
        <v>-0.29487179487179493</v>
      </c>
      <c r="BO5" s="71">
        <f ca="1">'Lane 5'!AX31</f>
        <v>-0.29487179487179493</v>
      </c>
      <c r="BP5" s="71">
        <f ca="1">'Lane 5'!AW31</f>
        <v>-0.29487179487179493</v>
      </c>
      <c r="BQ5" s="71">
        <f ca="1">'Lane 5'!AV31</f>
        <v>-0.29487179487179493</v>
      </c>
      <c r="BR5" s="71">
        <f ca="1">'Lane 5'!AU31</f>
        <v>-0.29487179487179493</v>
      </c>
      <c r="BS5" s="71">
        <f ca="1">'Lane 5'!AT31</f>
        <v>0.70512820512820529</v>
      </c>
      <c r="BT5" s="71">
        <f ca="1">'Lane 5'!AS31</f>
        <v>-0.29487179487179471</v>
      </c>
      <c r="BU5" s="71">
        <f ca="1">'Lane 5'!AR31</f>
        <v>-0.29487179487179471</v>
      </c>
      <c r="BV5" s="71">
        <f ca="1">'Lane 5'!AQ31</f>
        <v>-0.29487179487179471</v>
      </c>
      <c r="BW5" s="71">
        <f ca="1">'Lane 5'!AP31</f>
        <v>-0.29487179487179471</v>
      </c>
      <c r="BX5" s="71">
        <f ca="1">'Lane 5'!AO31</f>
        <v>0.70512820512820529</v>
      </c>
      <c r="BY5" s="71">
        <f ca="1">'Lane 5'!AN31</f>
        <v>-0.29487179487179471</v>
      </c>
      <c r="BZ5" s="71">
        <f ca="1">'Lane 5'!AM31</f>
        <v>0.70512820512820529</v>
      </c>
      <c r="CA5" s="71">
        <f ca="1">'Lane 5'!AL31</f>
        <v>0.70512820512820529</v>
      </c>
      <c r="CB5" s="71">
        <f ca="1">'Lane 5'!AK31</f>
        <v>-0.29487179487179471</v>
      </c>
      <c r="CC5" s="71">
        <f ca="1">'Lane 5'!AJ31</f>
        <v>0.70512820512820529</v>
      </c>
      <c r="CD5" s="71">
        <f ca="1">'Lane 5'!AI31</f>
        <v>-0.29487179487179471</v>
      </c>
      <c r="CE5" s="71">
        <f ca="1">'Lane 5'!AH31</f>
        <v>0.70512820512820529</v>
      </c>
      <c r="CF5" s="71">
        <f ca="1">'Lane 5'!AG31</f>
        <v>-0.29487179487179471</v>
      </c>
      <c r="CG5" s="71">
        <f ca="1">'Lane 5'!AF31</f>
        <v>0.7051282051282044</v>
      </c>
      <c r="CH5" s="71">
        <f ca="1">'Lane 5'!AE31</f>
        <v>-0.2948717948717956</v>
      </c>
      <c r="CI5" s="71">
        <f ca="1">'Lane 5'!AD31</f>
        <v>-0.2948717948717956</v>
      </c>
      <c r="CJ5" s="71">
        <f ca="1">'Lane 5'!AC31</f>
        <v>0.7051282051282044</v>
      </c>
      <c r="CK5" s="71">
        <f ca="1">'Lane 5'!AB31</f>
        <v>-0.2948717948717956</v>
      </c>
      <c r="CL5" s="71">
        <f ca="1">'Lane 5'!AA31</f>
        <v>-0.2948717948717956</v>
      </c>
      <c r="CM5" s="71">
        <f ca="1">'Lane 5'!Z31</f>
        <v>-1.2948717948717956</v>
      </c>
      <c r="CN5" s="71">
        <f ca="1">'Lane 5'!Y31</f>
        <v>-1.2948717948717947</v>
      </c>
      <c r="CO5" s="71">
        <f ca="1">'Lane 5'!X31</f>
        <v>-1.2948717948717947</v>
      </c>
      <c r="CP5" s="71">
        <f ca="1">'Lane 5'!W31</f>
        <v>-0.29487179487179471</v>
      </c>
      <c r="CQ5" s="71">
        <f ca="1">'Lane 5'!V31</f>
        <v>-0.29487179487179471</v>
      </c>
      <c r="CR5" s="71">
        <f ca="1">'Lane 5'!U31</f>
        <v>-1.2948717948717947</v>
      </c>
      <c r="CS5" s="71">
        <f ca="1">'Lane 5'!T31</f>
        <v>-1.2948717948717947</v>
      </c>
      <c r="CT5" s="71">
        <f ca="1">'Lane 5'!S31</f>
        <v>-1.2948717948717947</v>
      </c>
      <c r="CU5" s="71">
        <f ca="1">'Lane 5'!R31</f>
        <v>-1.2948717948717947</v>
      </c>
      <c r="CV5" s="71">
        <f ca="1">'Lane 5'!Q31</f>
        <v>-1.2948717948717949</v>
      </c>
      <c r="CW5" s="71">
        <f ca="1">'Lane 5'!P31</f>
        <v>-0.29487179487179493</v>
      </c>
      <c r="CX5" s="71">
        <f ca="1">'Lane 5'!O31</f>
        <v>-0.29487179487179493</v>
      </c>
      <c r="CY5" s="71">
        <f ca="1">'Lane 5'!N31</f>
        <v>-1.2948717948717949</v>
      </c>
      <c r="CZ5" s="71">
        <f ca="1">'Lane 5'!M31</f>
        <v>-1.2948717948717949</v>
      </c>
      <c r="DA5" s="71">
        <f ca="1">'Lane 5'!L31</f>
        <v>-0.29487179487179488</v>
      </c>
      <c r="DB5" s="71">
        <f ca="1">'Lane 5'!K31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V6" s="122"/>
      <c r="W6" s="108"/>
      <c r="X6" s="112">
        <f ca="1">'Lane 5'!D32</f>
        <v>52.5</v>
      </c>
      <c r="Y6" s="71">
        <f ca="1">'Lane 5'!E32</f>
        <v>0</v>
      </c>
      <c r="Z6" s="71">
        <f ca="1">'Lane 5'!F32</f>
        <v>0</v>
      </c>
      <c r="AA6" s="71">
        <f ca="1">'Lane 5'!G32</f>
        <v>0</v>
      </c>
      <c r="AB6" s="71">
        <f ca="1">'Lane 5'!H32</f>
        <v>0</v>
      </c>
      <c r="AC6" s="71">
        <f ca="1">'Lane 5'!I32</f>
        <v>0</v>
      </c>
      <c r="AD6" s="71">
        <f ca="1">'Lane 5'!CI32</f>
        <v>0.38461538461538458</v>
      </c>
      <c r="AE6" s="71">
        <f ca="1">'Lane 5'!CH32</f>
        <v>0.38461538461538458</v>
      </c>
      <c r="AF6" s="71">
        <f ca="1">'Lane 5'!CG32</f>
        <v>0.38461538461538458</v>
      </c>
      <c r="AG6" s="71">
        <f ca="1">'Lane 5'!CF32</f>
        <v>1.3846153846153846</v>
      </c>
      <c r="AH6" s="71">
        <f ca="1">'Lane 5'!CE32</f>
        <v>1.3846153846153846</v>
      </c>
      <c r="AI6" s="71">
        <f ca="1">'Lane 5'!CD32</f>
        <v>2.384615384615385</v>
      </c>
      <c r="AJ6" s="71">
        <f ca="1">'Lane 5'!CC32</f>
        <v>1.384615384615385</v>
      </c>
      <c r="AK6" s="71">
        <f ca="1">'Lane 5'!CB32</f>
        <v>1.384615384615385</v>
      </c>
      <c r="AL6" s="71">
        <f ca="1">'Lane 5'!CA32</f>
        <v>2.384615384615385</v>
      </c>
      <c r="AM6" s="71">
        <f ca="1">'Lane 5'!BZ32</f>
        <v>1.384615384615385</v>
      </c>
      <c r="AN6" s="71">
        <f ca="1">'Lane 5'!BY32</f>
        <v>0.384615384615385</v>
      </c>
      <c r="AO6" s="71">
        <f ca="1">'Lane 5'!BX32</f>
        <v>0.384615384615385</v>
      </c>
      <c r="AP6" s="71">
        <f ca="1">'Lane 5'!BW32</f>
        <v>1.384615384615385</v>
      </c>
      <c r="AQ6" s="71">
        <f ca="1">'Lane 5'!BV32</f>
        <v>1.384615384615385</v>
      </c>
      <c r="AR6" s="71">
        <f ca="1">'Lane 5'!BU32</f>
        <v>0.384615384615385</v>
      </c>
      <c r="AS6" s="71">
        <f ca="1">'Lane 5'!BT32</f>
        <v>0.384615384615385</v>
      </c>
      <c r="AT6" s="71">
        <f ca="1">'Lane 5'!BS32</f>
        <v>0.384615384615385</v>
      </c>
      <c r="AU6" s="71">
        <f ca="1">'Lane 5'!BR32</f>
        <v>0.384615384615385</v>
      </c>
      <c r="AV6" s="71">
        <f ca="1">'Lane 5'!BQ32</f>
        <v>0.384615384615385</v>
      </c>
      <c r="AW6" s="71">
        <f ca="1">'Lane 5'!BP32</f>
        <v>1.384615384615385</v>
      </c>
      <c r="AX6" s="71">
        <f ca="1">'Lane 5'!BO32</f>
        <v>2.384615384615385</v>
      </c>
      <c r="AY6" s="71">
        <f ca="1">'Lane 5'!BN32</f>
        <v>1.384615384615385</v>
      </c>
      <c r="AZ6" s="71">
        <f ca="1">'Lane 5'!BM32</f>
        <v>2.3846153846153832</v>
      </c>
      <c r="BA6" s="71">
        <f ca="1">'Lane 5'!BL32</f>
        <v>2.3846153846153832</v>
      </c>
      <c r="BB6" s="71">
        <f ca="1">'Lane 5'!BK32</f>
        <v>1.3846153846153832</v>
      </c>
      <c r="BC6" s="71">
        <f ca="1">'Lane 5'!BJ32</f>
        <v>1.3846153846153832</v>
      </c>
      <c r="BD6" s="71">
        <f ca="1">'Lane 5'!BI32</f>
        <v>1.3846153846153832</v>
      </c>
      <c r="BE6" s="71">
        <f ca="1">'Lane 5'!BH32</f>
        <v>3.3846153846153832</v>
      </c>
      <c r="BF6" s="71">
        <f ca="1">'Lane 5'!BG32</f>
        <v>2.3846153846153832</v>
      </c>
      <c r="BG6" s="71">
        <f ca="1">'Lane 5'!BF32</f>
        <v>2.3846153846153832</v>
      </c>
      <c r="BH6" s="71">
        <f ca="1">'Lane 5'!BE32</f>
        <v>1.3846153846153832</v>
      </c>
      <c r="BI6" s="71">
        <f ca="1">'Lane 5'!BD32</f>
        <v>2.3846153846153868</v>
      </c>
      <c r="BJ6" s="71">
        <f ca="1">'Lane 5'!BC32</f>
        <v>2.3846153846153868</v>
      </c>
      <c r="BK6" s="71">
        <f ca="1">'Lane 5'!BB32</f>
        <v>1.3846153846153868</v>
      </c>
      <c r="BL6" s="71">
        <f ca="1">'Lane 5'!BA32</f>
        <v>1.3846153846153868</v>
      </c>
      <c r="BM6" s="71">
        <f ca="1">'Lane 5'!AZ32</f>
        <v>2.3846153846153868</v>
      </c>
      <c r="BN6" s="71">
        <f ca="1">'Lane 5'!AY32</f>
        <v>2.3846153846153868</v>
      </c>
      <c r="BO6" s="71">
        <f ca="1">'Lane 5'!AX32</f>
        <v>2.3846153846153868</v>
      </c>
      <c r="BP6" s="71">
        <f ca="1">'Lane 5'!AW32</f>
        <v>-1.6153846153846132</v>
      </c>
      <c r="BQ6" s="71">
        <f ca="1">'Lane 5'!AV32</f>
        <v>-1.6153846153846132</v>
      </c>
      <c r="BR6" s="71">
        <f ca="1">'Lane 5'!AU32</f>
        <v>-1.6153846153846132</v>
      </c>
      <c r="BS6" s="71">
        <f ca="1">'Lane 5'!AT32</f>
        <v>-1.6153846153846132</v>
      </c>
      <c r="BT6" s="71">
        <f ca="1">'Lane 5'!AS32</f>
        <v>-1.6153846153846132</v>
      </c>
      <c r="BU6" s="71">
        <f ca="1">'Lane 5'!AR32</f>
        <v>-1.6153846153846168</v>
      </c>
      <c r="BV6" s="71">
        <f ca="1">'Lane 5'!AQ32</f>
        <v>-0.61538461538461675</v>
      </c>
      <c r="BW6" s="71">
        <f ca="1">'Lane 5'!AP32</f>
        <v>-0.61538461538461675</v>
      </c>
      <c r="BX6" s="71">
        <f ca="1">'Lane 5'!AO32</f>
        <v>-0.61538461538461675</v>
      </c>
      <c r="BY6" s="71">
        <f ca="1">'Lane 5'!AN32</f>
        <v>-0.61538461538461675</v>
      </c>
      <c r="BZ6" s="71">
        <f ca="1">'Lane 5'!AM32</f>
        <v>-0.61538461538461675</v>
      </c>
      <c r="CA6" s="71">
        <f ca="1">'Lane 5'!AL32</f>
        <v>-0.61538461538461675</v>
      </c>
      <c r="CB6" s="71">
        <f ca="1">'Lane 5'!AK32</f>
        <v>-0.61538461538461675</v>
      </c>
      <c r="CC6" s="71">
        <f ca="1">'Lane 5'!AJ32</f>
        <v>-0.61538461538461675</v>
      </c>
      <c r="CD6" s="71">
        <f ca="1">'Lane 5'!AI32</f>
        <v>-0.61538461538461675</v>
      </c>
      <c r="CE6" s="71">
        <f ca="1">'Lane 5'!AH32</f>
        <v>-0.61538461538461675</v>
      </c>
      <c r="CF6" s="71">
        <f ca="1">'Lane 5'!AG32</f>
        <v>-0.61538461538461675</v>
      </c>
      <c r="CG6" s="71">
        <f ca="1">'Lane 5'!AF32</f>
        <v>-0.61538461538461675</v>
      </c>
      <c r="CH6" s="71">
        <f ca="1">'Lane 5'!AE32</f>
        <v>-0.61538461538461675</v>
      </c>
      <c r="CI6" s="71">
        <f ca="1">'Lane 5'!AD32</f>
        <v>-1.615384615384615</v>
      </c>
      <c r="CJ6" s="71">
        <f ca="1">'Lane 5'!AC32</f>
        <v>0.384615384615385</v>
      </c>
      <c r="CK6" s="71">
        <f ca="1">'Lane 5'!AB32</f>
        <v>0.384615384615385</v>
      </c>
      <c r="CL6" s="71">
        <f ca="1">'Lane 5'!AA32</f>
        <v>-0.615384615384615</v>
      </c>
      <c r="CM6" s="71">
        <f ca="1">'Lane 5'!Z32</f>
        <v>-0.615384615384615</v>
      </c>
      <c r="CN6" s="71">
        <f ca="1">'Lane 5'!Y32</f>
        <v>-0.615384615384615</v>
      </c>
      <c r="CO6" s="71">
        <f ca="1">'Lane 5'!X32</f>
        <v>-0.615384615384615</v>
      </c>
      <c r="CP6" s="71">
        <f ca="1">'Lane 5'!W32</f>
        <v>-0.615384615384615</v>
      </c>
      <c r="CQ6" s="71">
        <f ca="1">'Lane 5'!V32</f>
        <v>0.384615384615385</v>
      </c>
      <c r="CR6" s="71">
        <f ca="1">'Lane 5'!U32</f>
        <v>-1.615384615384615</v>
      </c>
      <c r="CS6" s="71">
        <f ca="1">'Lane 5'!T32</f>
        <v>-0.615384615384615</v>
      </c>
      <c r="CT6" s="71">
        <f ca="1">'Lane 5'!S32</f>
        <v>-0.615384615384615</v>
      </c>
      <c r="CU6" s="71">
        <f ca="1">'Lane 5'!R32</f>
        <v>-0.615384615384615</v>
      </c>
      <c r="CV6" s="71">
        <f ca="1">'Lane 5'!Q32</f>
        <v>-0.615384615384615</v>
      </c>
      <c r="CW6" s="71">
        <f ca="1">'Lane 5'!P32</f>
        <v>-0.61538461538461542</v>
      </c>
      <c r="CX6" s="71">
        <f ca="1">'Lane 5'!O32</f>
        <v>0.38461538461538458</v>
      </c>
      <c r="CY6" s="71">
        <f ca="1">'Lane 5'!N32</f>
        <v>-0.61538461538461542</v>
      </c>
      <c r="CZ6" s="71">
        <f ca="1">'Lane 5'!M32</f>
        <v>-2.6153846153846154</v>
      </c>
      <c r="DA6" s="71">
        <f ca="1">'Lane 5'!L32</f>
        <v>1.3846153846153846</v>
      </c>
      <c r="DB6" s="71">
        <f ca="1">'Lane 5'!K32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V7" s="122"/>
      <c r="W7" s="108"/>
      <c r="X7" s="112">
        <f ca="1">'Lane 5'!D33</f>
        <v>49</v>
      </c>
      <c r="Y7" s="71">
        <f ca="1">'Lane 5'!E33</f>
        <v>0</v>
      </c>
      <c r="Z7" s="71">
        <f ca="1">'Lane 5'!F33</f>
        <v>0</v>
      </c>
      <c r="AA7" s="71">
        <f ca="1">'Lane 5'!G33</f>
        <v>0</v>
      </c>
      <c r="AB7" s="71">
        <f ca="1">'Lane 5'!H33</f>
        <v>0</v>
      </c>
      <c r="AC7" s="71">
        <f ca="1">'Lane 5'!I33</f>
        <v>0</v>
      </c>
      <c r="AD7" s="71">
        <f ca="1">'Lane 5'!CI33</f>
        <v>-0.02564102564102564</v>
      </c>
      <c r="AE7" s="71">
        <f ca="1">'Lane 5'!CH33</f>
        <v>-0.02564102564102564</v>
      </c>
      <c r="AF7" s="71">
        <f ca="1">'Lane 5'!CG33</f>
        <v>-0.02564102564102564</v>
      </c>
      <c r="AG7" s="71">
        <f ca="1">'Lane 5'!CF33</f>
        <v>0.97435897435897434</v>
      </c>
      <c r="AH7" s="71">
        <f ca="1">'Lane 5'!CE33</f>
        <v>-0.025641025641025661</v>
      </c>
      <c r="AI7" s="71">
        <f ca="1">'Lane 5'!CD33</f>
        <v>0.97435897435897445</v>
      </c>
      <c r="AJ7" s="71">
        <f ca="1">'Lane 5'!CC33</f>
        <v>0.97435897435897445</v>
      </c>
      <c r="AK7" s="71">
        <f ca="1">'Lane 5'!CB33</f>
        <v>0.97435897435897445</v>
      </c>
      <c r="AL7" s="71">
        <f ca="1">'Lane 5'!CA33</f>
        <v>0.97435897435897445</v>
      </c>
      <c r="AM7" s="71">
        <f ca="1">'Lane 5'!BZ33</f>
        <v>0.97435897435897445</v>
      </c>
      <c r="AN7" s="71">
        <f ca="1">'Lane 5'!BY33</f>
        <v>-0.02564102564102555</v>
      </c>
      <c r="AO7" s="71">
        <f ca="1">'Lane 5'!BX33</f>
        <v>-0.02564102564102555</v>
      </c>
      <c r="AP7" s="71">
        <f ca="1">'Lane 5'!BW33</f>
        <v>-0.02564102564102555</v>
      </c>
      <c r="AQ7" s="71">
        <f ca="1">'Lane 5'!BV33</f>
        <v>0.97435897435897445</v>
      </c>
      <c r="AR7" s="71">
        <f ca="1">'Lane 5'!BU33</f>
        <v>0.97435897435897445</v>
      </c>
      <c r="AS7" s="71">
        <f ca="1">'Lane 5'!BT33</f>
        <v>-0.02564102564102555</v>
      </c>
      <c r="AT7" s="71">
        <f ca="1">'Lane 5'!BS33</f>
        <v>-1.0256410256410255</v>
      </c>
      <c r="AU7" s="71">
        <f ca="1">'Lane 5'!BR33</f>
        <v>-0.02564102564102555</v>
      </c>
      <c r="AV7" s="71">
        <f ca="1">'Lane 5'!BQ33</f>
        <v>0.97435897435897445</v>
      </c>
      <c r="AW7" s="71">
        <f ca="1">'Lane 5'!BP33</f>
        <v>-0.02564102564102555</v>
      </c>
      <c r="AX7" s="71">
        <f ca="1">'Lane 5'!BO33</f>
        <v>-0.02564102564102555</v>
      </c>
      <c r="AY7" s="71">
        <f ca="1">'Lane 5'!BN33</f>
        <v>-0.02564102564102555</v>
      </c>
      <c r="AZ7" s="71">
        <f ca="1">'Lane 5'!BM33</f>
        <v>-0.02564102564102555</v>
      </c>
      <c r="BA7" s="71">
        <f ca="1">'Lane 5'!BL33</f>
        <v>-1.0256410256410255</v>
      </c>
      <c r="BB7" s="71">
        <f ca="1">'Lane 5'!BK33</f>
        <v>-0.02564102564102555</v>
      </c>
      <c r="BC7" s="71">
        <f ca="1">'Lane 5'!BJ33</f>
        <v>-0.02564102564102555</v>
      </c>
      <c r="BD7" s="71">
        <f ca="1">'Lane 5'!BI33</f>
        <v>-0.02564102564102555</v>
      </c>
      <c r="BE7" s="71">
        <f ca="1">'Lane 5'!BH33</f>
        <v>-1.0256410256410255</v>
      </c>
      <c r="BF7" s="71">
        <f ca="1">'Lane 5'!BG33</f>
        <v>-0.02564102564102555</v>
      </c>
      <c r="BG7" s="71">
        <f ca="1">'Lane 5'!BF33</f>
        <v>-0.02564102564102555</v>
      </c>
      <c r="BH7" s="71">
        <f ca="1">'Lane 5'!BE33</f>
        <v>-0.02564102564102555</v>
      </c>
      <c r="BI7" s="71">
        <f ca="1">'Lane 5'!BD33</f>
        <v>-0.02564102564102555</v>
      </c>
      <c r="BJ7" s="71">
        <f ca="1">'Lane 5'!BC33</f>
        <v>-1.0256410256410255</v>
      </c>
      <c r="BK7" s="71">
        <f ca="1">'Lane 5'!BB33</f>
        <v>-0.02564102564102555</v>
      </c>
      <c r="BL7" s="71">
        <f ca="1">'Lane 5'!BA33</f>
        <v>-0.02564102564102555</v>
      </c>
      <c r="BM7" s="71">
        <f ca="1">'Lane 5'!AZ33</f>
        <v>0.97435897435897445</v>
      </c>
      <c r="BN7" s="71">
        <f ca="1">'Lane 5'!AY33</f>
        <v>-0.02564102564102555</v>
      </c>
      <c r="BO7" s="71">
        <f ca="1">'Lane 5'!AX33</f>
        <v>-0.02564102564102555</v>
      </c>
      <c r="BP7" s="71">
        <f ca="1">'Lane 5'!AW33</f>
        <v>-1.0256410256410255</v>
      </c>
      <c r="BQ7" s="71">
        <f ca="1">'Lane 5'!AV33</f>
        <v>-0.02564102564102555</v>
      </c>
      <c r="BR7" s="71">
        <f ca="1">'Lane 5'!AU33</f>
        <v>0.97435897435897445</v>
      </c>
      <c r="BS7" s="71">
        <f ca="1">'Lane 5'!AT33</f>
        <v>-0.02564102564102555</v>
      </c>
      <c r="BT7" s="71">
        <f ca="1">'Lane 5'!AS33</f>
        <v>-0.02564102564102555</v>
      </c>
      <c r="BU7" s="71">
        <f ca="1">'Lane 5'!AR33</f>
        <v>0.97435897435897445</v>
      </c>
      <c r="BV7" s="71">
        <f ca="1">'Lane 5'!AQ33</f>
        <v>-0.02564102564102555</v>
      </c>
      <c r="BW7" s="71">
        <f ca="1">'Lane 5'!AP33</f>
        <v>-1.0256410256410255</v>
      </c>
      <c r="BX7" s="71">
        <f ca="1">'Lane 5'!AO33</f>
        <v>0.97435897435897445</v>
      </c>
      <c r="BY7" s="71">
        <f ca="1">'Lane 5'!AN33</f>
        <v>-0.02564102564102555</v>
      </c>
      <c r="BZ7" s="71">
        <f ca="1">'Lane 5'!AM33</f>
        <v>-0.02564102564102555</v>
      </c>
      <c r="CA7" s="71">
        <f ca="1">'Lane 5'!AL33</f>
        <v>0.97435897435897445</v>
      </c>
      <c r="CB7" s="71">
        <f ca="1">'Lane 5'!AK33</f>
        <v>-0.02564102564102555</v>
      </c>
      <c r="CC7" s="71">
        <f ca="1">'Lane 5'!AJ33</f>
        <v>-0.02564102564102555</v>
      </c>
      <c r="CD7" s="71">
        <f ca="1">'Lane 5'!AI33</f>
        <v>-0.02564102564102555</v>
      </c>
      <c r="CE7" s="71">
        <f ca="1">'Lane 5'!AH33</f>
        <v>-0.02564102564102555</v>
      </c>
      <c r="CF7" s="71">
        <f ca="1">'Lane 5'!AG33</f>
        <v>-0.02564102564102555</v>
      </c>
      <c r="CG7" s="71">
        <f ca="1">'Lane 5'!AF33</f>
        <v>-0.02564102564102555</v>
      </c>
      <c r="CH7" s="71">
        <f ca="1">'Lane 5'!AE33</f>
        <v>-1.0256410256410255</v>
      </c>
      <c r="CI7" s="71">
        <f ca="1">'Lane 5'!AD33</f>
        <v>-0.02564102564102555</v>
      </c>
      <c r="CJ7" s="71">
        <f ca="1">'Lane 5'!AC33</f>
        <v>0.97435897435897445</v>
      </c>
      <c r="CK7" s="71">
        <f ca="1">'Lane 5'!AB33</f>
        <v>-0.02564102564102555</v>
      </c>
      <c r="CL7" s="71">
        <f ca="1">'Lane 5'!AA33</f>
        <v>-0.02564102564102555</v>
      </c>
      <c r="CM7" s="71">
        <f ca="1">'Lane 5'!Z33</f>
        <v>-1.0256410256410255</v>
      </c>
      <c r="CN7" s="71">
        <f ca="1">'Lane 5'!Y33</f>
        <v>-0.02564102564102555</v>
      </c>
      <c r="CO7" s="71">
        <f ca="1">'Lane 5'!X33</f>
        <v>-1.0256410256410255</v>
      </c>
      <c r="CP7" s="71">
        <f ca="1">'Lane 5'!W33</f>
        <v>-0.02564102564102555</v>
      </c>
      <c r="CQ7" s="71">
        <f ca="1">'Lane 5'!V33</f>
        <v>-0.02564102564102555</v>
      </c>
      <c r="CR7" s="71">
        <f ca="1">'Lane 5'!U33</f>
        <v>-1.0256410256410255</v>
      </c>
      <c r="CS7" s="71">
        <f ca="1">'Lane 5'!T33</f>
        <v>-1.0256410256410255</v>
      </c>
      <c r="CT7" s="71">
        <f ca="1">'Lane 5'!S33</f>
        <v>-0.02564102564102555</v>
      </c>
      <c r="CU7" s="71">
        <f ca="1">'Lane 5'!R33</f>
        <v>-0.02564102564102555</v>
      </c>
      <c r="CV7" s="71">
        <f ca="1">'Lane 5'!Q33</f>
        <v>-1.0256410256410255</v>
      </c>
      <c r="CW7" s="71">
        <f ca="1">'Lane 5'!P33</f>
        <v>-1.0256410256410255</v>
      </c>
      <c r="CX7" s="71">
        <f ca="1">'Lane 5'!O33</f>
        <v>-0.02564102564102555</v>
      </c>
      <c r="CY7" s="71">
        <f ca="1">'Lane 5'!N33</f>
        <v>-0.02564102564102555</v>
      </c>
      <c r="CZ7" s="71">
        <f ca="1">'Lane 5'!M33</f>
        <v>-2.0256410256410255</v>
      </c>
      <c r="DA7" s="71">
        <f ca="1">'Lane 5'!L33</f>
        <v>-0.02564102564102564</v>
      </c>
      <c r="DB7" s="71">
        <f ca="1">'Lane 5'!K33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V8" s="122"/>
      <c r="W8" s="108"/>
      <c r="X8" s="112">
        <f ca="1">'Lane 5'!D34</f>
        <v>45.5</v>
      </c>
      <c r="Y8" s="71">
        <f ca="1">'Lane 5'!E34</f>
        <v>0</v>
      </c>
      <c r="Z8" s="71">
        <f ca="1">'Lane 5'!F34</f>
        <v>0</v>
      </c>
      <c r="AA8" s="71">
        <f ca="1">'Lane 5'!G34</f>
        <v>0</v>
      </c>
      <c r="AB8" s="71">
        <f ca="1">'Lane 5'!H34</f>
        <v>0</v>
      </c>
      <c r="AC8" s="71">
        <f ca="1">'Lane 5'!I34</f>
        <v>0</v>
      </c>
      <c r="AD8" s="71">
        <f ca="1">'Lane 5'!CI34</f>
        <v>-0.92307692307692313</v>
      </c>
      <c r="AE8" s="71">
        <f ca="1">'Lane 5'!CH34</f>
        <v>0.076923076923076872</v>
      </c>
      <c r="AF8" s="71">
        <f ca="1">'Lane 5'!CG34</f>
        <v>1.0769230769230769</v>
      </c>
      <c r="AG8" s="71">
        <f ca="1">'Lane 5'!CF34</f>
        <v>0.076923076923076927</v>
      </c>
      <c r="AH8" s="71">
        <f ca="1">'Lane 5'!CE34</f>
        <v>1.0769230769230769</v>
      </c>
      <c r="AI8" s="71">
        <f ca="1">'Lane 5'!CD34</f>
        <v>0.076923076923076872</v>
      </c>
      <c r="AJ8" s="71">
        <f ca="1">'Lane 5'!CC34</f>
        <v>1.0769230769230771</v>
      </c>
      <c r="AK8" s="71">
        <f ca="1">'Lane 5'!CB34</f>
        <v>0.0769230769230771</v>
      </c>
      <c r="AL8" s="71">
        <f ca="1">'Lane 5'!CA34</f>
        <v>0.0769230769230771</v>
      </c>
      <c r="AM8" s="71">
        <f ca="1">'Lane 5'!BZ34</f>
        <v>1.0769230769230771</v>
      </c>
      <c r="AN8" s="71">
        <f ca="1">'Lane 5'!BY34</f>
        <v>0.0769230769230771</v>
      </c>
      <c r="AO8" s="71">
        <f ca="1">'Lane 5'!BX34</f>
        <v>0.0769230769230771</v>
      </c>
      <c r="AP8" s="71">
        <f ca="1">'Lane 5'!BW34</f>
        <v>1.0769230769230766</v>
      </c>
      <c r="AQ8" s="71">
        <f ca="1">'Lane 5'!BV34</f>
        <v>1.0769230769230766</v>
      </c>
      <c r="AR8" s="71">
        <f ca="1">'Lane 5'!BU34</f>
        <v>0.07692307692307665</v>
      </c>
      <c r="AS8" s="71">
        <f ca="1">'Lane 5'!BT34</f>
        <v>0.07692307692307665</v>
      </c>
      <c r="AT8" s="71">
        <f ca="1">'Lane 5'!BS34</f>
        <v>-0.92307692307692335</v>
      </c>
      <c r="AU8" s="71">
        <f ca="1">'Lane 5'!BR34</f>
        <v>0.07692307692307665</v>
      </c>
      <c r="AV8" s="71">
        <f ca="1">'Lane 5'!BQ34</f>
        <v>1.0769230769230766</v>
      </c>
      <c r="AW8" s="71">
        <f ca="1">'Lane 5'!BP34</f>
        <v>0.07692307692307665</v>
      </c>
      <c r="AX8" s="71">
        <f ca="1">'Lane 5'!BO34</f>
        <v>0.07692307692307665</v>
      </c>
      <c r="AY8" s="71">
        <f ca="1">'Lane 5'!BN34</f>
        <v>0.07692307692307665</v>
      </c>
      <c r="AZ8" s="71">
        <f ca="1">'Lane 5'!BM34</f>
        <v>0.07692307692307665</v>
      </c>
      <c r="BA8" s="71">
        <f ca="1">'Lane 5'!BL34</f>
        <v>0.07692307692307665</v>
      </c>
      <c r="BB8" s="71">
        <f ca="1">'Lane 5'!BK34</f>
        <v>0.07692307692307665</v>
      </c>
      <c r="BC8" s="71">
        <f ca="1">'Lane 5'!BJ34</f>
        <v>0.07692307692307665</v>
      </c>
      <c r="BD8" s="71">
        <f ca="1">'Lane 5'!BI34</f>
        <v>0.07692307692307665</v>
      </c>
      <c r="BE8" s="71">
        <f ca="1">'Lane 5'!BH34</f>
        <v>0.07692307692307665</v>
      </c>
      <c r="BF8" s="71">
        <f ca="1">'Lane 5'!BG34</f>
        <v>0.07692307692307665</v>
      </c>
      <c r="BG8" s="71">
        <f ca="1">'Lane 5'!BF34</f>
        <v>0.07692307692307665</v>
      </c>
      <c r="BH8" s="71">
        <f ca="1">'Lane 5'!BE34</f>
        <v>0.07692307692307665</v>
      </c>
      <c r="BI8" s="71">
        <f ca="1">'Lane 5'!BD34</f>
        <v>0.07692307692307665</v>
      </c>
      <c r="BJ8" s="71">
        <f ca="1">'Lane 5'!BC34</f>
        <v>0.07692307692307665</v>
      </c>
      <c r="BK8" s="71">
        <f ca="1">'Lane 5'!BB34</f>
        <v>0.07692307692307665</v>
      </c>
      <c r="BL8" s="71">
        <f ca="1">'Lane 5'!BA34</f>
        <v>0.07692307692307665</v>
      </c>
      <c r="BM8" s="71">
        <f ca="1">'Lane 5'!AZ34</f>
        <v>0.07692307692307665</v>
      </c>
      <c r="BN8" s="71">
        <f ca="1">'Lane 5'!AY34</f>
        <v>0.07692307692307665</v>
      </c>
      <c r="BO8" s="71">
        <f ca="1">'Lane 5'!AX34</f>
        <v>1.0769230769230766</v>
      </c>
      <c r="BP8" s="71">
        <f ca="1">'Lane 5'!AW34</f>
        <v>-0.92307692307692335</v>
      </c>
      <c r="BQ8" s="71">
        <f ca="1">'Lane 5'!AV34</f>
        <v>0.07692307692307665</v>
      </c>
      <c r="BR8" s="71">
        <f ca="1">'Lane 5'!AU34</f>
        <v>1.0769230769230766</v>
      </c>
      <c r="BS8" s="71">
        <f ca="1">'Lane 5'!AT34</f>
        <v>0.07692307692307665</v>
      </c>
      <c r="BT8" s="71">
        <f ca="1">'Lane 5'!AS34</f>
        <v>0.07692307692307665</v>
      </c>
      <c r="BU8" s="71">
        <f ca="1">'Lane 5'!AR34</f>
        <v>0.07692307692307665</v>
      </c>
      <c r="BV8" s="71">
        <f ca="1">'Lane 5'!AQ34</f>
        <v>0.07692307692307665</v>
      </c>
      <c r="BW8" s="71">
        <f ca="1">'Lane 5'!AP34</f>
        <v>0.07692307692307665</v>
      </c>
      <c r="BX8" s="71">
        <f ca="1">'Lane 5'!AO34</f>
        <v>0.07692307692307665</v>
      </c>
      <c r="BY8" s="71">
        <f ca="1">'Lane 5'!AN34</f>
        <v>1.0769230769230766</v>
      </c>
      <c r="BZ8" s="71">
        <f ca="1">'Lane 5'!AM34</f>
        <v>0.07692307692307665</v>
      </c>
      <c r="CA8" s="71">
        <f ca="1">'Lane 5'!AL34</f>
        <v>0.07692307692307665</v>
      </c>
      <c r="CB8" s="71">
        <f ca="1">'Lane 5'!AK34</f>
        <v>1.0769230769230766</v>
      </c>
      <c r="CC8" s="71">
        <f ca="1">'Lane 5'!AJ34</f>
        <v>0.07692307692307665</v>
      </c>
      <c r="CD8" s="71">
        <f ca="1">'Lane 5'!AI34</f>
        <v>0.07692307692307665</v>
      </c>
      <c r="CE8" s="71">
        <f ca="1">'Lane 5'!AH34</f>
        <v>0.07692307692307665</v>
      </c>
      <c r="CF8" s="71">
        <f ca="1">'Lane 5'!AG34</f>
        <v>1.0769230769230766</v>
      </c>
      <c r="CG8" s="71">
        <f ca="1">'Lane 5'!AF34</f>
        <v>0.07692307692307665</v>
      </c>
      <c r="CH8" s="71">
        <f ca="1">'Lane 5'!AE34</f>
        <v>0.07692307692307665</v>
      </c>
      <c r="CI8" s="71">
        <f ca="1">'Lane 5'!AD34</f>
        <v>0.07692307692307665</v>
      </c>
      <c r="CJ8" s="71">
        <f ca="1">'Lane 5'!AC34</f>
        <v>0.07692307692307665</v>
      </c>
      <c r="CK8" s="71">
        <f ca="1">'Lane 5'!AB34</f>
        <v>1.0769230769230766</v>
      </c>
      <c r="CL8" s="71">
        <f ca="1">'Lane 5'!AA34</f>
        <v>0.07692307692307665</v>
      </c>
      <c r="CM8" s="71">
        <f ca="1">'Lane 5'!Z34</f>
        <v>-0.92307692307692335</v>
      </c>
      <c r="CN8" s="71">
        <f ca="1">'Lane 5'!Y34</f>
        <v>-0.92307692307692335</v>
      </c>
      <c r="CO8" s="71">
        <f ca="1">'Lane 5'!X34</f>
        <v>0.07692307692307665</v>
      </c>
      <c r="CP8" s="71">
        <f ca="1">'Lane 5'!W34</f>
        <v>0.07692307692307665</v>
      </c>
      <c r="CQ8" s="71">
        <f ca="1">'Lane 5'!V34</f>
        <v>0.07692307692307665</v>
      </c>
      <c r="CR8" s="71">
        <f ca="1">'Lane 5'!U34</f>
        <v>-0.92307692307692335</v>
      </c>
      <c r="CS8" s="71">
        <f ca="1">'Lane 5'!T34</f>
        <v>-0.92307692307692335</v>
      </c>
      <c r="CT8" s="71">
        <f ca="1">'Lane 5'!S34</f>
        <v>-0.92307692307692335</v>
      </c>
      <c r="CU8" s="71">
        <f ca="1">'Lane 5'!R34</f>
        <v>-0.92307692307692335</v>
      </c>
      <c r="CV8" s="71">
        <f ca="1">'Lane 5'!Q34</f>
        <v>-0.92307692307692291</v>
      </c>
      <c r="CW8" s="71">
        <f ca="1">'Lane 5'!P34</f>
        <v>-0.92307692307692291</v>
      </c>
      <c r="CX8" s="71">
        <f ca="1">'Lane 5'!O34</f>
        <v>-0.92307692307692313</v>
      </c>
      <c r="CY8" s="71">
        <f ca="1">'Lane 5'!N34</f>
        <v>0.076923076923076872</v>
      </c>
      <c r="CZ8" s="71">
        <f ca="1">'Lane 5'!M34</f>
        <v>-1.9230769230769231</v>
      </c>
      <c r="DA8" s="71">
        <f ca="1">'Lane 5'!L34</f>
        <v>1.0769230769230769</v>
      </c>
      <c r="DB8" s="71">
        <f ca="1">'Lane 5'!K34</f>
        <v>0.076923076923076927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5'!D35</f>
        <v>42</v>
      </c>
      <c r="Y9" s="113">
        <f ca="1">'Lane 5'!E35</f>
        <v>0</v>
      </c>
      <c r="Z9" s="113">
        <f ca="1">'Lane 5'!F35</f>
        <v>0</v>
      </c>
      <c r="AA9" s="113">
        <f ca="1">'Lane 5'!G35</f>
        <v>0</v>
      </c>
      <c r="AB9" s="113">
        <f ca="1">'Lane 5'!H35</f>
        <v>0</v>
      </c>
      <c r="AC9" s="113">
        <f ca="1">'Lane 5'!I35</f>
        <v>0</v>
      </c>
      <c r="AD9" s="71">
        <f ca="1">'Lane 5'!CI35</f>
        <v>-0.97435897435897434</v>
      </c>
      <c r="AE9" s="71">
        <f ca="1">'Lane 5'!CH35</f>
        <v>-0.97435897435897445</v>
      </c>
      <c r="AF9" s="71">
        <f ca="1">'Lane 5'!CG35</f>
        <v>1.0256410256410255</v>
      </c>
      <c r="AG9" s="71">
        <f ca="1">'Lane 5'!CF35</f>
        <v>-0.97435897435897445</v>
      </c>
      <c r="AH9" s="71">
        <f ca="1">'Lane 5'!CE35</f>
        <v>0.02564102564102555</v>
      </c>
      <c r="AI9" s="71">
        <f ca="1">'Lane 5'!CD35</f>
        <v>0.02564102564102555</v>
      </c>
      <c r="AJ9" s="71">
        <f ca="1">'Lane 5'!CC35</f>
        <v>1.0256410256410255</v>
      </c>
      <c r="AK9" s="71">
        <f ca="1">'Lane 5'!CB35</f>
        <v>0.025641025641025661</v>
      </c>
      <c r="AL9" s="71">
        <f ca="1">'Lane 5'!CA35</f>
        <v>1.0256410256410255</v>
      </c>
      <c r="AM9" s="71">
        <f ca="1">'Lane 5'!BZ35</f>
        <v>0.02564102564102564</v>
      </c>
      <c r="AN9" s="71">
        <f ca="1">'Lane 5'!BY35</f>
        <v>0.02564102564102564</v>
      </c>
      <c r="AO9" s="71">
        <f ca="1">'Lane 5'!BX35</f>
        <v>0.02564102564102564</v>
      </c>
      <c r="AP9" s="71">
        <f ca="1">'Lane 5'!BW35</f>
        <v>1.0256410256410255</v>
      </c>
      <c r="AQ9" s="71">
        <f ca="1">'Lane 5'!BV35</f>
        <v>0.02564102564102555</v>
      </c>
      <c r="AR9" s="71">
        <f ca="1">'Lane 5'!BU35</f>
        <v>0.02564102564102555</v>
      </c>
      <c r="AS9" s="71">
        <f ca="1">'Lane 5'!BT35</f>
        <v>0.02564102564102555</v>
      </c>
      <c r="AT9" s="71">
        <f ca="1">'Lane 5'!BS35</f>
        <v>0.02564102564102555</v>
      </c>
      <c r="AU9" s="71">
        <f ca="1">'Lane 5'!BR35</f>
        <v>-0.97435897435897434</v>
      </c>
      <c r="AV9" s="71">
        <f ca="1">'Lane 5'!BQ35</f>
        <v>1.0256410256410255</v>
      </c>
      <c r="AW9" s="71">
        <f ca="1">'Lane 5'!BP35</f>
        <v>0.02564102564102555</v>
      </c>
      <c r="AX9" s="71">
        <f ca="1">'Lane 5'!BO35</f>
        <v>0.02564102564102555</v>
      </c>
      <c r="AY9" s="71">
        <f ca="1">'Lane 5'!BN35</f>
        <v>0.02564102564102555</v>
      </c>
      <c r="AZ9" s="71">
        <f ca="1">'Lane 5'!BM35</f>
        <v>0.02564102564102555</v>
      </c>
      <c r="BA9" s="71">
        <f ca="1">'Lane 5'!BL35</f>
        <v>-0.97435897435897434</v>
      </c>
      <c r="BB9" s="71">
        <f ca="1">'Lane 5'!BK35</f>
        <v>0.02564102564102564</v>
      </c>
      <c r="BC9" s="71">
        <f ca="1">'Lane 5'!BJ35</f>
        <v>0.02564102564102564</v>
      </c>
      <c r="BD9" s="71">
        <f ca="1">'Lane 5'!BI35</f>
        <v>1.0256410256410255</v>
      </c>
      <c r="BE9" s="71">
        <f ca="1">'Lane 5'!BH35</f>
        <v>0.02564102564102555</v>
      </c>
      <c r="BF9" s="71">
        <f ca="1">'Lane 5'!BG35</f>
        <v>0.02564102564102555</v>
      </c>
      <c r="BG9" s="71">
        <f ca="1">'Lane 5'!BF35</f>
        <v>0.02564102564102555</v>
      </c>
      <c r="BH9" s="71">
        <f ca="1">'Lane 5'!BE35</f>
        <v>0.02564102564102555</v>
      </c>
      <c r="BI9" s="71">
        <f ca="1">'Lane 5'!BD35</f>
        <v>0.02564102564102555</v>
      </c>
      <c r="BJ9" s="71">
        <f ca="1">'Lane 5'!BC35</f>
        <v>1.0256410256410255</v>
      </c>
      <c r="BK9" s="71">
        <f ca="1">'Lane 5'!BB35</f>
        <v>0.02564102564102555</v>
      </c>
      <c r="BL9" s="71">
        <f ca="1">'Lane 5'!BA35</f>
        <v>1.0256410256410255</v>
      </c>
      <c r="BM9" s="71">
        <f ca="1">'Lane 5'!AZ35</f>
        <v>0.02564102564102555</v>
      </c>
      <c r="BN9" s="71">
        <f ca="1">'Lane 5'!AY35</f>
        <v>0.02564102564102555</v>
      </c>
      <c r="BO9" s="71">
        <f ca="1">'Lane 5'!AX35</f>
        <v>0.02564102564102555</v>
      </c>
      <c r="BP9" s="71">
        <f ca="1">'Lane 5'!AW35</f>
        <v>0.02564102564102555</v>
      </c>
      <c r="BQ9" s="71">
        <f ca="1">'Lane 5'!AV35</f>
        <v>0.02564102564102555</v>
      </c>
      <c r="BR9" s="71">
        <f ca="1">'Lane 5'!AU35</f>
        <v>0.02564102564102555</v>
      </c>
      <c r="BS9" s="71">
        <f ca="1">'Lane 5'!AT35</f>
        <v>0.02564102564102555</v>
      </c>
      <c r="BT9" s="71">
        <f ca="1">'Lane 5'!AS35</f>
        <v>0.02564102564102555</v>
      </c>
      <c r="BU9" s="71">
        <f ca="1">'Lane 5'!AR35</f>
        <v>0.02564102564102555</v>
      </c>
      <c r="BV9" s="71">
        <f ca="1">'Lane 5'!AQ35</f>
        <v>0.02564102564102555</v>
      </c>
      <c r="BW9" s="71">
        <f ca="1">'Lane 5'!AP35</f>
        <v>0.02564102564102555</v>
      </c>
      <c r="BX9" s="71">
        <f ca="1">'Lane 5'!AO35</f>
        <v>0.02564102564102555</v>
      </c>
      <c r="BY9" s="71">
        <f ca="1">'Lane 5'!AN35</f>
        <v>0.02564102564102555</v>
      </c>
      <c r="BZ9" s="71">
        <f ca="1">'Lane 5'!AM35</f>
        <v>0.02564102564102555</v>
      </c>
      <c r="CA9" s="71">
        <f ca="1">'Lane 5'!AL35</f>
        <v>0.02564102564102555</v>
      </c>
      <c r="CB9" s="71">
        <f ca="1">'Lane 5'!AK35</f>
        <v>0.02564102564102555</v>
      </c>
      <c r="CC9" s="71">
        <f ca="1">'Lane 5'!AJ35</f>
        <v>0.02564102564102555</v>
      </c>
      <c r="CD9" s="71">
        <f ca="1">'Lane 5'!AI35</f>
        <v>1.0256410256410255</v>
      </c>
      <c r="CE9" s="71">
        <f ca="1">'Lane 5'!AH35</f>
        <v>0.02564102564102555</v>
      </c>
      <c r="CF9" s="71">
        <f ca="1">'Lane 5'!AG35</f>
        <v>1.0256410256410255</v>
      </c>
      <c r="CG9" s="71">
        <f ca="1">'Lane 5'!AF35</f>
        <v>0.02564102564102555</v>
      </c>
      <c r="CH9" s="71">
        <f ca="1">'Lane 5'!AE35</f>
        <v>0.02564102564102555</v>
      </c>
      <c r="CI9" s="71">
        <f ca="1">'Lane 5'!AD35</f>
        <v>1.0256410256410255</v>
      </c>
      <c r="CJ9" s="71">
        <f ca="1">'Lane 5'!AC35</f>
        <v>1.0256410256410255</v>
      </c>
      <c r="CK9" s="71">
        <f ca="1">'Lane 5'!AB35</f>
        <v>1.0256410256410255</v>
      </c>
      <c r="CL9" s="71">
        <f ca="1">'Lane 5'!AA35</f>
        <v>0.02564102564102555</v>
      </c>
      <c r="CM9" s="71">
        <f ca="1">'Lane 5'!Z35</f>
        <v>0.02564102564102555</v>
      </c>
      <c r="CN9" s="71">
        <f ca="1">'Lane 5'!Y35</f>
        <v>0.02564102564102555</v>
      </c>
      <c r="CO9" s="71">
        <f ca="1">'Lane 5'!X35</f>
        <v>-0.97435897435897445</v>
      </c>
      <c r="CP9" s="71">
        <f ca="1">'Lane 5'!W35</f>
        <v>1.0256410256410255</v>
      </c>
      <c r="CQ9" s="71">
        <f ca="1">'Lane 5'!V35</f>
        <v>0.02564102564102555</v>
      </c>
      <c r="CR9" s="71">
        <f ca="1">'Lane 5'!U35</f>
        <v>-0.97435897435897445</v>
      </c>
      <c r="CS9" s="71">
        <f ca="1">'Lane 5'!T35</f>
        <v>-0.97435897435897445</v>
      </c>
      <c r="CT9" s="71">
        <f ca="1">'Lane 5'!S35</f>
        <v>-0.97435897435897445</v>
      </c>
      <c r="CU9" s="71">
        <f ca="1">'Lane 5'!R35</f>
        <v>-0.97435897435897445</v>
      </c>
      <c r="CV9" s="71">
        <f ca="1">'Lane 5'!Q35</f>
        <v>-0.97435897435897445</v>
      </c>
      <c r="CW9" s="71">
        <f ca="1">'Lane 5'!P35</f>
        <v>-0.97435897435897445</v>
      </c>
      <c r="CX9" s="71">
        <f ca="1">'Lane 5'!O35</f>
        <v>0.02564102564102555</v>
      </c>
      <c r="CY9" s="71">
        <f ca="1">'Lane 5'!N35</f>
        <v>0.02564102564102555</v>
      </c>
      <c r="CZ9" s="71">
        <f ca="1">'Lane 5'!M35</f>
        <v>-2.9743589743589745</v>
      </c>
      <c r="DA9" s="71">
        <f ca="1">'Lane 5'!L35</f>
        <v>1.0256410256410255</v>
      </c>
      <c r="DB9" s="71">
        <f ca="1">'Lane 5'!K35</f>
        <v>0.02564102564102564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5'!D36</f>
        <v>38.5</v>
      </c>
      <c r="Y10" s="71">
        <f ca="1">'Lane 5'!E36</f>
        <v>0</v>
      </c>
      <c r="Z10" s="71">
        <f ca="1">'Lane 5'!F36</f>
        <v>0</v>
      </c>
      <c r="AA10" s="71">
        <f ca="1">'Lane 5'!G36</f>
        <v>0</v>
      </c>
      <c r="AB10" s="71">
        <f ca="1">'Lane 5'!H36</f>
        <v>0</v>
      </c>
      <c r="AC10" s="71">
        <f ca="1">'Lane 5'!I36</f>
        <v>0</v>
      </c>
      <c r="AD10" s="71">
        <f ca="1">'Lane 5'!CI36</f>
        <v>-0.01282051282051282</v>
      </c>
      <c r="AE10" s="71">
        <f ca="1">'Lane 5'!CH36</f>
        <v>-0.01282051282051282</v>
      </c>
      <c r="AF10" s="71">
        <f ca="1">'Lane 5'!CG36</f>
        <v>-0.01282051282051282</v>
      </c>
      <c r="AG10" s="71">
        <f ca="1">'Lane 5'!CF36</f>
        <v>0.98717948717948723</v>
      </c>
      <c r="AH10" s="71">
        <f ca="1">'Lane 5'!CE36</f>
        <v>-0.012820512820512775</v>
      </c>
      <c r="AI10" s="71">
        <f ca="1">'Lane 5'!CD36</f>
        <v>0.98717948717948723</v>
      </c>
      <c r="AJ10" s="71">
        <f ca="1">'Lane 5'!CC36</f>
        <v>-0.012820512820512775</v>
      </c>
      <c r="AK10" s="71">
        <f ca="1">'Lane 5'!CB36</f>
        <v>0.98717948717948723</v>
      </c>
      <c r="AL10" s="71">
        <f ca="1">'Lane 5'!CA36</f>
        <v>0.98717948717948723</v>
      </c>
      <c r="AM10" s="71">
        <f ca="1">'Lane 5'!BZ36</f>
        <v>0.98717948717948723</v>
      </c>
      <c r="AN10" s="71">
        <f ca="1">'Lane 5'!BY36</f>
        <v>-0.012820512820512775</v>
      </c>
      <c r="AO10" s="71">
        <f ca="1">'Lane 5'!BX36</f>
        <v>-0.012820512820512775</v>
      </c>
      <c r="AP10" s="71">
        <f ca="1">'Lane 5'!BW36</f>
        <v>0.98717948717948723</v>
      </c>
      <c r="AQ10" s="71">
        <f ca="1">'Lane 5'!BV36</f>
        <v>-0.012820512820512775</v>
      </c>
      <c r="AR10" s="71">
        <f ca="1">'Lane 5'!BU36</f>
        <v>-1.0128205128205128</v>
      </c>
      <c r="AS10" s="71">
        <f ca="1">'Lane 5'!BT36</f>
        <v>-0.012820512820512775</v>
      </c>
      <c r="AT10" s="71">
        <f ca="1">'Lane 5'!BS36</f>
        <v>-1.0128205128205128</v>
      </c>
      <c r="AU10" s="71">
        <f ca="1">'Lane 5'!BR36</f>
        <v>-0.012820512820512775</v>
      </c>
      <c r="AV10" s="71">
        <f ca="1">'Lane 5'!BQ36</f>
        <v>0.98717948717948723</v>
      </c>
      <c r="AW10" s="71">
        <f ca="1">'Lane 5'!BP36</f>
        <v>-0.012820512820512775</v>
      </c>
      <c r="AX10" s="71">
        <f ca="1">'Lane 5'!BO36</f>
        <v>-1.0128205128205128</v>
      </c>
      <c r="AY10" s="71">
        <f ca="1">'Lane 5'!BN36</f>
        <v>-1.0128205128205128</v>
      </c>
      <c r="AZ10" s="71">
        <f ca="1">'Lane 5'!BM36</f>
        <v>-0.012820512820512775</v>
      </c>
      <c r="BA10" s="71">
        <f ca="1">'Lane 5'!BL36</f>
        <v>0.98717948717948723</v>
      </c>
      <c r="BB10" s="71">
        <f ca="1">'Lane 5'!BK36</f>
        <v>-0.012820512820512775</v>
      </c>
      <c r="BC10" s="71">
        <f ca="1">'Lane 5'!BJ36</f>
        <v>-1.0128205128205128</v>
      </c>
      <c r="BD10" s="71">
        <f ca="1">'Lane 5'!BI36</f>
        <v>-0.012820512820512775</v>
      </c>
      <c r="BE10" s="71">
        <f ca="1">'Lane 5'!BH36</f>
        <v>-0.012820512820512775</v>
      </c>
      <c r="BF10" s="71">
        <f ca="1">'Lane 5'!BG36</f>
        <v>-0.012820512820512775</v>
      </c>
      <c r="BG10" s="71">
        <f ca="1">'Lane 5'!BF36</f>
        <v>-0.012820512820512775</v>
      </c>
      <c r="BH10" s="71">
        <f ca="1">'Lane 5'!BE36</f>
        <v>-0.012820512820512775</v>
      </c>
      <c r="BI10" s="71">
        <f ca="1">'Lane 5'!BD36</f>
        <v>0.98717948717948723</v>
      </c>
      <c r="BJ10" s="71">
        <f ca="1">'Lane 5'!BC36</f>
        <v>-0.012820512820512775</v>
      </c>
      <c r="BK10" s="71">
        <f ca="1">'Lane 5'!BB36</f>
        <v>0.98717948717948723</v>
      </c>
      <c r="BL10" s="71">
        <f ca="1">'Lane 5'!BA36</f>
        <v>-0.012820512820512775</v>
      </c>
      <c r="BM10" s="71">
        <f ca="1">'Lane 5'!AZ36</f>
        <v>0.98717948717948723</v>
      </c>
      <c r="BN10" s="71">
        <f ca="1">'Lane 5'!AY36</f>
        <v>-0.012820512820512775</v>
      </c>
      <c r="BO10" s="71">
        <f ca="1">'Lane 5'!AX36</f>
        <v>0.98717948717948723</v>
      </c>
      <c r="BP10" s="71">
        <f ca="1">'Lane 5'!AW36</f>
        <v>-1.0128205128205128</v>
      </c>
      <c r="BQ10" s="71">
        <f ca="1">'Lane 5'!AV36</f>
        <v>-0.012820512820512775</v>
      </c>
      <c r="BR10" s="71">
        <f ca="1">'Lane 5'!AU36</f>
        <v>-0.012820512820512775</v>
      </c>
      <c r="BS10" s="71">
        <f ca="1">'Lane 5'!AT36</f>
        <v>-0.012820512820512775</v>
      </c>
      <c r="BT10" s="71">
        <f ca="1">'Lane 5'!AS36</f>
        <v>-1.0128205128205128</v>
      </c>
      <c r="BU10" s="71">
        <f ca="1">'Lane 5'!AR36</f>
        <v>-0.012820512820512775</v>
      </c>
      <c r="BV10" s="71">
        <f ca="1">'Lane 5'!AQ36</f>
        <v>-1.0128205128205128</v>
      </c>
      <c r="BW10" s="71">
        <f ca="1">'Lane 5'!AP36</f>
        <v>-1.0128205128205128</v>
      </c>
      <c r="BX10" s="71">
        <f ca="1">'Lane 5'!AO36</f>
        <v>-1.0128205128205128</v>
      </c>
      <c r="BY10" s="71">
        <f ca="1">'Lane 5'!AN36</f>
        <v>-1.0128205128205128</v>
      </c>
      <c r="BZ10" s="71">
        <f ca="1">'Lane 5'!AM36</f>
        <v>-1.0128205128205128</v>
      </c>
      <c r="CA10" s="71">
        <f ca="1">'Lane 5'!AL36</f>
        <v>-0.01282051282051282</v>
      </c>
      <c r="CB10" s="71">
        <f ca="1">'Lane 5'!AK36</f>
        <v>0.98717948717948723</v>
      </c>
      <c r="CC10" s="71">
        <f ca="1">'Lane 5'!AJ36</f>
        <v>-0.012820512820512775</v>
      </c>
      <c r="CD10" s="71">
        <f ca="1">'Lane 5'!AI36</f>
        <v>-0.012820512820512775</v>
      </c>
      <c r="CE10" s="71">
        <f ca="1">'Lane 5'!AH36</f>
        <v>-0.012820512820512775</v>
      </c>
      <c r="CF10" s="71">
        <f ca="1">'Lane 5'!AG36</f>
        <v>-0.012820512820512775</v>
      </c>
      <c r="CG10" s="71">
        <f ca="1">'Lane 5'!AF36</f>
        <v>-0.012820512820512775</v>
      </c>
      <c r="CH10" s="71">
        <f ca="1">'Lane 5'!AE36</f>
        <v>0.98717948717948723</v>
      </c>
      <c r="CI10" s="71">
        <f ca="1">'Lane 5'!AD36</f>
        <v>0.98717948717948723</v>
      </c>
      <c r="CJ10" s="71">
        <f ca="1">'Lane 5'!AC36</f>
        <v>0.98717948717948723</v>
      </c>
      <c r="CK10" s="71">
        <f ca="1">'Lane 5'!AB36</f>
        <v>1.9871794871794872</v>
      </c>
      <c r="CL10" s="71">
        <f ca="1">'Lane 5'!AA36</f>
        <v>-1.0128205128205128</v>
      </c>
      <c r="CM10" s="71">
        <f ca="1">'Lane 5'!Z36</f>
        <v>-0.012820512820512775</v>
      </c>
      <c r="CN10" s="71">
        <f ca="1">'Lane 5'!Y36</f>
        <v>-0.012820512820512775</v>
      </c>
      <c r="CO10" s="71">
        <f ca="1">'Lane 5'!X36</f>
        <v>-0.012820512820512775</v>
      </c>
      <c r="CP10" s="71">
        <f ca="1">'Lane 5'!W36</f>
        <v>-0.012820512820512775</v>
      </c>
      <c r="CQ10" s="71">
        <f ca="1">'Lane 5'!V36</f>
        <v>-0.012820512820512775</v>
      </c>
      <c r="CR10" s="71">
        <f ca="1">'Lane 5'!U36</f>
        <v>-1.0128205128205128</v>
      </c>
      <c r="CS10" s="71">
        <f ca="1">'Lane 5'!T36</f>
        <v>-1.0128205128205128</v>
      </c>
      <c r="CT10" s="71">
        <f ca="1">'Lane 5'!S36</f>
        <v>-0.012820512820512775</v>
      </c>
      <c r="CU10" s="71">
        <f ca="1">'Lane 5'!R36</f>
        <v>-0.012820512820512775</v>
      </c>
      <c r="CV10" s="71">
        <f ca="1">'Lane 5'!Q36</f>
        <v>-0.012820512820512775</v>
      </c>
      <c r="CW10" s="71">
        <f ca="1">'Lane 5'!P36</f>
        <v>-0.012820512820512775</v>
      </c>
      <c r="CX10" s="71">
        <f ca="1">'Lane 5'!O36</f>
        <v>-0.012820512820512775</v>
      </c>
      <c r="CY10" s="71">
        <f ca="1">'Lane 5'!N36</f>
        <v>-1.0128205128205128</v>
      </c>
      <c r="CZ10" s="71">
        <f ca="1">'Lane 5'!M36</f>
        <v>-2.0128205128205128</v>
      </c>
      <c r="DA10" s="71">
        <f ca="1">'Lane 5'!L36</f>
        <v>-0.01282051282051282</v>
      </c>
      <c r="DB10" s="71">
        <f ca="1">'Lane 5'!K36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SUM((DB20+DB19+DB18+DB17+DB16+DB15+DB14+DB13+DB12+DA11+CZ10)*0.132,(CY9+CX9+CW8+CV8)*0.132/2,(CU7+CT7+CS7+CR7+CQ7+CP7+CO7+CN6+CM6+CL6+CK6+CJ6+CI6+CH6)*0.132/7,(CG5+CF5+CE5+CD5+CC5+CB5+CA4+BZ4+BY4+BX4+BW4+BV4)*0.132/6,17)</f>
        <v>16.867516483516482</v>
      </c>
      <c r="U11" s="111"/>
      <c r="V11" s="122"/>
      <c r="W11" s="108"/>
      <c r="X11" s="112">
        <f ca="1">'Lane 5'!D37</f>
        <v>35</v>
      </c>
      <c r="Y11" s="71">
        <f ca="1">'Lane 5'!E37</f>
        <v>0</v>
      </c>
      <c r="Z11" s="71">
        <f ca="1">'Lane 5'!F37</f>
        <v>0</v>
      </c>
      <c r="AA11" s="71">
        <f ca="1">'Lane 5'!G37</f>
        <v>0</v>
      </c>
      <c r="AB11" s="71">
        <f ca="1">'Lane 5'!H37</f>
        <v>0</v>
      </c>
      <c r="AC11" s="71">
        <f ca="1">'Lane 5'!I37</f>
        <v>0</v>
      </c>
      <c r="AD11" s="71">
        <f ca="1">'Lane 5'!CI37</f>
        <v>-0.62820512820512819</v>
      </c>
      <c r="AE11" s="71">
        <f ca="1">'Lane 5'!CH37</f>
        <v>0.37179487179487181</v>
      </c>
      <c r="AF11" s="71">
        <f ca="1">'Lane 5'!CG37</f>
        <v>1.3717948717948718</v>
      </c>
      <c r="AG11" s="71">
        <f ca="1">'Lane 5'!CF37</f>
        <v>0.37179487179487181</v>
      </c>
      <c r="AH11" s="71">
        <f ca="1">'Lane 5'!CE37</f>
        <v>0.37179487179487181</v>
      </c>
      <c r="AI11" s="71">
        <f ca="1">'Lane 5'!CD37</f>
        <v>0.37179487179487181</v>
      </c>
      <c r="AJ11" s="71">
        <f ca="1">'Lane 5'!CC37</f>
        <v>0.37179487179487181</v>
      </c>
      <c r="AK11" s="71">
        <f ca="1">'Lane 5'!CB37</f>
        <v>0.37179487179487181</v>
      </c>
      <c r="AL11" s="71">
        <f ca="1">'Lane 5'!CA37</f>
        <v>0.37179487179487181</v>
      </c>
      <c r="AM11" s="71">
        <f ca="1">'Lane 5'!BZ37</f>
        <v>1.3717948717948718</v>
      </c>
      <c r="AN11" s="71">
        <f ca="1">'Lane 5'!BY37</f>
        <v>0.37179487179487181</v>
      </c>
      <c r="AO11" s="71">
        <f ca="1">'Lane 5'!BX37</f>
        <v>-0.62820512820512819</v>
      </c>
      <c r="AP11" s="71">
        <f ca="1">'Lane 5'!BW37</f>
        <v>1.3717948717948718</v>
      </c>
      <c r="AQ11" s="71">
        <f ca="1">'Lane 5'!BV37</f>
        <v>0.37179487179487181</v>
      </c>
      <c r="AR11" s="71">
        <f ca="1">'Lane 5'!BU37</f>
        <v>0.37179487179487181</v>
      </c>
      <c r="AS11" s="71">
        <f ca="1">'Lane 5'!BT37</f>
        <v>0.37179487179487181</v>
      </c>
      <c r="AT11" s="71">
        <f ca="1">'Lane 5'!BS37</f>
        <v>-0.62820512820512819</v>
      </c>
      <c r="AU11" s="71">
        <f ca="1">'Lane 5'!BR37</f>
        <v>0.37179487179487181</v>
      </c>
      <c r="AV11" s="71">
        <f ca="1">'Lane 5'!BQ37</f>
        <v>0.37179487179487181</v>
      </c>
      <c r="AW11" s="71">
        <f ca="1">'Lane 5'!BP37</f>
        <v>0.37179487179487181</v>
      </c>
      <c r="AX11" s="71">
        <f ca="1">'Lane 5'!BO37</f>
        <v>0.37179487179487181</v>
      </c>
      <c r="AY11" s="71">
        <f ca="1">'Lane 5'!BN37</f>
        <v>0.37179487179487181</v>
      </c>
      <c r="AZ11" s="71">
        <f ca="1">'Lane 5'!BM37</f>
        <v>0.37179487179487181</v>
      </c>
      <c r="BA11" s="71">
        <f ca="1">'Lane 5'!BL37</f>
        <v>0.37179487179487181</v>
      </c>
      <c r="BB11" s="71">
        <f ca="1">'Lane 5'!BK37</f>
        <v>0.37179487179487181</v>
      </c>
      <c r="BC11" s="71">
        <f ca="1">'Lane 5'!BJ37</f>
        <v>0.37179487179487181</v>
      </c>
      <c r="BD11" s="71">
        <f ca="1">'Lane 5'!BI37</f>
        <v>0.37179487179487181</v>
      </c>
      <c r="BE11" s="71">
        <f ca="1">'Lane 5'!BH37</f>
        <v>-0.62820512820512819</v>
      </c>
      <c r="BF11" s="71">
        <f ca="1">'Lane 5'!BG37</f>
        <v>0.37179487179487181</v>
      </c>
      <c r="BG11" s="71">
        <f ca="1">'Lane 5'!BF37</f>
        <v>0.37179487179487181</v>
      </c>
      <c r="BH11" s="71">
        <f ca="1">'Lane 5'!BE37</f>
        <v>1.3717948717948718</v>
      </c>
      <c r="BI11" s="71">
        <f ca="1">'Lane 5'!BD37</f>
        <v>0.37179487179487181</v>
      </c>
      <c r="BJ11" s="71">
        <f ca="1">'Lane 5'!BC37</f>
        <v>0.37179487179487181</v>
      </c>
      <c r="BK11" s="71">
        <f ca="1">'Lane 5'!BB37</f>
        <v>0.37179487179487181</v>
      </c>
      <c r="BL11" s="71">
        <f ca="1">'Lane 5'!BA37</f>
        <v>1.3717948717948718</v>
      </c>
      <c r="BM11" s="71">
        <f ca="1">'Lane 5'!AZ37</f>
        <v>0.37179487179487181</v>
      </c>
      <c r="BN11" s="71">
        <f ca="1">'Lane 5'!AY37</f>
        <v>0.37179487179487181</v>
      </c>
      <c r="BO11" s="71">
        <f ca="1">'Lane 5'!AX37</f>
        <v>0.37179487179487181</v>
      </c>
      <c r="BP11" s="71">
        <f ca="1">'Lane 5'!AW37</f>
        <v>0.37179487179487181</v>
      </c>
      <c r="BQ11" s="71">
        <f ca="1">'Lane 5'!AV37</f>
        <v>0.37179487179487181</v>
      </c>
      <c r="BR11" s="71">
        <f ca="1">'Lane 5'!AU37</f>
        <v>0.37179487179487181</v>
      </c>
      <c r="BS11" s="71">
        <f ca="1">'Lane 5'!AT37</f>
        <v>0.37179487179487181</v>
      </c>
      <c r="BT11" s="71">
        <f ca="1">'Lane 5'!AS37</f>
        <v>1.3717948717948718</v>
      </c>
      <c r="BU11" s="71">
        <f ca="1">'Lane 5'!AR37</f>
        <v>0.37179487179487181</v>
      </c>
      <c r="BV11" s="71">
        <f ca="1">'Lane 5'!AQ37</f>
        <v>0.37179487179487181</v>
      </c>
      <c r="BW11" s="71">
        <f ca="1">'Lane 5'!AP37</f>
        <v>0.37179487179487181</v>
      </c>
      <c r="BX11" s="71">
        <f ca="1">'Lane 5'!AO37</f>
        <v>1.3717948717948718</v>
      </c>
      <c r="BY11" s="71">
        <f ca="1">'Lane 5'!AN37</f>
        <v>0.37179487179487181</v>
      </c>
      <c r="BZ11" s="71">
        <f ca="1">'Lane 5'!AM37</f>
        <v>0.37179487179487181</v>
      </c>
      <c r="CA11" s="71">
        <f ca="1">'Lane 5'!AL37</f>
        <v>0.37179487179487181</v>
      </c>
      <c r="CB11" s="71">
        <f ca="1">'Lane 5'!AK37</f>
        <v>0.37179487179487181</v>
      </c>
      <c r="CC11" s="71">
        <f ca="1">'Lane 5'!AJ37</f>
        <v>1.3717948717948723</v>
      </c>
      <c r="CD11" s="71">
        <f ca="1">'Lane 5'!AI37</f>
        <v>0.37179487179487225</v>
      </c>
      <c r="CE11" s="71">
        <f ca="1">'Lane 5'!AH37</f>
        <v>0.37179487179487225</v>
      </c>
      <c r="CF11" s="71">
        <f ca="1">'Lane 5'!AG37</f>
        <v>1.3717948717948723</v>
      </c>
      <c r="CG11" s="71">
        <f ca="1">'Lane 5'!AF37</f>
        <v>0.37179487179487225</v>
      </c>
      <c r="CH11" s="71">
        <f ca="1">'Lane 5'!AE37</f>
        <v>0.37179487179487225</v>
      </c>
      <c r="CI11" s="71">
        <f ca="1">'Lane 5'!AD37</f>
        <v>-0.62820512820512775</v>
      </c>
      <c r="CJ11" s="71">
        <f ca="1">'Lane 5'!AC37</f>
        <v>1.3717948717948723</v>
      </c>
      <c r="CK11" s="71">
        <f ca="1">'Lane 5'!AB37</f>
        <v>0.37179487179487225</v>
      </c>
      <c r="CL11" s="71">
        <f ca="1">'Lane 5'!AA37</f>
        <v>-0.62820512820512775</v>
      </c>
      <c r="CM11" s="71">
        <f ca="1">'Lane 5'!Z37</f>
        <v>0.37179487179487225</v>
      </c>
      <c r="CN11" s="71">
        <f ca="1">'Lane 5'!Y37</f>
        <v>-0.62820512820512819</v>
      </c>
      <c r="CO11" s="71">
        <f ca="1">'Lane 5'!X37</f>
        <v>-0.62820512820512819</v>
      </c>
      <c r="CP11" s="71">
        <f ca="1">'Lane 5'!W37</f>
        <v>0.37179487179487181</v>
      </c>
      <c r="CQ11" s="71">
        <f ca="1">'Lane 5'!V37</f>
        <v>1.3717948717948718</v>
      </c>
      <c r="CR11" s="71">
        <f ca="1">'Lane 5'!U37</f>
        <v>-0.62820512820512819</v>
      </c>
      <c r="CS11" s="71">
        <f ca="1">'Lane 5'!T37</f>
        <v>-0.62820512820512819</v>
      </c>
      <c r="CT11" s="71">
        <f ca="1">'Lane 5'!S37</f>
        <v>0.37179487179487181</v>
      </c>
      <c r="CU11" s="71">
        <f ca="1">'Lane 5'!R37</f>
        <v>0.37179487179487181</v>
      </c>
      <c r="CV11" s="71">
        <f ca="1">'Lane 5'!Q37</f>
        <v>0.37179487179487181</v>
      </c>
      <c r="CW11" s="71">
        <f ca="1">'Lane 5'!P37</f>
        <v>0.37179487179487181</v>
      </c>
      <c r="CX11" s="71">
        <f ca="1">'Lane 5'!O37</f>
        <v>0.37179487179487181</v>
      </c>
      <c r="CY11" s="71">
        <f ca="1">'Lane 5'!N37</f>
        <v>0.37179487179487181</v>
      </c>
      <c r="CZ11" s="71">
        <f ca="1">'Lane 5'!M37</f>
        <v>-1.6282051282051282</v>
      </c>
      <c r="DA11" s="71">
        <f ca="1">'Lane 5'!L37</f>
        <v>1.3717948717948718</v>
      </c>
      <c r="DB11" s="71">
        <f ca="1">'Lane 5'!K37</f>
        <v>0.37179487179487181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T12" s="111"/>
      <c r="U12" s="111"/>
      <c r="V12" s="122"/>
      <c r="W12" s="108"/>
      <c r="X12" s="112">
        <f ca="1">'Lane 5'!D38</f>
        <v>31.5</v>
      </c>
      <c r="Y12" s="71">
        <f ca="1">'Lane 5'!E38</f>
        <v>0</v>
      </c>
      <c r="Z12" s="71">
        <f ca="1">'Lane 5'!F38</f>
        <v>0</v>
      </c>
      <c r="AA12" s="71">
        <f ca="1">'Lane 5'!G38</f>
        <v>0</v>
      </c>
      <c r="AB12" s="71">
        <f ca="1">'Lane 5'!H38</f>
        <v>0</v>
      </c>
      <c r="AC12" s="71">
        <f ca="1">'Lane 5'!I38</f>
        <v>0</v>
      </c>
      <c r="AD12" s="113">
        <f ca="1">'Lane 5'!CI38</f>
        <v>-0.91025641025641024</v>
      </c>
      <c r="AE12" s="113">
        <f ca="1">'Lane 5'!CH38</f>
        <v>0.089743589743589758</v>
      </c>
      <c r="AF12" s="113">
        <f ca="1">'Lane 5'!CG38</f>
        <v>1.0897435897435896</v>
      </c>
      <c r="AG12" s="113">
        <f ca="1">'Lane 5'!CF38</f>
        <v>0.089743589743589744</v>
      </c>
      <c r="AH12" s="113">
        <f ca="1">'Lane 5'!CE38</f>
        <v>0.089743589743589744</v>
      </c>
      <c r="AI12" s="113">
        <f ca="1">'Lane 5'!CD38</f>
        <v>0.089743589743589744</v>
      </c>
      <c r="AJ12" s="113">
        <f ca="1">'Lane 5'!CC38</f>
        <v>1.0897435897435896</v>
      </c>
      <c r="AK12" s="113">
        <f ca="1">'Lane 5'!CB38</f>
        <v>1.0897435897435899</v>
      </c>
      <c r="AL12" s="113">
        <f ca="1">'Lane 5'!CA38</f>
        <v>0.089743589743589869</v>
      </c>
      <c r="AM12" s="113">
        <f ca="1">'Lane 5'!BZ38</f>
        <v>1.0897435897435899</v>
      </c>
      <c r="AN12" s="113">
        <f ca="1">'Lane 5'!BY38</f>
        <v>-0.91025641025641013</v>
      </c>
      <c r="AO12" s="113">
        <f ca="1">'Lane 5'!BX38</f>
        <v>0.089743589743589869</v>
      </c>
      <c r="AP12" s="113">
        <f ca="1">'Lane 5'!BW38</f>
        <v>1.0897435897435899</v>
      </c>
      <c r="AQ12" s="113">
        <f ca="1">'Lane 5'!BV38</f>
        <v>1.0897435897435894</v>
      </c>
      <c r="AR12" s="113">
        <f ca="1">'Lane 5'!BU38</f>
        <v>-0.91025641025641013</v>
      </c>
      <c r="AS12" s="113">
        <f ca="1">'Lane 5'!BT38</f>
        <v>-0.91025641025641013</v>
      </c>
      <c r="AT12" s="113">
        <f ca="1">'Lane 5'!BS38</f>
        <v>-1.9102564102564104</v>
      </c>
      <c r="AU12" s="113">
        <f ca="1">'Lane 5'!BR38</f>
        <v>-0.91025641025641024</v>
      </c>
      <c r="AV12" s="113">
        <f ca="1">'Lane 5'!BQ38</f>
        <v>0.089743589743589758</v>
      </c>
      <c r="AW12" s="113">
        <f ca="1">'Lane 5'!BP38</f>
        <v>0.089743589743589758</v>
      </c>
      <c r="AX12" s="113">
        <f ca="1">'Lane 5'!BO38</f>
        <v>-0.91025641025641035</v>
      </c>
      <c r="AY12" s="113">
        <f ca="1">'Lane 5'!BN38</f>
        <v>-0.91025641025641013</v>
      </c>
      <c r="AZ12" s="113">
        <f ca="1">'Lane 5'!BM38</f>
        <v>0.089743589743589869</v>
      </c>
      <c r="BA12" s="113">
        <f ca="1">'Lane 5'!BL38</f>
        <v>0.089743589743589869</v>
      </c>
      <c r="BB12" s="113">
        <f ca="1">'Lane 5'!BK38</f>
        <v>0.089743589743589869</v>
      </c>
      <c r="BC12" s="113">
        <f ca="1">'Lane 5'!BJ38</f>
        <v>-0.91025641025641013</v>
      </c>
      <c r="BD12" s="113">
        <f ca="1">'Lane 5'!BI38</f>
        <v>0.089743589743589869</v>
      </c>
      <c r="BE12" s="113">
        <f ca="1">'Lane 5'!BH38</f>
        <v>-0.91025641025641058</v>
      </c>
      <c r="BF12" s="113">
        <f ca="1">'Lane 5'!BG38</f>
        <v>0.089743589743589425</v>
      </c>
      <c r="BG12" s="113">
        <f ca="1">'Lane 5'!BF38</f>
        <v>0.089743589743589425</v>
      </c>
      <c r="BH12" s="113">
        <f ca="1">'Lane 5'!BE38</f>
        <v>0.089743589743589425</v>
      </c>
      <c r="BI12" s="113">
        <f ca="1">'Lane 5'!BD38</f>
        <v>0.089743589743589425</v>
      </c>
      <c r="BJ12" s="113">
        <f ca="1">'Lane 5'!BC38</f>
        <v>0.089743589743589425</v>
      </c>
      <c r="BK12" s="113">
        <f ca="1">'Lane 5'!BB38</f>
        <v>0.089743589743589425</v>
      </c>
      <c r="BL12" s="113">
        <f ca="1">'Lane 5'!BA38</f>
        <v>0.089743589743589425</v>
      </c>
      <c r="BM12" s="113">
        <f ca="1">'Lane 5'!AZ38</f>
        <v>0.089743589743589425</v>
      </c>
      <c r="BN12" s="113">
        <f ca="1">'Lane 5'!AY38</f>
        <v>0.089743589743589425</v>
      </c>
      <c r="BO12" s="113">
        <f ca="1">'Lane 5'!AX38</f>
        <v>0.089743589743589425</v>
      </c>
      <c r="BP12" s="113">
        <f ca="1">'Lane 5'!AW38</f>
        <v>0.089743589743589425</v>
      </c>
      <c r="BQ12" s="113">
        <f ca="1">'Lane 5'!AV38</f>
        <v>-0.91025641025641058</v>
      </c>
      <c r="BR12" s="113">
        <f ca="1">'Lane 5'!AU38</f>
        <v>0.089743589743589425</v>
      </c>
      <c r="BS12" s="113">
        <f ca="1">'Lane 5'!AT38</f>
        <v>0.089743589743589425</v>
      </c>
      <c r="BT12" s="113">
        <f ca="1">'Lane 5'!AS38</f>
        <v>0.089743589743589425</v>
      </c>
      <c r="BU12" s="113">
        <f ca="1">'Lane 5'!AR38</f>
        <v>0.089743589743589425</v>
      </c>
      <c r="BV12" s="113">
        <f ca="1">'Lane 5'!AQ38</f>
        <v>0.089743589743589425</v>
      </c>
      <c r="BW12" s="113">
        <f ca="1">'Lane 5'!AP38</f>
        <v>0.089743589743589425</v>
      </c>
      <c r="BX12" s="113">
        <f ca="1">'Lane 5'!AO38</f>
        <v>1.0897435897435894</v>
      </c>
      <c r="BY12" s="113">
        <f ca="1">'Lane 5'!AN38</f>
        <v>0.089743589743589425</v>
      </c>
      <c r="BZ12" s="113">
        <f ca="1">'Lane 5'!AM38</f>
        <v>1.0897435897435899</v>
      </c>
      <c r="CA12" s="113">
        <f ca="1">'Lane 5'!AL38</f>
        <v>1.0897435897435899</v>
      </c>
      <c r="CB12" s="113">
        <f ca="1">'Lane 5'!AK38</f>
        <v>1.0897435897435896</v>
      </c>
      <c r="CC12" s="113">
        <f ca="1">'Lane 5'!AJ38</f>
        <v>0.089743589743589647</v>
      </c>
      <c r="CD12" s="113">
        <f ca="1">'Lane 5'!AI38</f>
        <v>1.0897435897435899</v>
      </c>
      <c r="CE12" s="113">
        <f ca="1">'Lane 5'!AH38</f>
        <v>1.0897435897435896</v>
      </c>
      <c r="CF12" s="113">
        <f ca="1">'Lane 5'!AG38</f>
        <v>1.0897435897435896</v>
      </c>
      <c r="CG12" s="113">
        <f ca="1">'Lane 5'!AF38</f>
        <v>1.0897435897435899</v>
      </c>
      <c r="CH12" s="113">
        <f ca="1">'Lane 5'!AE38</f>
        <v>1.0897435897435899</v>
      </c>
      <c r="CI12" s="113">
        <f ca="1">'Lane 5'!AD38</f>
        <v>0.089743589743589869</v>
      </c>
      <c r="CJ12" s="113">
        <f ca="1">'Lane 5'!AC38</f>
        <v>1.0897435897435894</v>
      </c>
      <c r="CK12" s="113">
        <f ca="1">'Lane 5'!AB38</f>
        <v>1.0897435897435894</v>
      </c>
      <c r="CL12" s="113">
        <f ca="1">'Lane 5'!AA38</f>
        <v>0.089743589743589425</v>
      </c>
      <c r="CM12" s="113">
        <f ca="1">'Lane 5'!Z38</f>
        <v>0.089743589743589425</v>
      </c>
      <c r="CN12" s="113">
        <f ca="1">'Lane 5'!Y38</f>
        <v>0.089743589743589425</v>
      </c>
      <c r="CO12" s="113">
        <f ca="1">'Lane 5'!X38</f>
        <v>0.089743589743589425</v>
      </c>
      <c r="CP12" s="113">
        <f ca="1">'Lane 5'!W38</f>
        <v>1.0897435897435894</v>
      </c>
      <c r="CQ12" s="113">
        <f ca="1">'Lane 5'!V38</f>
        <v>0.089743589743589425</v>
      </c>
      <c r="CR12" s="113">
        <f ca="1">'Lane 5'!U38</f>
        <v>-0.91025641025641058</v>
      </c>
      <c r="CS12" s="113">
        <f ca="1">'Lane 5'!T38</f>
        <v>-0.91025641025641058</v>
      </c>
      <c r="CT12" s="113">
        <f ca="1">'Lane 5'!S38</f>
        <v>0.089743589743589425</v>
      </c>
      <c r="CU12" s="113">
        <f ca="1">'Lane 5'!R38</f>
        <v>-0.91025641025641013</v>
      </c>
      <c r="CV12" s="113">
        <f ca="1">'Lane 5'!Q38</f>
        <v>0.089743589743589869</v>
      </c>
      <c r="CW12" s="113">
        <f ca="1">'Lane 5'!P38</f>
        <v>0.089743589743589869</v>
      </c>
      <c r="CX12" s="113">
        <f ca="1">'Lane 5'!O38</f>
        <v>0.089743589743589869</v>
      </c>
      <c r="CY12" s="113">
        <f ca="1">'Lane 5'!N38</f>
        <v>-1.9102564102564104</v>
      </c>
      <c r="CZ12" s="113">
        <f ca="1">'Lane 5'!M38</f>
        <v>-1.9102564102564101</v>
      </c>
      <c r="DA12" s="113">
        <f ca="1">'Lane 5'!L38</f>
        <v>1.0897435897435896</v>
      </c>
      <c r="DB12" s="113">
        <f ca="1">'Lane 5'!K38</f>
        <v>0.089743589743589744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SUM((DB20+DA19+DA18+CZ17+CZ16+CY15+CY14+CX13+CX12+CW11+CW10+CV9+CU8)*0.132,(CT7+CS7+CR7+CQ7+CP7+CO7+CN7)*0.132/7,(CM6+CL6+CK6+CJ6+CI6+CH6+CG5+CF5+CE5+CD5+CC5+CB5+CA4+BZ4+BY4+BX4+BW4+BV4)*0.132/6,17)</f>
        <v>17.266659340659341</v>
      </c>
      <c r="U13" s="111"/>
      <c r="V13" s="122"/>
      <c r="W13" s="108"/>
      <c r="X13" s="112">
        <f ca="1">'Lane 5'!D39</f>
        <v>28</v>
      </c>
      <c r="Y13" s="71">
        <f ca="1">'Lane 5'!E39</f>
        <v>0</v>
      </c>
      <c r="Z13" s="71">
        <f ca="1">'Lane 5'!F39</f>
        <v>0</v>
      </c>
      <c r="AA13" s="71">
        <f ca="1">'Lane 5'!G39</f>
        <v>0</v>
      </c>
      <c r="AB13" s="71">
        <f ca="1">'Lane 5'!H39</f>
        <v>0</v>
      </c>
      <c r="AC13" s="71">
        <f ca="1">'Lane 5'!I39</f>
        <v>0</v>
      </c>
      <c r="AD13" s="71">
        <f ca="1">'Lane 5'!CI39</f>
        <v>0</v>
      </c>
      <c r="AE13" s="71">
        <f ca="1">'Lane 5'!CH39</f>
        <v>0</v>
      </c>
      <c r="AF13" s="71">
        <f ca="1">'Lane 5'!CG39</f>
        <v>0</v>
      </c>
      <c r="AG13" s="71">
        <f ca="1">'Lane 5'!CF39</f>
        <v>0</v>
      </c>
      <c r="AH13" s="71">
        <f ca="1">'Lane 5'!CE39</f>
        <v>0</v>
      </c>
      <c r="AI13" s="71">
        <f ca="1">'Lane 5'!CD39</f>
        <v>0</v>
      </c>
      <c r="AJ13" s="71">
        <f ca="1">'Lane 5'!CC39</f>
        <v>0</v>
      </c>
      <c r="AK13" s="71">
        <f ca="1">'Lane 5'!CB39</f>
        <v>0</v>
      </c>
      <c r="AL13" s="71">
        <f ca="1">'Lane 5'!CA39</f>
        <v>0</v>
      </c>
      <c r="AM13" s="71">
        <f ca="1">'Lane 5'!BZ39</f>
        <v>0</v>
      </c>
      <c r="AN13" s="71">
        <f ca="1">'Lane 5'!BY39</f>
        <v>-1</v>
      </c>
      <c r="AO13" s="71">
        <f ca="1">'Lane 5'!BX39</f>
        <v>-1</v>
      </c>
      <c r="AP13" s="71">
        <f ca="1">'Lane 5'!BW39</f>
        <v>-1</v>
      </c>
      <c r="AQ13" s="71">
        <f ca="1">'Lane 5'!BV39</f>
        <v>-1</v>
      </c>
      <c r="AR13" s="71">
        <f ca="1">'Lane 5'!BU39</f>
        <v>-2</v>
      </c>
      <c r="AS13" s="71">
        <f ca="1">'Lane 5'!BT39</f>
        <v>-2</v>
      </c>
      <c r="AT13" s="71">
        <f ca="1">'Lane 5'!BS39</f>
        <v>-1</v>
      </c>
      <c r="AU13" s="71">
        <f ca="1">'Lane 5'!BR39</f>
        <v>-3</v>
      </c>
      <c r="AV13" s="71">
        <f ca="1">'Lane 5'!BQ39</f>
        <v>0</v>
      </c>
      <c r="AW13" s="71">
        <f ca="1">'Lane 5'!BP39</f>
        <v>-1</v>
      </c>
      <c r="AX13" s="71">
        <f ca="1">'Lane 5'!BO39</f>
        <v>0</v>
      </c>
      <c r="AY13" s="71">
        <f ca="1">'Lane 5'!BN39</f>
        <v>-1</v>
      </c>
      <c r="AZ13" s="71">
        <f ca="1">'Lane 5'!BM39</f>
        <v>-1</v>
      </c>
      <c r="BA13" s="71">
        <f ca="1">'Lane 5'!BL39</f>
        <v>-2</v>
      </c>
      <c r="BB13" s="71">
        <f ca="1">'Lane 5'!BK39</f>
        <v>0</v>
      </c>
      <c r="BC13" s="71">
        <f ca="1">'Lane 5'!BJ39</f>
        <v>1</v>
      </c>
      <c r="BD13" s="71">
        <f ca="1">'Lane 5'!BI39</f>
        <v>0</v>
      </c>
      <c r="BE13" s="71">
        <f ca="1">'Lane 5'!BH39</f>
        <v>1</v>
      </c>
      <c r="BF13" s="71">
        <f ca="1">'Lane 5'!BG39</f>
        <v>0</v>
      </c>
      <c r="BG13" s="71">
        <f ca="1">'Lane 5'!BF39</f>
        <v>0</v>
      </c>
      <c r="BH13" s="71">
        <f ca="1">'Lane 5'!BE39</f>
        <v>0</v>
      </c>
      <c r="BI13" s="71">
        <f ca="1">'Lane 5'!BD39</f>
        <v>0</v>
      </c>
      <c r="BJ13" s="71">
        <f ca="1">'Lane 5'!BC39</f>
        <v>0</v>
      </c>
      <c r="BK13" s="71">
        <f ca="1">'Lane 5'!BB39</f>
        <v>-1</v>
      </c>
      <c r="BL13" s="71">
        <f ca="1">'Lane 5'!BA39</f>
        <v>0</v>
      </c>
      <c r="BM13" s="71">
        <f ca="1">'Lane 5'!AZ39</f>
        <v>0</v>
      </c>
      <c r="BN13" s="71">
        <f ca="1">'Lane 5'!AY39</f>
        <v>-1</v>
      </c>
      <c r="BO13" s="71">
        <f ca="1">'Lane 5'!AX39</f>
        <v>0</v>
      </c>
      <c r="BP13" s="71">
        <f ca="1">'Lane 5'!AW39</f>
        <v>0</v>
      </c>
      <c r="BQ13" s="71">
        <f ca="1">'Lane 5'!AV39</f>
        <v>-1</v>
      </c>
      <c r="BR13" s="71">
        <f ca="1">'Lane 5'!AU39</f>
        <v>0</v>
      </c>
      <c r="BS13" s="71">
        <f ca="1">'Lane 5'!AT39</f>
        <v>-1</v>
      </c>
      <c r="BT13" s="71">
        <f ca="1">'Lane 5'!AS39</f>
        <v>0</v>
      </c>
      <c r="BU13" s="71">
        <f ca="1">'Lane 5'!AR39</f>
        <v>0</v>
      </c>
      <c r="BV13" s="71">
        <f ca="1">'Lane 5'!AQ39</f>
        <v>-1</v>
      </c>
      <c r="BW13" s="71">
        <f ca="1">'Lane 5'!AP39</f>
        <v>0</v>
      </c>
      <c r="BX13" s="71">
        <f ca="1">'Lane 5'!AO39</f>
        <v>0</v>
      </c>
      <c r="BY13" s="71">
        <f ca="1">'Lane 5'!AN39</f>
        <v>-1</v>
      </c>
      <c r="BZ13" s="71">
        <f ca="1">'Lane 5'!AM39</f>
        <v>-1</v>
      </c>
      <c r="CA13" s="71">
        <f ca="1">'Lane 5'!AL39</f>
        <v>0</v>
      </c>
      <c r="CB13" s="71">
        <f ca="1">'Lane 5'!AK39</f>
        <v>1</v>
      </c>
      <c r="CC13" s="71">
        <f ca="1">'Lane 5'!AJ39</f>
        <v>1</v>
      </c>
      <c r="CD13" s="71">
        <f ca="1">'Lane 5'!AI39</f>
        <v>1</v>
      </c>
      <c r="CE13" s="71">
        <f ca="1">'Lane 5'!AH39</f>
        <v>0</v>
      </c>
      <c r="CF13" s="71">
        <f ca="1">'Lane 5'!AG39</f>
        <v>1</v>
      </c>
      <c r="CG13" s="71">
        <f ca="1">'Lane 5'!AF39</f>
        <v>1</v>
      </c>
      <c r="CH13" s="71">
        <f ca="1">'Lane 5'!AE39</f>
        <v>2</v>
      </c>
      <c r="CI13" s="71">
        <f ca="1">'Lane 5'!AD39</f>
        <v>2</v>
      </c>
      <c r="CJ13" s="71">
        <f ca="1">'Lane 5'!AC39</f>
        <v>3</v>
      </c>
      <c r="CK13" s="71">
        <f ca="1">'Lane 5'!AB39</f>
        <v>2</v>
      </c>
      <c r="CL13" s="71">
        <f ca="1">'Lane 5'!AA39</f>
        <v>1</v>
      </c>
      <c r="CM13" s="71">
        <f ca="1">'Lane 5'!Z39</f>
        <v>2</v>
      </c>
      <c r="CN13" s="71">
        <f ca="1">'Lane 5'!Y39</f>
        <v>0</v>
      </c>
      <c r="CO13" s="71">
        <f ca="1">'Lane 5'!X39</f>
        <v>1</v>
      </c>
      <c r="CP13" s="71">
        <f ca="1">'Lane 5'!W39</f>
        <v>1</v>
      </c>
      <c r="CQ13" s="71">
        <f ca="1">'Lane 5'!V39</f>
        <v>1</v>
      </c>
      <c r="CR13" s="71">
        <f ca="1">'Lane 5'!U39</f>
        <v>0</v>
      </c>
      <c r="CS13" s="71">
        <f ca="1">'Lane 5'!T39</f>
        <v>1</v>
      </c>
      <c r="CT13" s="71">
        <f ca="1">'Lane 5'!S39</f>
        <v>1</v>
      </c>
      <c r="CU13" s="71">
        <f ca="1">'Lane 5'!R39</f>
        <v>0</v>
      </c>
      <c r="CV13" s="71">
        <f ca="1">'Lane 5'!Q39</f>
        <v>1</v>
      </c>
      <c r="CW13" s="71">
        <f ca="1">'Lane 5'!P39</f>
        <v>0</v>
      </c>
      <c r="CX13" s="71">
        <f ca="1">'Lane 5'!O39</f>
        <v>0</v>
      </c>
      <c r="CY13" s="71">
        <f ca="1">'Lane 5'!N39</f>
        <v>0</v>
      </c>
      <c r="CZ13" s="71">
        <f ca="1">'Lane 5'!M39</f>
        <v>-2</v>
      </c>
      <c r="DA13" s="71">
        <f ca="1">'Lane 5'!L39</f>
        <v>1</v>
      </c>
      <c r="DB13" s="71">
        <f ca="1">'Lane 5'!K39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SUM((CZ20+CZ19+CZ18+CZ17+CZ16+CZ15+CZ14+CZ13+CZ12+CY11+CX10)*0.132,(CW9+CV9+CU8+CT8)*0.132/2,(CS7+CR7+CQ7+CP7+CO7+CN7+CM6+CL6+CK6+CJ6+CI6+CH6+CG5+CF5+CE5+CD5+CC5+CB5+CA4+BZ4+BY4+BX4+BW4+BV4)*0.132/6,17)</f>
        <v>15.80523076923077</v>
      </c>
      <c r="U14" s="111"/>
      <c r="V14" s="122"/>
      <c r="W14" s="108"/>
      <c r="X14" s="112">
        <f ca="1">'Lane 5'!D40</f>
        <v>24.5</v>
      </c>
      <c r="Y14" s="71">
        <f ca="1">'Lane 5'!E40</f>
        <v>0</v>
      </c>
      <c r="Z14" s="71">
        <f ca="1">'Lane 5'!F40</f>
        <v>0</v>
      </c>
      <c r="AA14" s="71">
        <f ca="1">'Lane 5'!G40</f>
        <v>0</v>
      </c>
      <c r="AB14" s="71">
        <f ca="1">'Lane 5'!H40</f>
        <v>0</v>
      </c>
      <c r="AC14" s="71">
        <f ca="1">'Lane 5'!I40</f>
        <v>0</v>
      </c>
      <c r="AD14" s="71">
        <f ca="1">'Lane 5'!CI40</f>
        <v>1.4230769230769231</v>
      </c>
      <c r="AE14" s="71">
        <f ca="1">'Lane 5'!CH40</f>
        <v>2.4230769230769229</v>
      </c>
      <c r="AF14" s="71">
        <f ca="1">'Lane 5'!CG40</f>
        <v>0.42307692307692291</v>
      </c>
      <c r="AG14" s="71">
        <f ca="1">'Lane 5'!CF40</f>
        <v>-0.57692307692307709</v>
      </c>
      <c r="AH14" s="71">
        <f ca="1">'Lane 5'!CE40</f>
        <v>-0.57692307692307687</v>
      </c>
      <c r="AI14" s="71">
        <f ca="1">'Lane 5'!CD40</f>
        <v>0.42307692307692313</v>
      </c>
      <c r="AJ14" s="71">
        <f ca="1">'Lane 5'!CC40</f>
        <v>-0.57692307692307687</v>
      </c>
      <c r="AK14" s="71">
        <f ca="1">'Lane 5'!CB40</f>
        <v>-1.5769230769230769</v>
      </c>
      <c r="AL14" s="71">
        <f ca="1">'Lane 5'!CA40</f>
        <v>-0.57692307692307709</v>
      </c>
      <c r="AM14" s="71">
        <f ca="1">'Lane 5'!BZ40</f>
        <v>-1.5769230769230766</v>
      </c>
      <c r="AN14" s="71">
        <f ca="1">'Lane 5'!BY40</f>
        <v>-2.5769230769230766</v>
      </c>
      <c r="AO14" s="71">
        <f ca="1">'Lane 5'!BX40</f>
        <v>-1.5769230769230766</v>
      </c>
      <c r="AP14" s="71">
        <f ca="1">'Lane 5'!BW40</f>
        <v>-1.5769230769230766</v>
      </c>
      <c r="AQ14" s="71">
        <f ca="1">'Lane 5'!BV40</f>
        <v>-2.5769230769230766</v>
      </c>
      <c r="AR14" s="71">
        <f ca="1">'Lane 5'!BU40</f>
        <v>-5.5769230769230766</v>
      </c>
      <c r="AS14" s="71">
        <f ca="1">'Lane 5'!BT40</f>
        <v>-4.5769230769230766</v>
      </c>
      <c r="AT14" s="71">
        <f ca="1">'Lane 5'!BS40</f>
        <v>-3.5769230769230766</v>
      </c>
      <c r="AU14" s="71">
        <f ca="1">'Lane 5'!BR40</f>
        <v>-4.57692307692308</v>
      </c>
      <c r="AV14" s="71">
        <f ca="1">'Lane 5'!BQ40</f>
        <v>-2.57692307692308</v>
      </c>
      <c r="AW14" s="71">
        <f ca="1">'Lane 5'!BP40</f>
        <v>-2.57692307692308</v>
      </c>
      <c r="AX14" s="71">
        <f ca="1">'Lane 5'!BO40</f>
        <v>-4.57692307692308</v>
      </c>
      <c r="AY14" s="71">
        <f ca="1">'Lane 5'!BN40</f>
        <v>-4.57692307692308</v>
      </c>
      <c r="AZ14" s="71">
        <f ca="1">'Lane 5'!BM40</f>
        <v>-1.5769230769230802</v>
      </c>
      <c r="BA14" s="71">
        <f ca="1">'Lane 5'!BL40</f>
        <v>-2.57692307692308</v>
      </c>
      <c r="BB14" s="71">
        <f ca="1">'Lane 5'!BK40</f>
        <v>-1.5769230769230802</v>
      </c>
      <c r="BC14" s="71">
        <f ca="1">'Lane 5'!BJ40</f>
        <v>-2.57692307692308</v>
      </c>
      <c r="BD14" s="71">
        <f ca="1">'Lane 5'!BI40</f>
        <v>-2.57692307692308</v>
      </c>
      <c r="BE14" s="71">
        <f ca="1">'Lane 5'!BH40</f>
        <v>-1.5769230769230802</v>
      </c>
      <c r="BF14" s="71">
        <f ca="1">'Lane 5'!BG40</f>
        <v>-1.5769230769230802</v>
      </c>
      <c r="BG14" s="71">
        <f ca="1">'Lane 5'!BF40</f>
        <v>-0.5769230769230802</v>
      </c>
      <c r="BH14" s="71">
        <f ca="1">'Lane 5'!BE40</f>
        <v>-1.5769230769230802</v>
      </c>
      <c r="BI14" s="71">
        <f ca="1">'Lane 5'!BD40</f>
        <v>-1.5769230769230802</v>
      </c>
      <c r="BJ14" s="71">
        <f ca="1">'Lane 5'!BC40</f>
        <v>0.4230769230769198</v>
      </c>
      <c r="BK14" s="71">
        <f ca="1">'Lane 5'!BB40</f>
        <v>-0.5769230769230802</v>
      </c>
      <c r="BL14" s="71">
        <f ca="1">'Lane 5'!BA40</f>
        <v>-0.5769230769230802</v>
      </c>
      <c r="BM14" s="71">
        <f ca="1">'Lane 5'!AZ40</f>
        <v>0.4230769230769198</v>
      </c>
      <c r="BN14" s="71">
        <f ca="1">'Lane 5'!AY40</f>
        <v>0.4230769230769198</v>
      </c>
      <c r="BO14" s="71">
        <f ca="1">'Lane 5'!AX40</f>
        <v>0.4230769230769198</v>
      </c>
      <c r="BP14" s="71">
        <f ca="1">'Lane 5'!AW40</f>
        <v>1.4230769230769198</v>
      </c>
      <c r="BQ14" s="71">
        <f ca="1">'Lane 5'!AV40</f>
        <v>2.42307692307692</v>
      </c>
      <c r="BR14" s="71">
        <f ca="1">'Lane 5'!AU40</f>
        <v>1.4230769230769198</v>
      </c>
      <c r="BS14" s="71">
        <f ca="1">'Lane 5'!AT40</f>
        <v>1.4230769230769198</v>
      </c>
      <c r="BT14" s="71">
        <f ca="1">'Lane 5'!AS40</f>
        <v>1.4230769230769198</v>
      </c>
      <c r="BU14" s="71">
        <f ca="1">'Lane 5'!AR40</f>
        <v>1.4230769230769198</v>
      </c>
      <c r="BV14" s="71">
        <f ca="1">'Lane 5'!AQ40</f>
        <v>3.42307692307692</v>
      </c>
      <c r="BW14" s="71">
        <f ca="1">'Lane 5'!AP40</f>
        <v>2.42307692307692</v>
      </c>
      <c r="BX14" s="71">
        <f ca="1">'Lane 5'!AO40</f>
        <v>3.42307692307692</v>
      </c>
      <c r="BY14" s="71">
        <f ca="1">'Lane 5'!AN40</f>
        <v>2.42307692307692</v>
      </c>
      <c r="BZ14" s="71">
        <f ca="1">'Lane 5'!AM40</f>
        <v>4.42307692307692</v>
      </c>
      <c r="CA14" s="71">
        <f ca="1">'Lane 5'!AL40</f>
        <v>1.4230769230769198</v>
      </c>
      <c r="CB14" s="71">
        <f ca="1">'Lane 5'!AK40</f>
        <v>2.42307692307692</v>
      </c>
      <c r="CC14" s="71">
        <f ca="1">'Lane 5'!AJ40</f>
        <v>2.42307692307692</v>
      </c>
      <c r="CD14" s="71">
        <f ca="1">'Lane 5'!AI40</f>
        <v>3.42307692307692</v>
      </c>
      <c r="CE14" s="71">
        <f ca="1">'Lane 5'!AH40</f>
        <v>2.42307692307692</v>
      </c>
      <c r="CF14" s="71">
        <f ca="1">'Lane 5'!AG40</f>
        <v>1.4230769230769198</v>
      </c>
      <c r="CG14" s="71">
        <f ca="1">'Lane 5'!AF40</f>
        <v>1.4230769230769198</v>
      </c>
      <c r="CH14" s="71">
        <f ca="1">'Lane 5'!AE40</f>
        <v>2.42307692307692</v>
      </c>
      <c r="CI14" s="71">
        <f ca="1">'Lane 5'!AD40</f>
        <v>1.4230769230769198</v>
      </c>
      <c r="CJ14" s="71">
        <f ca="1">'Lane 5'!AC40</f>
        <v>1.4230769230769198</v>
      </c>
      <c r="CK14" s="71">
        <f ca="1">'Lane 5'!AB40</f>
        <v>1.4230769230769198</v>
      </c>
      <c r="CL14" s="71">
        <f ca="1">'Lane 5'!AA40</f>
        <v>2.42307692307692</v>
      </c>
      <c r="CM14" s="71">
        <f ca="1">'Lane 5'!Z40</f>
        <v>1.4230769230769198</v>
      </c>
      <c r="CN14" s="71">
        <f ca="1">'Lane 5'!Y40</f>
        <v>2.4230769230769234</v>
      </c>
      <c r="CO14" s="71">
        <f ca="1">'Lane 5'!X40</f>
        <v>2.4230769230769234</v>
      </c>
      <c r="CP14" s="71">
        <f ca="1">'Lane 5'!W40</f>
        <v>3.4230769230769234</v>
      </c>
      <c r="CQ14" s="71">
        <f ca="1">'Lane 5'!V40</f>
        <v>2.4230769230769234</v>
      </c>
      <c r="CR14" s="71">
        <f ca="1">'Lane 5'!U40</f>
        <v>5.4230769230769234</v>
      </c>
      <c r="CS14" s="71">
        <f ca="1">'Lane 5'!T40</f>
        <v>3.4230769230769234</v>
      </c>
      <c r="CT14" s="71">
        <f ca="1">'Lane 5'!S40</f>
        <v>5.4230769230769234</v>
      </c>
      <c r="CU14" s="71">
        <f ca="1">'Lane 5'!R40</f>
        <v>3.4230769230769234</v>
      </c>
      <c r="CV14" s="71">
        <f ca="1">'Lane 5'!Q40</f>
        <v>3.4230769230769234</v>
      </c>
      <c r="CW14" s="71">
        <f ca="1">'Lane 5'!P40</f>
        <v>3.4230769230769229</v>
      </c>
      <c r="CX14" s="71">
        <f ca="1">'Lane 5'!O40</f>
        <v>3.4230769230769229</v>
      </c>
      <c r="CY14" s="71">
        <f ca="1">'Lane 5'!N40</f>
        <v>1.4230769230769231</v>
      </c>
      <c r="CZ14" s="71">
        <f ca="1">'Lane 5'!M40</f>
        <v>-1.5769230769230769</v>
      </c>
      <c r="DA14" s="71">
        <f ca="1">'Lane 5'!L40</f>
        <v>1.4230769230769231</v>
      </c>
      <c r="DB14" s="71">
        <f ca="1">'Lane 5'!K40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T15" s="111"/>
      <c r="U15" s="111"/>
      <c r="V15" s="122"/>
      <c r="W15" s="108"/>
      <c r="X15" s="112">
        <f ca="1">'Lane 5'!D41</f>
        <v>21</v>
      </c>
      <c r="Y15" s="71">
        <f ca="1">'Lane 5'!E41</f>
        <v>0</v>
      </c>
      <c r="Z15" s="71">
        <f ca="1">'Lane 5'!F41</f>
        <v>0</v>
      </c>
      <c r="AA15" s="71">
        <f ca="1">'Lane 5'!G41</f>
        <v>0</v>
      </c>
      <c r="AB15" s="71">
        <f ca="1">'Lane 5'!H41</f>
        <v>0</v>
      </c>
      <c r="AC15" s="71">
        <f ca="1">'Lane 5'!I41</f>
        <v>0</v>
      </c>
      <c r="AD15" s="71">
        <f ca="1">'Lane 5'!CI41</f>
        <v>3.7435897435897436</v>
      </c>
      <c r="AE15" s="71">
        <f ca="1">'Lane 5'!CH41</f>
        <v>4.7435897435897436</v>
      </c>
      <c r="AF15" s="71">
        <f ca="1">'Lane 5'!CG41</f>
        <v>-1.2564102564102564</v>
      </c>
      <c r="AG15" s="71">
        <f ca="1">'Lane 5'!CF41</f>
        <v>-1.2564102564102564</v>
      </c>
      <c r="AH15" s="71">
        <f ca="1">'Lane 5'!CE41</f>
        <v>-2.2564102564102564</v>
      </c>
      <c r="AI15" s="71">
        <f ca="1">'Lane 5'!CD41</f>
        <v>-2.2564102564102564</v>
      </c>
      <c r="AJ15" s="71">
        <f ca="1">'Lane 5'!CC41</f>
        <v>-4.2564102564102564</v>
      </c>
      <c r="AK15" s="71">
        <f ca="1">'Lane 5'!CB41</f>
        <v>-2.2564102564102555</v>
      </c>
      <c r="AL15" s="71">
        <f ca="1">'Lane 5'!CA41</f>
        <v>-3.2564102564102555</v>
      </c>
      <c r="AM15" s="71">
        <f ca="1">'Lane 5'!BZ41</f>
        <v>-3.2564102564102555</v>
      </c>
      <c r="AN15" s="71">
        <f ca="1">'Lane 5'!BY41</f>
        <v>-5.2564102564102555</v>
      </c>
      <c r="AO15" s="71">
        <f ca="1">'Lane 5'!BX41</f>
        <v>-3.2564102564102555</v>
      </c>
      <c r="AP15" s="71">
        <f ca="1">'Lane 5'!BW41</f>
        <v>-2.2564102564102555</v>
      </c>
      <c r="AQ15" s="71">
        <f ca="1">'Lane 5'!BV41</f>
        <v>-4.2564102564102555</v>
      </c>
      <c r="AR15" s="71">
        <f ca="1">'Lane 5'!BU41</f>
        <v>-4.2564102564102555</v>
      </c>
      <c r="AS15" s="71">
        <f ca="1">'Lane 5'!BT41</f>
        <v>-5.2564102564102555</v>
      </c>
      <c r="AT15" s="71">
        <f ca="1">'Lane 5'!BS41</f>
        <v>-5.2564102564102555</v>
      </c>
      <c r="AU15" s="71">
        <f ca="1">'Lane 5'!BR41</f>
        <v>-5.2564102564102555</v>
      </c>
      <c r="AV15" s="71">
        <f ca="1">'Lane 5'!BQ41</f>
        <v>-4.2564102564102626</v>
      </c>
      <c r="AW15" s="71">
        <f ca="1">'Lane 5'!BP41</f>
        <v>-3.2564102564102626</v>
      </c>
      <c r="AX15" s="71">
        <f ca="1">'Lane 5'!BO41</f>
        <v>-1.2564102564102626</v>
      </c>
      <c r="AY15" s="71">
        <f ca="1">'Lane 5'!BN41</f>
        <v>-2.2564102564102626</v>
      </c>
      <c r="AZ15" s="71">
        <f ca="1">'Lane 5'!BM41</f>
        <v>-1.2564102564102626</v>
      </c>
      <c r="BA15" s="71">
        <f ca="1">'Lane 5'!BL41</f>
        <v>-1.2564102564102626</v>
      </c>
      <c r="BB15" s="71">
        <f ca="1">'Lane 5'!BK41</f>
        <v>-1.2564102564102626</v>
      </c>
      <c r="BC15" s="71">
        <f ca="1">'Lane 5'!BJ41</f>
        <v>-1.2564102564102626</v>
      </c>
      <c r="BD15" s="71">
        <f ca="1">'Lane 5'!BI41</f>
        <v>-0.2564102564102626</v>
      </c>
      <c r="BE15" s="71">
        <f ca="1">'Lane 5'!BH41</f>
        <v>-2.2564102564102626</v>
      </c>
      <c r="BF15" s="71">
        <f ca="1">'Lane 5'!BG41</f>
        <v>-1.2564102564102626</v>
      </c>
      <c r="BG15" s="71">
        <f ca="1">'Lane 5'!BF41</f>
        <v>-1.2564102564102626</v>
      </c>
      <c r="BH15" s="71">
        <f ca="1">'Lane 5'!BE41</f>
        <v>-1.2564102564102626</v>
      </c>
      <c r="BI15" s="71">
        <f ca="1">'Lane 5'!BD41</f>
        <v>-1.2564102564102626</v>
      </c>
      <c r="BJ15" s="71">
        <f ca="1">'Lane 5'!BC41</f>
        <v>-1.2564102564102626</v>
      </c>
      <c r="BK15" s="71">
        <f ca="1">'Lane 5'!BB41</f>
        <v>-2.2564102564102626</v>
      </c>
      <c r="BL15" s="71">
        <f ca="1">'Lane 5'!BA41</f>
        <v>-0.2564102564102626</v>
      </c>
      <c r="BM15" s="71">
        <f ca="1">'Lane 5'!AZ41</f>
        <v>-0.2564102564102626</v>
      </c>
      <c r="BN15" s="71">
        <f ca="1">'Lane 5'!AY41</f>
        <v>-0.2564102564102626</v>
      </c>
      <c r="BO15" s="71">
        <f ca="1">'Lane 5'!AX41</f>
        <v>-0.2564102564102626</v>
      </c>
      <c r="BP15" s="71">
        <f ca="1">'Lane 5'!AW41</f>
        <v>0.7435897435897374</v>
      </c>
      <c r="BQ15" s="71">
        <f ca="1">'Lane 5'!AV41</f>
        <v>-0.2564102564102626</v>
      </c>
      <c r="BR15" s="71">
        <f ca="1">'Lane 5'!AU41</f>
        <v>0.7435897435897374</v>
      </c>
      <c r="BS15" s="71">
        <f ca="1">'Lane 5'!AT41</f>
        <v>0.7435897435897374</v>
      </c>
      <c r="BT15" s="71">
        <f ca="1">'Lane 5'!AS41</f>
        <v>1.7435897435897374</v>
      </c>
      <c r="BU15" s="71">
        <f ca="1">'Lane 5'!AR41</f>
        <v>1.7435897435897374</v>
      </c>
      <c r="BV15" s="71">
        <f ca="1">'Lane 5'!AQ41</f>
        <v>0.7435897435897374</v>
      </c>
      <c r="BW15" s="71">
        <f ca="1">'Lane 5'!AP41</f>
        <v>0.7435897435897374</v>
      </c>
      <c r="BX15" s="71">
        <f ca="1">'Lane 5'!AO41</f>
        <v>2.7435897435897374</v>
      </c>
      <c r="BY15" s="71">
        <f ca="1">'Lane 5'!AN41</f>
        <v>1.7435897435897374</v>
      </c>
      <c r="BZ15" s="71">
        <f ca="1">'Lane 5'!AM41</f>
        <v>3.7435897435897374</v>
      </c>
      <c r="CA15" s="71">
        <f ca="1">'Lane 5'!AL41</f>
        <v>1.7435897435897374</v>
      </c>
      <c r="CB15" s="71">
        <f ca="1">'Lane 5'!AK41</f>
        <v>1.7435897435897374</v>
      </c>
      <c r="CC15" s="71">
        <f ca="1">'Lane 5'!AJ41</f>
        <v>1.7435897435897374</v>
      </c>
      <c r="CD15" s="71">
        <f ca="1">'Lane 5'!AI41</f>
        <v>3.7435897435897374</v>
      </c>
      <c r="CE15" s="71">
        <f ca="1">'Lane 5'!AH41</f>
        <v>3.7435897435897374</v>
      </c>
      <c r="CF15" s="71">
        <f ca="1">'Lane 5'!AG41</f>
        <v>3.7435897435897374</v>
      </c>
      <c r="CG15" s="71">
        <f ca="1">'Lane 5'!AF41</f>
        <v>3.7435897435897374</v>
      </c>
      <c r="CH15" s="71">
        <f ca="1">'Lane 5'!AE41</f>
        <v>1.7435897435897374</v>
      </c>
      <c r="CI15" s="71">
        <f ca="1">'Lane 5'!AD41</f>
        <v>2.7435897435897374</v>
      </c>
      <c r="CJ15" s="71">
        <f ca="1">'Lane 5'!AC41</f>
        <v>6.7435897435897374</v>
      </c>
      <c r="CK15" s="71">
        <f ca="1">'Lane 5'!AB41</f>
        <v>3.7435897435897374</v>
      </c>
      <c r="CL15" s="71">
        <f ca="1">'Lane 5'!AA41</f>
        <v>4.7435897435897374</v>
      </c>
      <c r="CM15" s="71">
        <f ca="1">'Lane 5'!Z41</f>
        <v>2.7435897435897445</v>
      </c>
      <c r="CN15" s="71">
        <f ca="1">'Lane 5'!Y41</f>
        <v>3.7435897435897445</v>
      </c>
      <c r="CO15" s="71">
        <f ca="1">'Lane 5'!X41</f>
        <v>4.7435897435897445</v>
      </c>
      <c r="CP15" s="71">
        <f ca="1">'Lane 5'!W41</f>
        <v>6.7435897435897445</v>
      </c>
      <c r="CQ15" s="71">
        <f ca="1">'Lane 5'!V41</f>
        <v>2.7435897435897445</v>
      </c>
      <c r="CR15" s="71">
        <f ca="1">'Lane 5'!U41</f>
        <v>8.7435897435897445</v>
      </c>
      <c r="CS15" s="71">
        <f ca="1">'Lane 5'!T41</f>
        <v>5.7435897435897445</v>
      </c>
      <c r="CT15" s="71">
        <f ca="1">'Lane 5'!S41</f>
        <v>7.7435897435897445</v>
      </c>
      <c r="CU15" s="71">
        <f ca="1">'Lane 5'!R41</f>
        <v>4.7435897435897445</v>
      </c>
      <c r="CV15" s="71">
        <f ca="1">'Lane 5'!Q41</f>
        <v>12.743589743589745</v>
      </c>
      <c r="CW15" s="71">
        <f ca="1">'Lane 5'!P41</f>
        <v>4.7435897435897436</v>
      </c>
      <c r="CX15" s="71">
        <f ca="1">'Lane 5'!O41</f>
        <v>5.7435897435897436</v>
      </c>
      <c r="CY15" s="71">
        <f ca="1">'Lane 5'!N41</f>
        <v>3.7435897435897436</v>
      </c>
      <c r="CZ15" s="71">
        <f ca="1">'Lane 5'!M41</f>
        <v>0.74358974358974361</v>
      </c>
      <c r="DA15" s="71">
        <f ca="1">'Lane 5'!L41</f>
        <v>0.74358974358974361</v>
      </c>
      <c r="DB15" s="71">
        <f ca="1">'Lane 5'!K41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SUM((DB20+DA19+CZ18+CY17+CX16+CW15+CV14+CU13+CT12+CS11+CR10)*0.132,(CQ9+CP9)*0.132/2,(CO8+CN8)*0.132/2,(CM7+CL7+CK7+CJ7+CI7)*0.132/5,(CH6+CG6+CF6+CE6+CD6)*0.132/5,(CC5+CB5+CA5+BZ5)*0.132/4,(BY4+BX4+BW4+BV4)*0.132/4,17)</f>
        <v>17.972230769230769</v>
      </c>
      <c r="U16" s="111"/>
      <c r="V16" s="122"/>
      <c r="W16" s="108"/>
      <c r="X16" s="112">
        <f ca="1">'Lane 5'!D42</f>
        <v>17.5</v>
      </c>
      <c r="Y16" s="71">
        <f ca="1">'Lane 5'!E42</f>
        <v>0</v>
      </c>
      <c r="Z16" s="71">
        <f ca="1">'Lane 5'!F42</f>
        <v>0</v>
      </c>
      <c r="AA16" s="71">
        <f ca="1">'Lane 5'!G42</f>
        <v>0</v>
      </c>
      <c r="AB16" s="71">
        <f ca="1">'Lane 5'!H42</f>
        <v>0</v>
      </c>
      <c r="AC16" s="71">
        <f ca="1">'Lane 5'!I42</f>
        <v>0</v>
      </c>
      <c r="AD16" s="113">
        <f ca="1">'Lane 5'!CI42</f>
        <v>-1.1282051282051282</v>
      </c>
      <c r="AE16" s="113">
        <f ca="1">'Lane 5'!CH42</f>
        <v>-2.1282051282051282</v>
      </c>
      <c r="AF16" s="113">
        <f ca="1">'Lane 5'!CG42</f>
        <v>-1.1282051282051277</v>
      </c>
      <c r="AG16" s="113">
        <f ca="1">'Lane 5'!CF42</f>
        <v>-1.1282051282051277</v>
      </c>
      <c r="AH16" s="113">
        <f ca="1">'Lane 5'!CE42</f>
        <v>-2.1282051282051277</v>
      </c>
      <c r="AI16" s="113">
        <f ca="1">'Lane 5'!CD42</f>
        <v>-2.1282051282051277</v>
      </c>
      <c r="AJ16" s="113">
        <f ca="1">'Lane 5'!CC42</f>
        <v>-3.1282051282051277</v>
      </c>
      <c r="AK16" s="113">
        <f ca="1">'Lane 5'!CB42</f>
        <v>-5.1282051282051277</v>
      </c>
      <c r="AL16" s="113">
        <f ca="1">'Lane 5'!CA42</f>
        <v>-3.1282051282051277</v>
      </c>
      <c r="AM16" s="113">
        <f ca="1">'Lane 5'!BZ42</f>
        <v>-2.1282051282051277</v>
      </c>
      <c r="AN16" s="113">
        <f ca="1">'Lane 5'!BY42</f>
        <v>-4.1282051282051277</v>
      </c>
      <c r="AO16" s="113">
        <f ca="1">'Lane 5'!BX42</f>
        <v>-4.1282051282051277</v>
      </c>
      <c r="AP16" s="113">
        <f ca="1">'Lane 5'!BW42</f>
        <v>-4.1282051282051313</v>
      </c>
      <c r="AQ16" s="113">
        <f ca="1">'Lane 5'!BV42</f>
        <v>-4.1282051282051313</v>
      </c>
      <c r="AR16" s="113">
        <f ca="1">'Lane 5'!BU42</f>
        <v>-6.1282051282051313</v>
      </c>
      <c r="AS16" s="113">
        <f ca="1">'Lane 5'!BT42</f>
        <v>-7.1282051282051313</v>
      </c>
      <c r="AT16" s="113">
        <f ca="1">'Lane 5'!BS42</f>
        <v>-4.1282051282051313</v>
      </c>
      <c r="AU16" s="113">
        <f ca="1">'Lane 5'!BR42</f>
        <v>-5.1282051282051313</v>
      </c>
      <c r="AV16" s="113">
        <f ca="1">'Lane 5'!BQ42</f>
        <v>-3.1282051282051313</v>
      </c>
      <c r="AW16" s="113">
        <f ca="1">'Lane 5'!BP42</f>
        <v>-4.1282051282051242</v>
      </c>
      <c r="AX16" s="113">
        <f ca="1">'Lane 5'!BO42</f>
        <v>-3.1282051282051242</v>
      </c>
      <c r="AY16" s="113">
        <f ca="1">'Lane 5'!BN42</f>
        <v>-4.1282051282051242</v>
      </c>
      <c r="AZ16" s="113">
        <f ca="1">'Lane 5'!BM42</f>
        <v>-3.1282051282051242</v>
      </c>
      <c r="BA16" s="113">
        <f ca="1">'Lane 5'!BL42</f>
        <v>-3.1282051282051242</v>
      </c>
      <c r="BB16" s="113">
        <f ca="1">'Lane 5'!BK42</f>
        <v>-2.1282051282051242</v>
      </c>
      <c r="BC16" s="113">
        <f ca="1">'Lane 5'!BJ42</f>
        <v>-2.1282051282051242</v>
      </c>
      <c r="BD16" s="113">
        <f ca="1">'Lane 5'!BI42</f>
        <v>-2.1282051282051242</v>
      </c>
      <c r="BE16" s="113">
        <f ca="1">'Lane 5'!BH42</f>
        <v>-2.1282051282051242</v>
      </c>
      <c r="BF16" s="113">
        <f ca="1">'Lane 5'!BG42</f>
        <v>-0.1282051282051242</v>
      </c>
      <c r="BG16" s="113">
        <f ca="1">'Lane 5'!BF42</f>
        <v>-1.1282051282051242</v>
      </c>
      <c r="BH16" s="113">
        <f ca="1">'Lane 5'!BE42</f>
        <v>-1.1282051282051242</v>
      </c>
      <c r="BI16" s="113">
        <f ca="1">'Lane 5'!BD42</f>
        <v>-1.1282051282051242</v>
      </c>
      <c r="BJ16" s="113">
        <f ca="1">'Lane 5'!BC42</f>
        <v>0.8717948717948758</v>
      </c>
      <c r="BK16" s="113">
        <f ca="1">'Lane 5'!BB42</f>
        <v>0.8717948717948758</v>
      </c>
      <c r="BL16" s="113">
        <f ca="1">'Lane 5'!BA42</f>
        <v>1.8717948717948758</v>
      </c>
      <c r="BM16" s="113">
        <f ca="1">'Lane 5'!AZ42</f>
        <v>1.8717948717948758</v>
      </c>
      <c r="BN16" s="113">
        <f ca="1">'Lane 5'!AY42</f>
        <v>0.8717948717948758</v>
      </c>
      <c r="BO16" s="113">
        <f ca="1">'Lane 5'!AX42</f>
        <v>0.8717948717948758</v>
      </c>
      <c r="BP16" s="113">
        <f ca="1">'Lane 5'!AW42</f>
        <v>2.8717948717948758</v>
      </c>
      <c r="BQ16" s="113">
        <f ca="1">'Lane 5'!AV42</f>
        <v>0.8717948717948758</v>
      </c>
      <c r="BR16" s="113">
        <f ca="1">'Lane 5'!AU42</f>
        <v>1.8717948717948758</v>
      </c>
      <c r="BS16" s="113">
        <f ca="1">'Lane 5'!AT42</f>
        <v>2.8717948717948758</v>
      </c>
      <c r="BT16" s="113">
        <f ca="1">'Lane 5'!AS42</f>
        <v>1.8717948717948758</v>
      </c>
      <c r="BU16" s="113">
        <f ca="1">'Lane 5'!AR42</f>
        <v>1.8717948717948758</v>
      </c>
      <c r="BV16" s="113">
        <f ca="1">'Lane 5'!AQ42</f>
        <v>1.8717948717948758</v>
      </c>
      <c r="BW16" s="113">
        <f ca="1">'Lane 5'!AP42</f>
        <v>1.8717948717948758</v>
      </c>
      <c r="BX16" s="113">
        <f ca="1">'Lane 5'!AO42</f>
        <v>2.8717948717948687</v>
      </c>
      <c r="BY16" s="113">
        <f ca="1">'Lane 5'!AN42</f>
        <v>2.8717948717948687</v>
      </c>
      <c r="BZ16" s="113">
        <f ca="1">'Lane 5'!AM42</f>
        <v>2.8717948717948687</v>
      </c>
      <c r="CA16" s="113">
        <f ca="1">'Lane 5'!AL42</f>
        <v>1.8717948717948687</v>
      </c>
      <c r="CB16" s="113">
        <f ca="1">'Lane 5'!AK42</f>
        <v>1.8717948717948687</v>
      </c>
      <c r="CC16" s="113">
        <f ca="1">'Lane 5'!AJ42</f>
        <v>1.8717948717948687</v>
      </c>
      <c r="CD16" s="113">
        <f ca="1">'Lane 5'!AI42</f>
        <v>2.8717948717948687</v>
      </c>
      <c r="CE16" s="113">
        <f ca="1">'Lane 5'!AH42</f>
        <v>1.8717948717948687</v>
      </c>
      <c r="CF16" s="113">
        <f ca="1">'Lane 5'!AG42</f>
        <v>1.8717948717948687</v>
      </c>
      <c r="CG16" s="113">
        <f ca="1">'Lane 5'!AF42</f>
        <v>1.8717948717948687</v>
      </c>
      <c r="CH16" s="113">
        <f ca="1">'Lane 5'!AE42</f>
        <v>1.8717948717948687</v>
      </c>
      <c r="CI16" s="113">
        <f ca="1">'Lane 5'!AD42</f>
        <v>2.8717948717948687</v>
      </c>
      <c r="CJ16" s="113">
        <f ca="1">'Lane 5'!AC42</f>
        <v>2.8717948717948687</v>
      </c>
      <c r="CK16" s="113">
        <f ca="1">'Lane 5'!AB42</f>
        <v>2.8717948717948723</v>
      </c>
      <c r="CL16" s="113">
        <f ca="1">'Lane 5'!AA42</f>
        <v>1.8717948717948723</v>
      </c>
      <c r="CM16" s="113">
        <f ca="1">'Lane 5'!Z42</f>
        <v>1.8717948717948723</v>
      </c>
      <c r="CN16" s="113">
        <f ca="1">'Lane 5'!Y42</f>
        <v>1.8717948717948723</v>
      </c>
      <c r="CO16" s="113">
        <f ca="1">'Lane 5'!X42</f>
        <v>2.8717948717948723</v>
      </c>
      <c r="CP16" s="113">
        <f ca="1">'Lane 5'!W42</f>
        <v>1.8717948717948723</v>
      </c>
      <c r="CQ16" s="113">
        <f ca="1">'Lane 5'!V42</f>
        <v>2.8717948717948723</v>
      </c>
      <c r="CR16" s="113">
        <f ca="1">'Lane 5'!U42</f>
        <v>2.8717948717948723</v>
      </c>
      <c r="CS16" s="113">
        <f ca="1">'Lane 5'!T42</f>
        <v>0.87179487179487225</v>
      </c>
      <c r="CT16" s="113">
        <f ca="1">'Lane 5'!S42</f>
        <v>2.8717948717948723</v>
      </c>
      <c r="CU16" s="113">
        <f ca="1">'Lane 5'!R42</f>
        <v>2.8717948717948723</v>
      </c>
      <c r="CV16" s="113">
        <f ca="1">'Lane 5'!Q42</f>
        <v>2.8717948717948723</v>
      </c>
      <c r="CW16" s="113">
        <f ca="1">'Lane 5'!P42</f>
        <v>-0.12820512820512775</v>
      </c>
      <c r="CX16" s="113">
        <f ca="1">'Lane 5'!O42</f>
        <v>1.8717948717948718</v>
      </c>
      <c r="CY16" s="113">
        <f ca="1">'Lane 5'!N42</f>
        <v>0.87179487179487181</v>
      </c>
      <c r="CZ16" s="113">
        <f ca="1">'Lane 5'!M42</f>
        <v>-0.12820512820512819</v>
      </c>
      <c r="DA16" s="113">
        <f ca="1">'Lane 5'!L42</f>
        <v>0.87179487179487181</v>
      </c>
      <c r="DB16" s="113">
        <f ca="1">'Lane 5'!K42</f>
        <v>-0.12820512820512819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SUM((CZ20+CY19+CY18+CX17+CX16+CW15+CW14+CV13+CV12+CU11+CT10+CS9+CR8)*0.132,(CQ7+CP7+CO7+CN7+CM7+CL7)*0.132/6,(CK6+CJ6+CI6+CH6+CG6+CF6)*0.132/6,(CE5+CD5+CC5+CB5+CA5)*0.132/5,(BZ4+BY4+BX4+BW4+BV4)*0.132/5,17)</f>
        <v>17.679630769230769</v>
      </c>
      <c r="U17" s="111"/>
      <c r="V17" s="122"/>
      <c r="W17" s="108"/>
      <c r="X17" s="112">
        <f ca="1">'Lane 5'!D43</f>
        <v>14</v>
      </c>
      <c r="Y17" s="71">
        <f ca="1">'Lane 5'!E43</f>
        <v>0</v>
      </c>
      <c r="Z17" s="71">
        <f ca="1">'Lane 5'!F43</f>
        <v>0</v>
      </c>
      <c r="AA17" s="71">
        <f ca="1">'Lane 5'!G43</f>
        <v>0</v>
      </c>
      <c r="AB17" s="71">
        <f ca="1">'Lane 5'!H43</f>
        <v>0</v>
      </c>
      <c r="AC17" s="71">
        <f ca="1">'Lane 5'!I43</f>
        <v>0</v>
      </c>
      <c r="AD17" s="71">
        <f ca="1">'Lane 5'!CI43</f>
        <v>-4.3589743589743586</v>
      </c>
      <c r="AE17" s="71">
        <f ca="1">'Lane 5'!CH43</f>
        <v>-5.3589743589743595</v>
      </c>
      <c r="AF17" s="71">
        <f ca="1">'Lane 5'!CG43</f>
        <v>-1.3589743589743595</v>
      </c>
      <c r="AG17" s="71">
        <f ca="1">'Lane 5'!CF43</f>
        <v>-1.3589743589743595</v>
      </c>
      <c r="AH17" s="71">
        <f ca="1">'Lane 5'!CE43</f>
        <v>-2.3589743589743595</v>
      </c>
      <c r="AI17" s="71">
        <f ca="1">'Lane 5'!CD43</f>
        <v>-2.3589743589743595</v>
      </c>
      <c r="AJ17" s="71">
        <f ca="1">'Lane 5'!CC43</f>
        <v>-0.35897435897435948</v>
      </c>
      <c r="AK17" s="71">
        <f ca="1">'Lane 5'!CB43</f>
        <v>-1.3589743589743577</v>
      </c>
      <c r="AL17" s="71">
        <f ca="1">'Lane 5'!CA43</f>
        <v>-0.3589743589743577</v>
      </c>
      <c r="AM17" s="71">
        <f ca="1">'Lane 5'!BZ43</f>
        <v>-1.3589743589743577</v>
      </c>
      <c r="AN17" s="71">
        <f ca="1">'Lane 5'!BY43</f>
        <v>-1.3589743589743577</v>
      </c>
      <c r="AO17" s="71">
        <f ca="1">'Lane 5'!BX43</f>
        <v>-1.3589743589743577</v>
      </c>
      <c r="AP17" s="71">
        <f ca="1">'Lane 5'!BW43</f>
        <v>-0.3589743589743577</v>
      </c>
      <c r="AQ17" s="71">
        <f ca="1">'Lane 5'!BV43</f>
        <v>-1.3589743589743577</v>
      </c>
      <c r="AR17" s="71">
        <f ca="1">'Lane 5'!BU43</f>
        <v>-2.3589743589743577</v>
      </c>
      <c r="AS17" s="71">
        <f ca="1">'Lane 5'!BT43</f>
        <v>-2.3589743589743577</v>
      </c>
      <c r="AT17" s="71">
        <f ca="1">'Lane 5'!BS43</f>
        <v>-0.3589743589743577</v>
      </c>
      <c r="AU17" s="71">
        <f ca="1">'Lane 5'!BR43</f>
        <v>-1.3589743589743577</v>
      </c>
      <c r="AV17" s="71">
        <f ca="1">'Lane 5'!BQ43</f>
        <v>-0.3589743589743577</v>
      </c>
      <c r="AW17" s="71">
        <f ca="1">'Lane 5'!BP43</f>
        <v>-0.3589743589743577</v>
      </c>
      <c r="AX17" s="71">
        <f ca="1">'Lane 5'!BO43</f>
        <v>-1.3589743589743577</v>
      </c>
      <c r="AY17" s="71">
        <f ca="1">'Lane 5'!BN43</f>
        <v>-1.3589743589743577</v>
      </c>
      <c r="AZ17" s="71">
        <f ca="1">'Lane 5'!BM43</f>
        <v>-0.3589743589743577</v>
      </c>
      <c r="BA17" s="71">
        <f ca="1">'Lane 5'!BL43</f>
        <v>-0.3589743589743577</v>
      </c>
      <c r="BB17" s="71">
        <f ca="1">'Lane 5'!BK43</f>
        <v>-0.3589743589743577</v>
      </c>
      <c r="BC17" s="71">
        <f ca="1">'Lane 5'!BJ43</f>
        <v>-1.3589743589743577</v>
      </c>
      <c r="BD17" s="71">
        <f ca="1">'Lane 5'!BI43</f>
        <v>-0.3589743589743577</v>
      </c>
      <c r="BE17" s="71">
        <f ca="1">'Lane 5'!BH43</f>
        <v>-0.3589743589743577</v>
      </c>
      <c r="BF17" s="71">
        <f ca="1">'Lane 5'!BG43</f>
        <v>-0.3589743589743577</v>
      </c>
      <c r="BG17" s="71">
        <f ca="1">'Lane 5'!BF43</f>
        <v>-0.3589743589743577</v>
      </c>
      <c r="BH17" s="71">
        <f ca="1">'Lane 5'!BE43</f>
        <v>-1.3589743589743577</v>
      </c>
      <c r="BI17" s="71">
        <f ca="1">'Lane 5'!BD43</f>
        <v>-1.3589743589743577</v>
      </c>
      <c r="BJ17" s="71">
        <f ca="1">'Lane 5'!BC43</f>
        <v>-1.3589743589743577</v>
      </c>
      <c r="BK17" s="71">
        <f ca="1">'Lane 5'!BB43</f>
        <v>-0.3589743589743577</v>
      </c>
      <c r="BL17" s="71">
        <f ca="1">'Lane 5'!BA43</f>
        <v>-0.3589743589743577</v>
      </c>
      <c r="BM17" s="71">
        <f ca="1">'Lane 5'!AZ43</f>
        <v>-0.3589743589743577</v>
      </c>
      <c r="BN17" s="71">
        <f ca="1">'Lane 5'!AY43</f>
        <v>-0.3589743589743577</v>
      </c>
      <c r="BO17" s="71">
        <f ca="1">'Lane 5'!AX43</f>
        <v>-0.3589743589743577</v>
      </c>
      <c r="BP17" s="71">
        <f ca="1">'Lane 5'!AW43</f>
        <v>-0.3589743589743577</v>
      </c>
      <c r="BQ17" s="71">
        <f ca="1">'Lane 5'!AV43</f>
        <v>-0.3589743589743577</v>
      </c>
      <c r="BR17" s="71">
        <f ca="1">'Lane 5'!AU43</f>
        <v>0.6410256410256423</v>
      </c>
      <c r="BS17" s="71">
        <f ca="1">'Lane 5'!AT43</f>
        <v>2.6410256410256423</v>
      </c>
      <c r="BT17" s="71">
        <f ca="1">'Lane 5'!AS43</f>
        <v>0.6410256410256423</v>
      </c>
      <c r="BU17" s="71">
        <f ca="1">'Lane 5'!AR43</f>
        <v>1.6410256410256423</v>
      </c>
      <c r="BV17" s="71">
        <f ca="1">'Lane 5'!AQ43</f>
        <v>1.6410256410256423</v>
      </c>
      <c r="BW17" s="71">
        <f ca="1">'Lane 5'!AP43</f>
        <v>1.6410256410256423</v>
      </c>
      <c r="BX17" s="71">
        <f ca="1">'Lane 5'!AO43</f>
        <v>2.6410256410256423</v>
      </c>
      <c r="BY17" s="71">
        <f ca="1">'Lane 5'!AN43</f>
        <v>1.6410256410256405</v>
      </c>
      <c r="BZ17" s="71">
        <f ca="1">'Lane 5'!AM43</f>
        <v>2.6410256410256405</v>
      </c>
      <c r="CA17" s="71">
        <f ca="1">'Lane 5'!AL43</f>
        <v>2.6410256410256405</v>
      </c>
      <c r="CB17" s="71">
        <f ca="1">'Lane 5'!AK43</f>
        <v>1.6410256410256414</v>
      </c>
      <c r="CC17" s="71">
        <f ca="1">'Lane 5'!AJ43</f>
        <v>1.6410256410256414</v>
      </c>
      <c r="CD17" s="71">
        <f ca="1">'Lane 5'!AI43</f>
        <v>2.641025641025641</v>
      </c>
      <c r="CE17" s="71">
        <f ca="1">'Lane 5'!AH43</f>
        <v>2.641025641025641</v>
      </c>
      <c r="CF17" s="71">
        <f ca="1">'Lane 5'!AG43</f>
        <v>0.641025641025641</v>
      </c>
      <c r="CG17" s="71">
        <f ca="1">'Lane 5'!AF43</f>
        <v>0.641025641025641</v>
      </c>
      <c r="CH17" s="71">
        <f ca="1">'Lane 5'!AE43</f>
        <v>1.6410256410256414</v>
      </c>
      <c r="CI17" s="71">
        <f ca="1">'Lane 5'!AD43</f>
        <v>0.64102564102564141</v>
      </c>
      <c r="CJ17" s="71">
        <f ca="1">'Lane 5'!AC43</f>
        <v>1.6410256410256414</v>
      </c>
      <c r="CK17" s="71">
        <f ca="1">'Lane 5'!AB43</f>
        <v>1.6410256410256405</v>
      </c>
      <c r="CL17" s="71">
        <f ca="1">'Lane 5'!AA43</f>
        <v>0.64102564102564052</v>
      </c>
      <c r="CM17" s="71">
        <f ca="1">'Lane 5'!Z43</f>
        <v>-0.35897435897435948</v>
      </c>
      <c r="CN17" s="71">
        <f ca="1">'Lane 5'!Y43</f>
        <v>-0.35897435897435948</v>
      </c>
      <c r="CO17" s="71">
        <f ca="1">'Lane 5'!X43</f>
        <v>-0.35897435897435948</v>
      </c>
      <c r="CP17" s="71">
        <f ca="1">'Lane 5'!W43</f>
        <v>0.64102564102564052</v>
      </c>
      <c r="CQ17" s="71">
        <f ca="1">'Lane 5'!V43</f>
        <v>-0.35897435897435948</v>
      </c>
      <c r="CR17" s="71">
        <f ca="1">'Lane 5'!U43</f>
        <v>-1.3589743589743595</v>
      </c>
      <c r="CS17" s="71">
        <f ca="1">'Lane 5'!T43</f>
        <v>-1.3589743589743595</v>
      </c>
      <c r="CT17" s="71">
        <f ca="1">'Lane 5'!S43</f>
        <v>-1.3589743589743595</v>
      </c>
      <c r="CU17" s="71">
        <f ca="1">'Lane 5'!R43</f>
        <v>-2.3589743589743586</v>
      </c>
      <c r="CV17" s="71">
        <f ca="1">'Lane 5'!Q43</f>
        <v>-4.3589743589743595</v>
      </c>
      <c r="CW17" s="71">
        <f ca="1">'Lane 5'!P43</f>
        <v>-0.35897435897435903</v>
      </c>
      <c r="CX17" s="71">
        <f ca="1">'Lane 5'!O43</f>
        <v>-1.358974358974359</v>
      </c>
      <c r="CY17" s="71">
        <f ca="1">'Lane 5'!N43</f>
        <v>-1.358974358974359</v>
      </c>
      <c r="CZ17" s="71">
        <f ca="1">'Lane 5'!M43</f>
        <v>-1.358974358974359</v>
      </c>
      <c r="DA17" s="71">
        <f ca="1">'Lane 5'!L43</f>
        <v>-0.358974358974359</v>
      </c>
      <c r="DB17" s="71">
        <f ca="1">'Lane 5'!K43</f>
        <v>-0.358974358974359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SUM((CX20++CX19+CX18+CX17+CX16+CX15+CX14+CX13+CW12+CW11+CV10+CV9+CV8)*0.132,(CU7+CT7+CS7+CR7+CQ7+CP7+CO7)*0.132/7,(CN6+CM6+CL6+CK6+CJ6+CI6+CH6)*0.132/7,(CG5+CF5+CE5+CD5+CC5+CB5)*0.132/6,(CA4+BZ4+BY4+BX4+BW4+BV4)*0.132/6,17)</f>
        <v>18.187516483516482</v>
      </c>
      <c r="U18" s="111"/>
      <c r="V18" s="122"/>
      <c r="W18" s="108"/>
      <c r="X18" s="112">
        <f ca="1">'Lane 5'!D44</f>
        <v>10.5</v>
      </c>
      <c r="Y18" s="71">
        <f ca="1">'Lane 5'!E44</f>
        <v>0</v>
      </c>
      <c r="Z18" s="71">
        <f ca="1">'Lane 5'!F44</f>
        <v>0</v>
      </c>
      <c r="AA18" s="71">
        <f ca="1">'Lane 5'!G44</f>
        <v>0</v>
      </c>
      <c r="AB18" s="71">
        <f ca="1">'Lane 5'!H44</f>
        <v>0</v>
      </c>
      <c r="AC18" s="71">
        <f ca="1">'Lane 5'!I44</f>
        <v>0</v>
      </c>
      <c r="AD18" s="71">
        <f ca="1">'Lane 5'!CI44</f>
        <v>-5.3461538461538458</v>
      </c>
      <c r="AE18" s="71">
        <f ca="1">'Lane 5'!CH44</f>
        <v>-5.3461538461538467</v>
      </c>
      <c r="AF18" s="71">
        <f ca="1">'Lane 5'!CG44</f>
        <v>-2.3461538461538467</v>
      </c>
      <c r="AG18" s="71">
        <f ca="1">'Lane 5'!CF44</f>
        <v>-2.3461538461538467</v>
      </c>
      <c r="AH18" s="71">
        <f ca="1">'Lane 5'!CE44</f>
        <v>-3.3461538461538467</v>
      </c>
      <c r="AI18" s="71">
        <f ca="1">'Lane 5'!CD44</f>
        <v>-2.3461538461538467</v>
      </c>
      <c r="AJ18" s="71">
        <f ca="1">'Lane 5'!CC44</f>
        <v>-6.3461538461538467</v>
      </c>
      <c r="AK18" s="71">
        <f ca="1">'Lane 5'!CB44</f>
        <v>-5.3461538461538467</v>
      </c>
      <c r="AL18" s="71">
        <f ca="1">'Lane 5'!CA44</f>
        <v>-3.3461538461538467</v>
      </c>
      <c r="AM18" s="71">
        <f ca="1">'Lane 5'!BZ44</f>
        <v>-3.3461538461538467</v>
      </c>
      <c r="AN18" s="71">
        <f ca="1">'Lane 5'!BY44</f>
        <v>-4.3461538461538467</v>
      </c>
      <c r="AO18" s="71">
        <f ca="1">'Lane 5'!BX44</f>
        <v>-2.3461538461538467</v>
      </c>
      <c r="AP18" s="71">
        <f ca="1">'Lane 5'!BW44</f>
        <v>-2.3461538461538467</v>
      </c>
      <c r="AQ18" s="71">
        <f ca="1">'Lane 5'!BV44</f>
        <v>-2.3461538461538467</v>
      </c>
      <c r="AR18" s="71">
        <f ca="1">'Lane 5'!BU44</f>
        <v>-2.3461538461538467</v>
      </c>
      <c r="AS18" s="71">
        <f ca="1">'Lane 5'!BT44</f>
        <v>-1.3461538461538467</v>
      </c>
      <c r="AT18" s="71">
        <f ca="1">'Lane 5'!BS44</f>
        <v>-1.3461538461538467</v>
      </c>
      <c r="AU18" s="71">
        <f ca="1">'Lane 5'!BR44</f>
        <v>-0.3461538461538467</v>
      </c>
      <c r="AV18" s="71">
        <f ca="1">'Lane 5'!BQ44</f>
        <v>0.6538461538461533</v>
      </c>
      <c r="AW18" s="71">
        <f ca="1">'Lane 5'!BP44</f>
        <v>0.6538461538461533</v>
      </c>
      <c r="AX18" s="71">
        <f ca="1">'Lane 5'!BO44</f>
        <v>0.6538461538461533</v>
      </c>
      <c r="AY18" s="71">
        <f ca="1">'Lane 5'!BN44</f>
        <v>0.6538461538461533</v>
      </c>
      <c r="AZ18" s="71">
        <f ca="1">'Lane 5'!BM44</f>
        <v>-0.3461538461538467</v>
      </c>
      <c r="BA18" s="71">
        <f ca="1">'Lane 5'!BL44</f>
        <v>0.6538461538461533</v>
      </c>
      <c r="BB18" s="71">
        <f ca="1">'Lane 5'!BK44</f>
        <v>-0.3461538461538467</v>
      </c>
      <c r="BC18" s="71">
        <f ca="1">'Lane 5'!BJ44</f>
        <v>0.6538461538461533</v>
      </c>
      <c r="BD18" s="71">
        <f ca="1">'Lane 5'!BI44</f>
        <v>-0.3461538461538467</v>
      </c>
      <c r="BE18" s="71">
        <f ca="1">'Lane 5'!BH44</f>
        <v>0.6538461538461533</v>
      </c>
      <c r="BF18" s="71">
        <f ca="1">'Lane 5'!BG44</f>
        <v>0.6538461538461533</v>
      </c>
      <c r="BG18" s="71">
        <f ca="1">'Lane 5'!BF44</f>
        <v>-0.3461538461538467</v>
      </c>
      <c r="BH18" s="71">
        <f ca="1">'Lane 5'!BE44</f>
        <v>-0.3461538461538467</v>
      </c>
      <c r="BI18" s="71">
        <f ca="1">'Lane 5'!BD44</f>
        <v>-1.3461538461538467</v>
      </c>
      <c r="BJ18" s="71">
        <f ca="1">'Lane 5'!BC44</f>
        <v>-0.3461538461538467</v>
      </c>
      <c r="BK18" s="71">
        <f ca="1">'Lane 5'!BB44</f>
        <v>-0.3461538461538467</v>
      </c>
      <c r="BL18" s="71">
        <f ca="1">'Lane 5'!BA44</f>
        <v>-0.3461538461538467</v>
      </c>
      <c r="BM18" s="71">
        <f ca="1">'Lane 5'!AZ44</f>
        <v>-0.3461538461538467</v>
      </c>
      <c r="BN18" s="71">
        <f ca="1">'Lane 5'!AY44</f>
        <v>-0.3461538461538467</v>
      </c>
      <c r="BO18" s="71">
        <f ca="1">'Lane 5'!AX44</f>
        <v>-0.3461538461538467</v>
      </c>
      <c r="BP18" s="71">
        <f ca="1">'Lane 5'!AW44</f>
        <v>-0.3461538461538467</v>
      </c>
      <c r="BQ18" s="71">
        <f ca="1">'Lane 5'!AV44</f>
        <v>-0.3461538461538467</v>
      </c>
      <c r="BR18" s="71">
        <f ca="1">'Lane 5'!AU44</f>
        <v>0.6538461538461533</v>
      </c>
      <c r="BS18" s="71">
        <f ca="1">'Lane 5'!AT44</f>
        <v>0.6538461538461533</v>
      </c>
      <c r="BT18" s="71">
        <f ca="1">'Lane 5'!AS44</f>
        <v>0.6538461538461533</v>
      </c>
      <c r="BU18" s="71">
        <f ca="1">'Lane 5'!AR44</f>
        <v>-0.3461538461538467</v>
      </c>
      <c r="BV18" s="71">
        <f ca="1">'Lane 5'!AQ44</f>
        <v>0.6538461538461533</v>
      </c>
      <c r="BW18" s="71">
        <f ca="1">'Lane 5'!AP44</f>
        <v>-0.3461538461538467</v>
      </c>
      <c r="BX18" s="71">
        <f ca="1">'Lane 5'!AO44</f>
        <v>3.6538461538461533</v>
      </c>
      <c r="BY18" s="71">
        <f ca="1">'Lane 5'!AN44</f>
        <v>0.6538461538461533</v>
      </c>
      <c r="BZ18" s="71">
        <f ca="1">'Lane 5'!AM44</f>
        <v>2.6538461538461533</v>
      </c>
      <c r="CA18" s="71">
        <f ca="1">'Lane 5'!AL44</f>
        <v>1.6538461538461533</v>
      </c>
      <c r="CB18" s="71">
        <f ca="1">'Lane 5'!AK44</f>
        <v>3.6538461538461533</v>
      </c>
      <c r="CC18" s="71">
        <f ca="1">'Lane 5'!AJ44</f>
        <v>1.6538461538461533</v>
      </c>
      <c r="CD18" s="71">
        <f ca="1">'Lane 5'!AI44</f>
        <v>1.6538461538461533</v>
      </c>
      <c r="CE18" s="71">
        <f ca="1">'Lane 5'!AH44</f>
        <v>1.6538461538461533</v>
      </c>
      <c r="CF18" s="71">
        <f ca="1">'Lane 5'!AG44</f>
        <v>2.6538461538461533</v>
      </c>
      <c r="CG18" s="71">
        <f ca="1">'Lane 5'!AF44</f>
        <v>1.6538461538461533</v>
      </c>
      <c r="CH18" s="71">
        <f ca="1">'Lane 5'!AE44</f>
        <v>3.6538461538461533</v>
      </c>
      <c r="CI18" s="71">
        <f ca="1">'Lane 5'!AD44</f>
        <v>2.6538461538461542</v>
      </c>
      <c r="CJ18" s="71">
        <f ca="1">'Lane 5'!AC44</f>
        <v>2.6538461538461542</v>
      </c>
      <c r="CK18" s="71">
        <f ca="1">'Lane 5'!AB44</f>
        <v>1.6538461538461537</v>
      </c>
      <c r="CL18" s="71">
        <f ca="1">'Lane 5'!AA44</f>
        <v>1.6538461538461537</v>
      </c>
      <c r="CM18" s="71">
        <f ca="1">'Lane 5'!Z44</f>
        <v>0.65384615384615385</v>
      </c>
      <c r="CN18" s="71">
        <f ca="1">'Lane 5'!Y44</f>
        <v>0.65384615384615374</v>
      </c>
      <c r="CO18" s="71">
        <f ca="1">'Lane 5'!X44</f>
        <v>0.65384615384615374</v>
      </c>
      <c r="CP18" s="71">
        <f ca="1">'Lane 5'!W44</f>
        <v>0.65384615384615374</v>
      </c>
      <c r="CQ18" s="71">
        <f ca="1">'Lane 5'!V44</f>
        <v>0.65384615384615419</v>
      </c>
      <c r="CR18" s="71">
        <f ca="1">'Lane 5'!U44</f>
        <v>-0.34615384615384581</v>
      </c>
      <c r="CS18" s="71">
        <f ca="1">'Lane 5'!T44</f>
        <v>-0.34615384615384581</v>
      </c>
      <c r="CT18" s="71">
        <f ca="1">'Lane 5'!S44</f>
        <v>-1.3461538461538463</v>
      </c>
      <c r="CU18" s="71">
        <f ca="1">'Lane 5'!R44</f>
        <v>-0.34615384615384626</v>
      </c>
      <c r="CV18" s="71">
        <f ca="1">'Lane 5'!Q44</f>
        <v>-2.3461538461538463</v>
      </c>
      <c r="CW18" s="71">
        <f ca="1">'Lane 5'!P44</f>
        <v>-0.34615384615384626</v>
      </c>
      <c r="CX18" s="71">
        <f ca="1">'Lane 5'!O44</f>
        <v>-0.34615384615384626</v>
      </c>
      <c r="CY18" s="71">
        <f ca="1">'Lane 5'!N44</f>
        <v>-2.3461538461538463</v>
      </c>
      <c r="CZ18" s="71">
        <f ca="1">'Lane 5'!M44</f>
        <v>-0.34615384615384615</v>
      </c>
      <c r="DA18" s="71">
        <f ca="1">'Lane 5'!L44</f>
        <v>-0.34615384615384615</v>
      </c>
      <c r="DB18" s="71">
        <f ca="1">'Lane 5'!K44</f>
        <v>-0.34615384615384615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SUM((CV20+CV19+CX16+CZ12+CZ8+CW18+CW17+CX15+CY14+CY13+CZ11+CZ10+CZ9)*0.132,(CY7+CX7+CW7+CV7+CU7+CT7+CS7+CR7)*0.132/8,(CQ6+CP6+CO6+CN6+CM6+CL6+CK6+CJ6)*0.132/8,(CI5+CH5+CG5+CF5+CE5+CD5+CC5)*0.132/7,(CB4+CA4+BZ4+BY4+BX4+BW4+BV4)*0.132/7,17)</f>
        <v>17.017587912087912</v>
      </c>
      <c r="U19" s="111"/>
      <c r="V19" s="122"/>
      <c r="W19" s="108"/>
      <c r="X19" s="112">
        <f ca="1">'Lane 5'!D45</f>
        <v>7.1</v>
      </c>
      <c r="Y19" s="71">
        <f ca="1">'Lane 5'!E45</f>
        <v>0</v>
      </c>
      <c r="Z19" s="71">
        <f ca="1">'Lane 5'!F45</f>
        <v>0</v>
      </c>
      <c r="AA19" s="71">
        <f ca="1">'Lane 5'!G45</f>
        <v>0</v>
      </c>
      <c r="AB19" s="71">
        <f ca="1">'Lane 5'!H45</f>
        <v>0</v>
      </c>
      <c r="AC19" s="71">
        <f ca="1">'Lane 5'!I45</f>
        <v>0</v>
      </c>
      <c r="AD19" s="71">
        <f ca="1">'Lane 5'!CI45</f>
        <v>-2.8846153846153846</v>
      </c>
      <c r="AE19" s="71">
        <f ca="1">'Lane 5'!CH45</f>
        <v>-3.884615384615385</v>
      </c>
      <c r="AF19" s="71">
        <f ca="1">'Lane 5'!CG45</f>
        <v>-2.884615384615385</v>
      </c>
      <c r="AG19" s="71">
        <f ca="1">'Lane 5'!CF45</f>
        <v>-2.884615384615385</v>
      </c>
      <c r="AH19" s="71">
        <f ca="1">'Lane 5'!CE45</f>
        <v>-2.884615384615385</v>
      </c>
      <c r="AI19" s="71">
        <f ca="1">'Lane 5'!CD45</f>
        <v>-2.8846153846153832</v>
      </c>
      <c r="AJ19" s="71">
        <f ca="1">'Lane 5'!CC45</f>
        <v>-2.8846153846153832</v>
      </c>
      <c r="AK19" s="71">
        <f ca="1">'Lane 5'!CB45</f>
        <v>-5.8846153846153832</v>
      </c>
      <c r="AL19" s="71">
        <f ca="1">'Lane 5'!CA45</f>
        <v>-3.8846153846153832</v>
      </c>
      <c r="AM19" s="71">
        <f ca="1">'Lane 5'!BZ45</f>
        <v>-3.8846153846153868</v>
      </c>
      <c r="AN19" s="71">
        <f ca="1">'Lane 5'!BY45</f>
        <v>-3.8846153846153868</v>
      </c>
      <c r="AO19" s="71">
        <f ca="1">'Lane 5'!BX45</f>
        <v>-3.8846153846153868</v>
      </c>
      <c r="AP19" s="71">
        <f ca="1">'Lane 5'!BW45</f>
        <v>-1.8846153846153868</v>
      </c>
      <c r="AQ19" s="71">
        <f ca="1">'Lane 5'!BV45</f>
        <v>-3.8846153846153868</v>
      </c>
      <c r="AR19" s="71">
        <f ca="1">'Lane 5'!BU45</f>
        <v>-2.8846153846153868</v>
      </c>
      <c r="AS19" s="71">
        <f ca="1">'Lane 5'!BT45</f>
        <v>-2.8846153846153868</v>
      </c>
      <c r="AT19" s="71">
        <f ca="1">'Lane 5'!BS45</f>
        <v>-0.8846153846153868</v>
      </c>
      <c r="AU19" s="71">
        <f ca="1">'Lane 5'!BR45</f>
        <v>-1.8846153846153868</v>
      </c>
      <c r="AV19" s="71">
        <f ca="1">'Lane 5'!BQ45</f>
        <v>-0.8846153846153868</v>
      </c>
      <c r="AW19" s="71">
        <f ca="1">'Lane 5'!BP45</f>
        <v>-0.8846153846153868</v>
      </c>
      <c r="AX19" s="71">
        <f ca="1">'Lane 5'!BO45</f>
        <v>0.1153846153846132</v>
      </c>
      <c r="AY19" s="71">
        <f ca="1">'Lane 5'!BN45</f>
        <v>-0.8846153846153868</v>
      </c>
      <c r="AZ19" s="71">
        <f ca="1">'Lane 5'!BM45</f>
        <v>0.1153846153846132</v>
      </c>
      <c r="BA19" s="71">
        <f ca="1">'Lane 5'!BL45</f>
        <v>-0.8846153846153868</v>
      </c>
      <c r="BB19" s="71">
        <f ca="1">'Lane 5'!BK45</f>
        <v>-0.8846153846153868</v>
      </c>
      <c r="BC19" s="71">
        <f ca="1">'Lane 5'!BJ45</f>
        <v>-0.8846153846153868</v>
      </c>
      <c r="BD19" s="71">
        <f ca="1">'Lane 5'!BI45</f>
        <v>-0.8846153846153868</v>
      </c>
      <c r="BE19" s="71">
        <f ca="1">'Lane 5'!BH45</f>
        <v>-0.8846153846153868</v>
      </c>
      <c r="BF19" s="71">
        <f ca="1">'Lane 5'!BG45</f>
        <v>-0.8846153846153868</v>
      </c>
      <c r="BG19" s="71">
        <f ca="1">'Lane 5'!BF45</f>
        <v>-0.8846153846153868</v>
      </c>
      <c r="BH19" s="71">
        <f ca="1">'Lane 5'!BE45</f>
        <v>-0.8846153846153868</v>
      </c>
      <c r="BI19" s="71">
        <f ca="1">'Lane 5'!BD45</f>
        <v>-0.8846153846153868</v>
      </c>
      <c r="BJ19" s="71">
        <f ca="1">'Lane 5'!BC45</f>
        <v>0.1153846153846132</v>
      </c>
      <c r="BK19" s="71">
        <f ca="1">'Lane 5'!BB45</f>
        <v>-0.8846153846153868</v>
      </c>
      <c r="BL19" s="71">
        <f ca="1">'Lane 5'!BA45</f>
        <v>0.1153846153846132</v>
      </c>
      <c r="BM19" s="71">
        <f ca="1">'Lane 5'!AZ45</f>
        <v>1.1153846153846132</v>
      </c>
      <c r="BN19" s="71">
        <f ca="1">'Lane 5'!AY45</f>
        <v>1.1153846153846132</v>
      </c>
      <c r="BO19" s="71">
        <f ca="1">'Lane 5'!AX45</f>
        <v>0.1153846153846132</v>
      </c>
      <c r="BP19" s="71">
        <f ca="1">'Lane 5'!AW45</f>
        <v>-0.8846153846153868</v>
      </c>
      <c r="BQ19" s="71">
        <f ca="1">'Lane 5'!AV45</f>
        <v>0.1153846153846132</v>
      </c>
      <c r="BR19" s="71">
        <f ca="1">'Lane 5'!AU45</f>
        <v>1.1153846153846132</v>
      </c>
      <c r="BS19" s="71">
        <f ca="1">'Lane 5'!AT45</f>
        <v>2.1153846153846132</v>
      </c>
      <c r="BT19" s="71">
        <f ca="1">'Lane 5'!AS45</f>
        <v>2.1153846153846132</v>
      </c>
      <c r="BU19" s="71">
        <f ca="1">'Lane 5'!AR45</f>
        <v>1.1153846153846132</v>
      </c>
      <c r="BV19" s="71">
        <f ca="1">'Lane 5'!AQ45</f>
        <v>1.1153846153846132</v>
      </c>
      <c r="BW19" s="71">
        <f ca="1">'Lane 5'!AP45</f>
        <v>1.1153846153846132</v>
      </c>
      <c r="BX19" s="71">
        <f ca="1">'Lane 5'!AO45</f>
        <v>3.1153846153846132</v>
      </c>
      <c r="BY19" s="71">
        <f ca="1">'Lane 5'!AN45</f>
        <v>3.1153846153846132</v>
      </c>
      <c r="BZ19" s="71">
        <f ca="1">'Lane 5'!AM45</f>
        <v>3.1153846153846132</v>
      </c>
      <c r="CA19" s="71">
        <f ca="1">'Lane 5'!AL45</f>
        <v>3.1153846153846132</v>
      </c>
      <c r="CB19" s="71">
        <f ca="1">'Lane 5'!AK45</f>
        <v>5.1153846153846132</v>
      </c>
      <c r="CC19" s="71">
        <f ca="1">'Lane 5'!AJ45</f>
        <v>2.1153846153846132</v>
      </c>
      <c r="CD19" s="71">
        <f ca="1">'Lane 5'!AI45</f>
        <v>3.1153846153846132</v>
      </c>
      <c r="CE19" s="71">
        <f ca="1">'Lane 5'!AH45</f>
        <v>3.1153846153846132</v>
      </c>
      <c r="CF19" s="71">
        <f ca="1">'Lane 5'!AG45</f>
        <v>4.1153846153846132</v>
      </c>
      <c r="CG19" s="71">
        <f ca="1">'Lane 5'!AF45</f>
        <v>3.1153846153846168</v>
      </c>
      <c r="CH19" s="71">
        <f ca="1">'Lane 5'!AE45</f>
        <v>3.1153846153846168</v>
      </c>
      <c r="CI19" s="71">
        <f ca="1">'Lane 5'!AD45</f>
        <v>3.1153846153846168</v>
      </c>
      <c r="CJ19" s="71">
        <f ca="1">'Lane 5'!AC45</f>
        <v>4.1153846153846168</v>
      </c>
      <c r="CK19" s="71">
        <f ca="1">'Lane 5'!AB45</f>
        <v>2.1153846153846168</v>
      </c>
      <c r="CL19" s="71">
        <f ca="1">'Lane 5'!AA45</f>
        <v>3.115384615384615</v>
      </c>
      <c r="CM19" s="71">
        <f ca="1">'Lane 5'!Z45</f>
        <v>2.115384615384615</v>
      </c>
      <c r="CN19" s="71">
        <f ca="1">'Lane 5'!Y45</f>
        <v>2.115384615384615</v>
      </c>
      <c r="CO19" s="71">
        <f ca="1">'Lane 5'!X45</f>
        <v>2.115384615384615</v>
      </c>
      <c r="CP19" s="71">
        <f ca="1">'Lane 5'!W45</f>
        <v>2.115384615384615</v>
      </c>
      <c r="CQ19" s="71">
        <f ca="1">'Lane 5'!V45</f>
        <v>1.115384615384615</v>
      </c>
      <c r="CR19" s="71">
        <f ca="1">'Lane 5'!U45</f>
        <v>2.115384615384615</v>
      </c>
      <c r="CS19" s="71">
        <f ca="1">'Lane 5'!T45</f>
        <v>1.1153846153846154</v>
      </c>
      <c r="CT19" s="71">
        <f ca="1">'Lane 5'!S45</f>
        <v>1.1153846153846154</v>
      </c>
      <c r="CU19" s="71">
        <f ca="1">'Lane 5'!R45</f>
        <v>1.1153846153846154</v>
      </c>
      <c r="CV19" s="71">
        <f ca="1">'Lane 5'!Q45</f>
        <v>1.1153846153846154</v>
      </c>
      <c r="CW19" s="71">
        <f ca="1">'Lane 5'!P45</f>
        <v>0.11538461538461542</v>
      </c>
      <c r="CX19" s="71">
        <f ca="1">'Lane 5'!O45</f>
        <v>1.1153846153846154</v>
      </c>
      <c r="CY19" s="71">
        <f ca="1">'Lane 5'!N45</f>
        <v>0.11538461538461538</v>
      </c>
      <c r="CZ19" s="71">
        <f ca="1">'Lane 5'!M45</f>
        <v>0.11538461538461538</v>
      </c>
      <c r="DA19" s="71">
        <f ca="1">'Lane 5'!L45</f>
        <v>0.11538461538461538</v>
      </c>
      <c r="DB19" s="71">
        <f ca="1">'Lane 5'!K45</f>
        <v>0.11538461538461538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T20" s="111"/>
      <c r="U20" s="111"/>
      <c r="V20" s="122"/>
      <c r="W20" s="108"/>
      <c r="X20" s="112">
        <f ca="1">'Lane 5'!D46</f>
        <v>3.6</v>
      </c>
      <c r="Y20" s="113">
        <f ca="1">'Lane 5'!E46</f>
        <v>0</v>
      </c>
      <c r="Z20" s="113">
        <f ca="1">'Lane 5'!F46</f>
        <v>0</v>
      </c>
      <c r="AA20" s="113">
        <f ca="1">'Lane 5'!G46</f>
        <v>0</v>
      </c>
      <c r="AB20" s="113">
        <f ca="1">'Lane 5'!H46</f>
        <v>0</v>
      </c>
      <c r="AC20" s="113">
        <f ca="1">'Lane 5'!I46</f>
        <v>0</v>
      </c>
      <c r="AD20" s="113">
        <f ca="1">'Lane 5'!CI46</f>
        <v>-0.98717948717948723</v>
      </c>
      <c r="AE20" s="113">
        <f ca="1">'Lane 5'!CH46</f>
        <v>-1.9871794871794872</v>
      </c>
      <c r="AF20" s="113">
        <f ca="1">'Lane 5'!CG46</f>
        <v>-0.98717948717948723</v>
      </c>
      <c r="AG20" s="113">
        <f ca="1">'Lane 5'!CF46</f>
        <v>-0.98717948717948723</v>
      </c>
      <c r="AH20" s="113">
        <f ca="1">'Lane 5'!CE46</f>
        <v>-0.98717948717948723</v>
      </c>
      <c r="AI20" s="113">
        <f ca="1">'Lane 5'!CD46</f>
        <v>-0.98717948717948723</v>
      </c>
      <c r="AJ20" s="113">
        <f ca="1">'Lane 5'!CC46</f>
        <v>-2.9871794871794872</v>
      </c>
      <c r="AK20" s="113">
        <f ca="1">'Lane 5'!CB46</f>
        <v>-1.9871794871794872</v>
      </c>
      <c r="AL20" s="113">
        <f ca="1">'Lane 5'!CA46</f>
        <v>-0.98717948717948723</v>
      </c>
      <c r="AM20" s="113">
        <f ca="1">'Lane 5'!BZ46</f>
        <v>-1.9871794871794872</v>
      </c>
      <c r="AN20" s="113">
        <f ca="1">'Lane 5'!BY46</f>
        <v>-1.9871794871794854</v>
      </c>
      <c r="AO20" s="113">
        <f ca="1">'Lane 5'!BX46</f>
        <v>-1.9871794871794854</v>
      </c>
      <c r="AP20" s="113">
        <f ca="1">'Lane 5'!BW46</f>
        <v>-0.98717948717948545</v>
      </c>
      <c r="AQ20" s="113">
        <f ca="1">'Lane 5'!BV46</f>
        <v>-0.98717948717948545</v>
      </c>
      <c r="AR20" s="113">
        <f ca="1">'Lane 5'!BU46</f>
        <v>-0.98717948717948545</v>
      </c>
      <c r="AS20" s="113">
        <f ca="1">'Lane 5'!BT46</f>
        <v>-1.9871794871794854</v>
      </c>
      <c r="AT20" s="113">
        <f ca="1">'Lane 5'!BS46</f>
        <v>-0.98717948717948545</v>
      </c>
      <c r="AU20" s="113">
        <f ca="1">'Lane 5'!BR46</f>
        <v>-1.9871794871794854</v>
      </c>
      <c r="AV20" s="113">
        <f ca="1">'Lane 5'!BQ46</f>
        <v>-0.98717948717948545</v>
      </c>
      <c r="AW20" s="113">
        <f ca="1">'Lane 5'!BP46</f>
        <v>-0.98717948717948545</v>
      </c>
      <c r="AX20" s="113">
        <f ca="1">'Lane 5'!BO46</f>
        <v>-0.98717948717948545</v>
      </c>
      <c r="AY20" s="113">
        <f ca="1">'Lane 5'!BN46</f>
        <v>-0.98717948717948545</v>
      </c>
      <c r="AZ20" s="113">
        <f ca="1">'Lane 5'!BM46</f>
        <v>-0.98717948717948545</v>
      </c>
      <c r="BA20" s="113">
        <f ca="1">'Lane 5'!BL46</f>
        <v>-0.987179487179489</v>
      </c>
      <c r="BB20" s="113">
        <f ca="1">'Lane 5'!BK46</f>
        <v>-0.987179487179489</v>
      </c>
      <c r="BC20" s="113">
        <f ca="1">'Lane 5'!BJ46</f>
        <v>-0.987179487179489</v>
      </c>
      <c r="BD20" s="113">
        <f ca="1">'Lane 5'!BI46</f>
        <v>-0.987179487179489</v>
      </c>
      <c r="BE20" s="113">
        <f ca="1">'Lane 5'!BH46</f>
        <v>-1.987179487179489</v>
      </c>
      <c r="BF20" s="113">
        <f ca="1">'Lane 5'!BG46</f>
        <v>0.012820512820510999</v>
      </c>
      <c r="BG20" s="113">
        <f ca="1">'Lane 5'!BF46</f>
        <v>-0.987179487179489</v>
      </c>
      <c r="BH20" s="113">
        <f ca="1">'Lane 5'!BE46</f>
        <v>-0.987179487179489</v>
      </c>
      <c r="BI20" s="113">
        <f ca="1">'Lane 5'!BD46</f>
        <v>0.012820512820510999</v>
      </c>
      <c r="BJ20" s="113">
        <f ca="1">'Lane 5'!BC46</f>
        <v>-0.987179487179489</v>
      </c>
      <c r="BK20" s="113">
        <f ca="1">'Lane 5'!BB46</f>
        <v>0.012820512820510999</v>
      </c>
      <c r="BL20" s="113">
        <f ca="1">'Lane 5'!BA46</f>
        <v>0.012820512820510999</v>
      </c>
      <c r="BM20" s="113">
        <f ca="1">'Lane 5'!AZ46</f>
        <v>1.012820512820511</v>
      </c>
      <c r="BN20" s="113">
        <f ca="1">'Lane 5'!AY46</f>
        <v>0.012820512820510999</v>
      </c>
      <c r="BO20" s="113">
        <f ca="1">'Lane 5'!AX46</f>
        <v>1.012820512820511</v>
      </c>
      <c r="BP20" s="113">
        <f ca="1">'Lane 5'!AW46</f>
        <v>0.012820512820510999</v>
      </c>
      <c r="BQ20" s="113">
        <f ca="1">'Lane 5'!AV46</f>
        <v>1.012820512820511</v>
      </c>
      <c r="BR20" s="113">
        <f ca="1">'Lane 5'!AU46</f>
        <v>1.012820512820511</v>
      </c>
      <c r="BS20" s="113">
        <f ca="1">'Lane 5'!AT46</f>
        <v>1.012820512820511</v>
      </c>
      <c r="BT20" s="113">
        <f ca="1">'Lane 5'!AS46</f>
        <v>1.012820512820511</v>
      </c>
      <c r="BU20" s="113">
        <f ca="1">'Lane 5'!AR46</f>
        <v>1.012820512820511</v>
      </c>
      <c r="BV20" s="113">
        <f ca="1">'Lane 5'!AQ46</f>
        <v>2.0128205128205146</v>
      </c>
      <c r="BW20" s="113">
        <f ca="1">'Lane 5'!AP46</f>
        <v>1.0128205128205146</v>
      </c>
      <c r="BX20" s="113">
        <f ca="1">'Lane 5'!AO46</f>
        <v>2.0128205128205146</v>
      </c>
      <c r="BY20" s="113">
        <f ca="1">'Lane 5'!AN46</f>
        <v>1.0128205128205146</v>
      </c>
      <c r="BZ20" s="113">
        <f ca="1">'Lane 5'!AM46</f>
        <v>2.0128205128205146</v>
      </c>
      <c r="CA20" s="113">
        <f ca="1">'Lane 5'!AL46</f>
        <v>2.0128205128205146</v>
      </c>
      <c r="CB20" s="113">
        <f ca="1">'Lane 5'!AK46</f>
        <v>2.0128205128205146</v>
      </c>
      <c r="CC20" s="113">
        <f ca="1">'Lane 5'!AJ46</f>
        <v>2.0128205128205146</v>
      </c>
      <c r="CD20" s="113">
        <f ca="1">'Lane 5'!AI46</f>
        <v>2.0128205128205146</v>
      </c>
      <c r="CE20" s="113">
        <f ca="1">'Lane 5'!AH46</f>
        <v>1.0128205128205146</v>
      </c>
      <c r="CF20" s="113">
        <f ca="1">'Lane 5'!AG46</f>
        <v>2.0128205128205128</v>
      </c>
      <c r="CG20" s="113">
        <f ca="1">'Lane 5'!AF46</f>
        <v>1.0128205128205128</v>
      </c>
      <c r="CH20" s="113">
        <f ca="1">'Lane 5'!AE46</f>
        <v>1.0128205128205128</v>
      </c>
      <c r="CI20" s="113">
        <f ca="1">'Lane 5'!AD46</f>
        <v>1.0128205128205128</v>
      </c>
      <c r="CJ20" s="113">
        <f ca="1">'Lane 5'!AC46</f>
        <v>2.0128205128205128</v>
      </c>
      <c r="CK20" s="113">
        <f ca="1">'Lane 5'!AB46</f>
        <v>2.0128205128205128</v>
      </c>
      <c r="CL20" s="113">
        <f ca="1">'Lane 5'!AA46</f>
        <v>1.0128205128205128</v>
      </c>
      <c r="CM20" s="113">
        <f ca="1">'Lane 5'!Z46</f>
        <v>1.0128205128205128</v>
      </c>
      <c r="CN20" s="113">
        <f ca="1">'Lane 5'!Y46</f>
        <v>0.012820512820512775</v>
      </c>
      <c r="CO20" s="113">
        <f ca="1">'Lane 5'!X46</f>
        <v>1.0128205128205128</v>
      </c>
      <c r="CP20" s="113">
        <f ca="1">'Lane 5'!W46</f>
        <v>2.0128205128205128</v>
      </c>
      <c r="CQ20" s="113">
        <f ca="1">'Lane 5'!V46</f>
        <v>1.0128205128205128</v>
      </c>
      <c r="CR20" s="113">
        <f ca="1">'Lane 5'!U46</f>
        <v>0.012820512820512775</v>
      </c>
      <c r="CS20" s="113">
        <f ca="1">'Lane 5'!T46</f>
        <v>0.012820512820512775</v>
      </c>
      <c r="CT20" s="113">
        <f ca="1">'Lane 5'!S46</f>
        <v>1.0128205128205128</v>
      </c>
      <c r="CU20" s="113">
        <f ca="1">'Lane 5'!R46</f>
        <v>0.012820512820512775</v>
      </c>
      <c r="CV20" s="113">
        <f ca="1">'Lane 5'!Q46</f>
        <v>1.0128205128205128</v>
      </c>
      <c r="CW20" s="113">
        <f ca="1">'Lane 5'!P46</f>
        <v>0.01282051282051282</v>
      </c>
      <c r="CX20" s="113">
        <f ca="1">'Lane 5'!O46</f>
        <v>0.01282051282051282</v>
      </c>
      <c r="CY20" s="113">
        <f ca="1">'Lane 5'!N46</f>
        <v>0.01282051282051282</v>
      </c>
      <c r="CZ20" s="113">
        <f ca="1">'Lane 5'!M46</f>
        <v>-0.98717948717948723</v>
      </c>
      <c r="DA20" s="113">
        <f ca="1">'Lane 5'!L46</f>
        <v>1.0128205128205128</v>
      </c>
      <c r="DB20" s="113">
        <f ca="1">'Lane 5'!K46</f>
        <v>0.01282051282051282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SUM((DB20+CV16+CP12+DA19+CU15)*0.132,(CZ18+CY18+CX17+CW17+CT14+CS14+CR13+CQ13+CN11+CO11+CM10+CL10+CK9+CI8++CH8+CJ9)*0.132/2,(CG7+CF7+CE7+CD6+CC6+CB6+CA5+BZ5+BY5+BX4+BW4+BV4)*0.132/3,17)</f>
        <v>18.57723076923077</v>
      </c>
      <c r="U21" s="111"/>
      <c r="V21" s="122"/>
      <c r="W21" s="108"/>
      <c r="X21" s="112">
        <f ca="1">'Lane 5'!D47</f>
        <v>1</v>
      </c>
      <c r="Y21" s="71">
        <f ca="1">'Lane 5'!E47</f>
        <v>0</v>
      </c>
      <c r="Z21" s="71">
        <f ca="1">'Lane 5'!F47</f>
        <v>0</v>
      </c>
      <c r="AA21" s="71">
        <f ca="1">'Lane 5'!G47</f>
        <v>0</v>
      </c>
      <c r="AB21" s="71">
        <f ca="1">'Lane 5'!H47</f>
        <v>0</v>
      </c>
      <c r="AC21" s="71">
        <f ca="1">'Lane 5'!I47</f>
        <v>0</v>
      </c>
      <c r="AD21" s="112">
        <f ca="1">'Lane 5'!CI47</f>
        <v>-2.6153846153846154</v>
      </c>
      <c r="AE21" s="112">
        <f ca="1">'Lane 5'!CH47</f>
        <v>-3.615384615384615</v>
      </c>
      <c r="AF21" s="112">
        <f ca="1">'Lane 5'!CG47</f>
        <v>0.384615384615385</v>
      </c>
      <c r="AG21" s="112">
        <f ca="1">'Lane 5'!CF47</f>
        <v>-0.615384615384615</v>
      </c>
      <c r="AH21" s="112">
        <f ca="1">'Lane 5'!CE47</f>
        <v>-0.615384615384615</v>
      </c>
      <c r="AI21" s="112">
        <f ca="1">'Lane 5'!CD47</f>
        <v>-0.615384615384615</v>
      </c>
      <c r="AJ21" s="112">
        <f ca="1">'Lane 5'!CC47</f>
        <v>-1.615384615384615</v>
      </c>
      <c r="AK21" s="112">
        <f ca="1">'Lane 5'!CB47</f>
        <v>-1.615384615384615</v>
      </c>
      <c r="AL21" s="112">
        <f ca="1">'Lane 5'!CA47</f>
        <v>-0.615384615384615</v>
      </c>
      <c r="AM21" s="112">
        <f ca="1">'Lane 5'!BZ47</f>
        <v>-1.6153846153846168</v>
      </c>
      <c r="AN21" s="112">
        <f ca="1">'Lane 5'!BY47</f>
        <v>-0.61538461538461675</v>
      </c>
      <c r="AO21" s="112">
        <f ca="1">'Lane 5'!BX47</f>
        <v>-0.61538461538461675</v>
      </c>
      <c r="AP21" s="112">
        <f ca="1">'Lane 5'!BW47</f>
        <v>-0.61538461538461675</v>
      </c>
      <c r="AQ21" s="112">
        <f ca="1">'Lane 5'!BV47</f>
        <v>-0.61538461538461675</v>
      </c>
      <c r="AR21" s="112">
        <f ca="1">'Lane 5'!BU47</f>
        <v>-1.6153846153846168</v>
      </c>
      <c r="AS21" s="112">
        <f ca="1">'Lane 5'!BT47</f>
        <v>-1.6153846153846168</v>
      </c>
      <c r="AT21" s="112">
        <f ca="1">'Lane 5'!BS47</f>
        <v>-0.61538461538461675</v>
      </c>
      <c r="AU21" s="112">
        <f ca="1">'Lane 5'!BR47</f>
        <v>-0.61538461538461675</v>
      </c>
      <c r="AV21" s="112">
        <f ca="1">'Lane 5'!BQ47</f>
        <v>-0.61538461538461675</v>
      </c>
      <c r="AW21" s="112">
        <f ca="1">'Lane 5'!BP47</f>
        <v>-0.61538461538461675</v>
      </c>
      <c r="AX21" s="112">
        <f ca="1">'Lane 5'!BO47</f>
        <v>-1.6153846153846168</v>
      </c>
      <c r="AY21" s="112">
        <f ca="1">'Lane 5'!BN47</f>
        <v>-1.6153846153846132</v>
      </c>
      <c r="AZ21" s="112">
        <f ca="1">'Lane 5'!BM47</f>
        <v>0.3846153846153868</v>
      </c>
      <c r="BA21" s="112">
        <f ca="1">'Lane 5'!BL47</f>
        <v>-0.6153846153846132</v>
      </c>
      <c r="BB21" s="112">
        <f ca="1">'Lane 5'!BK47</f>
        <v>-0.6153846153846132</v>
      </c>
      <c r="BC21" s="112">
        <f ca="1">'Lane 5'!BJ47</f>
        <v>-1.6153846153846132</v>
      </c>
      <c r="BD21" s="112">
        <f ca="1">'Lane 5'!BI47</f>
        <v>0.3846153846153868</v>
      </c>
      <c r="BE21" s="112">
        <f ca="1">'Lane 5'!BH47</f>
        <v>0.3846153846153868</v>
      </c>
      <c r="BF21" s="112">
        <f ca="1">'Lane 5'!BG47</f>
        <v>-0.6153846153846132</v>
      </c>
      <c r="BG21" s="112">
        <f ca="1">'Lane 5'!BF47</f>
        <v>0.3846153846153868</v>
      </c>
      <c r="BH21" s="112">
        <f ca="1">'Lane 5'!BE47</f>
        <v>0.3846153846153868</v>
      </c>
      <c r="BI21" s="112">
        <f ca="1">'Lane 5'!BD47</f>
        <v>-0.6153846153846132</v>
      </c>
      <c r="BJ21" s="112">
        <f ca="1">'Lane 5'!BC47</f>
        <v>0.3846153846153868</v>
      </c>
      <c r="BK21" s="112">
        <f ca="1">'Lane 5'!BB47</f>
        <v>1.3846153846153868</v>
      </c>
      <c r="BL21" s="112">
        <f ca="1">'Lane 5'!BA47</f>
        <v>0.3846153846153868</v>
      </c>
      <c r="BM21" s="112">
        <f ca="1">'Lane 5'!AZ47</f>
        <v>1.3846153846153868</v>
      </c>
      <c r="BN21" s="112">
        <f ca="1">'Lane 5'!AY47</f>
        <v>1.3846153846153868</v>
      </c>
      <c r="BO21" s="112">
        <f ca="1">'Lane 5'!AX47</f>
        <v>1.3846153846153868</v>
      </c>
      <c r="BP21" s="112">
        <f ca="1">'Lane 5'!AW47</f>
        <v>1.3846153846153868</v>
      </c>
      <c r="BQ21" s="112">
        <f ca="1">'Lane 5'!AV47</f>
        <v>1.3846153846153868</v>
      </c>
      <c r="BR21" s="112">
        <f ca="1">'Lane 5'!AU47</f>
        <v>3.3846153846153832</v>
      </c>
      <c r="BS21" s="112">
        <f ca="1">'Lane 5'!AT47</f>
        <v>2.3846153846153832</v>
      </c>
      <c r="BT21" s="112">
        <f ca="1">'Lane 5'!AS47</f>
        <v>3.3846153846153832</v>
      </c>
      <c r="BU21" s="112">
        <f ca="1">'Lane 5'!AR47</f>
        <v>4.3846153846153832</v>
      </c>
      <c r="BV21" s="112">
        <f ca="1">'Lane 5'!AQ47</f>
        <v>3.3846153846153832</v>
      </c>
      <c r="BW21" s="112">
        <f ca="1">'Lane 5'!AP47</f>
        <v>2.384615384615385</v>
      </c>
      <c r="BX21" s="112">
        <f ca="1">'Lane 5'!AO47</f>
        <v>3.384615384615385</v>
      </c>
      <c r="BY21" s="112">
        <f ca="1">'Lane 5'!AN47</f>
        <v>3.384615384615385</v>
      </c>
      <c r="BZ21" s="112">
        <f ca="1">'Lane 5'!AM47</f>
        <v>3.384615384615385</v>
      </c>
      <c r="CA21" s="112">
        <f ca="1">'Lane 5'!AL47</f>
        <v>4.384615384615385</v>
      </c>
      <c r="CB21" s="112">
        <f ca="1">'Lane 5'!AK47</f>
        <v>3.3846153846153846</v>
      </c>
      <c r="CC21" s="112">
        <f ca="1">'Lane 5'!AJ47</f>
        <v>2.3846153846153846</v>
      </c>
      <c r="CD21" s="112">
        <f ca="1">'Lane 5'!AI47</f>
        <v>1.3846153846153846</v>
      </c>
      <c r="CE21" s="112">
        <f ca="1">'Lane 5'!AH47</f>
        <v>2.384615384615385</v>
      </c>
      <c r="CF21" s="112">
        <f ca="1">'Lane 5'!AG47</f>
        <v>2.384615384615385</v>
      </c>
      <c r="CG21" s="112">
        <f ca="1">'Lane 5'!AF47</f>
        <v>2.384615384615385</v>
      </c>
      <c r="CH21" s="112">
        <f ca="1">'Lane 5'!AE47</f>
        <v>1.384615384615385</v>
      </c>
      <c r="CI21" s="112">
        <f ca="1">'Lane 5'!AD47</f>
        <v>1.384615384615385</v>
      </c>
      <c r="CJ21" s="112">
        <f ca="1">'Lane 5'!AC47</f>
        <v>1.384615384615385</v>
      </c>
      <c r="CK21" s="112">
        <f ca="1">'Lane 5'!AB47</f>
        <v>1.384615384615385</v>
      </c>
      <c r="CL21" s="112">
        <f ca="1">'Lane 5'!AA47</f>
        <v>0.384615384615385</v>
      </c>
      <c r="CM21" s="112">
        <f ca="1">'Lane 5'!Z47</f>
        <v>0.384615384615385</v>
      </c>
      <c r="CN21" s="112">
        <f ca="1">'Lane 5'!Y47</f>
        <v>0.384615384615385</v>
      </c>
      <c r="CO21" s="112">
        <f ca="1">'Lane 5'!X47</f>
        <v>-0.615384615384615</v>
      </c>
      <c r="CP21" s="112">
        <f ca="1">'Lane 5'!W47</f>
        <v>0.384615384615385</v>
      </c>
      <c r="CQ21" s="112">
        <f ca="1">'Lane 5'!V47</f>
        <v>0.384615384615385</v>
      </c>
      <c r="CR21" s="112">
        <f ca="1">'Lane 5'!U47</f>
        <v>-1.615384615384615</v>
      </c>
      <c r="CS21" s="112">
        <f ca="1">'Lane 5'!T47</f>
        <v>-0.615384615384615</v>
      </c>
      <c r="CT21" s="112">
        <f ca="1">'Lane 5'!S47</f>
        <v>-0.615384615384615</v>
      </c>
      <c r="CU21" s="112">
        <f ca="1">'Lane 5'!R47</f>
        <v>-1.615384615384615</v>
      </c>
      <c r="CV21" s="112">
        <f ca="1">'Lane 5'!Q47</f>
        <v>-0.615384615384615</v>
      </c>
      <c r="CW21" s="112">
        <f ca="1">'Lane 5'!P47</f>
        <v>-0.615384615384615</v>
      </c>
      <c r="CX21" s="112">
        <f ca="1">'Lane 5'!O47</f>
        <v>-0.61538461538461542</v>
      </c>
      <c r="CY21" s="112">
        <f ca="1">'Lane 5'!N47</f>
        <v>0.38461538461538458</v>
      </c>
      <c r="CZ21" s="112">
        <f ca="1">'Lane 5'!M47</f>
        <v>-2.6153846153846154</v>
      </c>
      <c r="DA21" s="112">
        <f ca="1">'Lane 5'!L47</f>
        <v>0.38461538461538458</v>
      </c>
      <c r="DB21" s="112">
        <f ca="1">'Lane 5'!K47</f>
        <v>0.38461538461538458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SUM((CZ20+CY19+CX18+CW17+CV16+CU15+CT14+CS13+CR12+CQ11+CP10)*0.132,(CO9+CN9+CM8+CL8)*0.132/2,(CK7+CJ7+CI7+CH7+CG6+CF6+CE6+CD6+CC5+CB5+CA5+BZ5+BY4+BX4+BW4+BV4)*0.132/4,17)</f>
        <v>18.63223076923077</v>
      </c>
      <c r="U22" s="111"/>
      <c r="V22" s="122"/>
      <c r="W22" s="108"/>
      <c r="AD22" s="116">
        <v>77</v>
      </c>
      <c r="AE22" s="116">
        <v>76</v>
      </c>
      <c r="AF22" s="116">
        <v>75</v>
      </c>
      <c r="AG22" s="116">
        <v>74</v>
      </c>
      <c r="AH22" s="116">
        <v>73</v>
      </c>
      <c r="AI22" s="116">
        <v>72</v>
      </c>
      <c r="AJ22" s="116">
        <v>71</v>
      </c>
      <c r="AK22" s="116">
        <v>70</v>
      </c>
      <c r="AL22" s="116">
        <v>69</v>
      </c>
      <c r="AM22" s="116">
        <v>68</v>
      </c>
      <c r="AN22" s="116">
        <v>67</v>
      </c>
      <c r="AO22" s="116">
        <v>66</v>
      </c>
      <c r="AP22" s="116">
        <v>65</v>
      </c>
      <c r="AQ22" s="116">
        <v>64</v>
      </c>
      <c r="AR22" s="116">
        <v>63</v>
      </c>
      <c r="AS22" s="116">
        <v>62</v>
      </c>
      <c r="AT22" s="116">
        <v>61</v>
      </c>
      <c r="AU22" s="116">
        <v>60</v>
      </c>
      <c r="AV22" s="116">
        <v>59</v>
      </c>
      <c r="AW22" s="116">
        <v>58</v>
      </c>
      <c r="AX22" s="116">
        <v>57</v>
      </c>
      <c r="AY22" s="116">
        <v>56</v>
      </c>
      <c r="AZ22" s="116">
        <v>55</v>
      </c>
      <c r="BA22" s="116">
        <v>54</v>
      </c>
      <c r="BB22" s="116">
        <v>53</v>
      </c>
      <c r="BC22" s="116">
        <v>52</v>
      </c>
      <c r="BD22" s="116">
        <v>51</v>
      </c>
      <c r="BE22" s="116">
        <v>50</v>
      </c>
      <c r="BF22" s="116">
        <v>49</v>
      </c>
      <c r="BG22" s="116">
        <v>48</v>
      </c>
      <c r="BH22" s="116">
        <v>47</v>
      </c>
      <c r="BI22" s="116">
        <v>46</v>
      </c>
      <c r="BJ22" s="116">
        <v>45</v>
      </c>
      <c r="BK22" s="116">
        <v>44</v>
      </c>
      <c r="BL22" s="116">
        <v>43</v>
      </c>
      <c r="BM22" s="116">
        <v>42</v>
      </c>
      <c r="BN22" s="116">
        <v>41</v>
      </c>
      <c r="BO22" s="116">
        <v>40</v>
      </c>
      <c r="BP22" s="116">
        <v>39</v>
      </c>
      <c r="BQ22" s="116">
        <v>38</v>
      </c>
      <c r="BR22" s="116">
        <v>37</v>
      </c>
      <c r="BS22" s="116">
        <v>36</v>
      </c>
      <c r="BT22" s="116">
        <v>35</v>
      </c>
      <c r="BU22" s="116">
        <v>34</v>
      </c>
      <c r="BV22" s="116">
        <v>33</v>
      </c>
      <c r="BW22" s="116">
        <v>32</v>
      </c>
      <c r="BX22" s="116">
        <v>31</v>
      </c>
      <c r="BY22" s="116">
        <v>30</v>
      </c>
      <c r="BZ22" s="116">
        <v>29</v>
      </c>
      <c r="CA22" s="116">
        <v>28</v>
      </c>
      <c r="CB22" s="116">
        <v>27</v>
      </c>
      <c r="CC22" s="116">
        <v>26</v>
      </c>
      <c r="CD22" s="116">
        <v>25</v>
      </c>
      <c r="CE22" s="116">
        <v>24</v>
      </c>
      <c r="CF22" s="116">
        <v>23</v>
      </c>
      <c r="CG22" s="116">
        <v>22</v>
      </c>
      <c r="CH22" s="116">
        <v>21</v>
      </c>
      <c r="CI22" s="116">
        <v>20</v>
      </c>
      <c r="CJ22" s="116">
        <v>19</v>
      </c>
      <c r="CK22" s="116">
        <v>18</v>
      </c>
      <c r="CL22" s="116">
        <v>17</v>
      </c>
      <c r="CM22" s="116">
        <v>16</v>
      </c>
      <c r="CN22" s="116">
        <v>15</v>
      </c>
      <c r="CO22" s="116">
        <v>14</v>
      </c>
      <c r="CP22" s="116">
        <v>13</v>
      </c>
      <c r="CQ22" s="116">
        <v>12</v>
      </c>
      <c r="CR22" s="116">
        <v>11</v>
      </c>
      <c r="CS22" s="116">
        <v>10</v>
      </c>
      <c r="CT22" s="116">
        <v>9</v>
      </c>
      <c r="CU22" s="116">
        <v>8</v>
      </c>
      <c r="CV22" s="116">
        <v>7</v>
      </c>
      <c r="CW22" s="116">
        <v>6</v>
      </c>
      <c r="CX22" s="116">
        <v>5</v>
      </c>
      <c r="CY22" s="116">
        <v>4</v>
      </c>
      <c r="CZ22" s="116">
        <v>3</v>
      </c>
      <c r="DA22" s="116">
        <v>2</v>
      </c>
      <c r="DB22" s="116">
        <v>1</v>
      </c>
    </row>
    <row r="23" spans="2:23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SUM((CX20+CX19+CW18+CW17+CV16+CV15+CU14+CU13+CT12+CS11+CR10+CQ9+CP8)*0.132,(CO7+CN7+CM7+CL7+CK7+CG6+CF6+CJ6+CI6+CH6+CE5+CD5+CC5+CB5+CA5+BZ4+BY4+BX4+BW4+BV4)*0.132/5,17)</f>
        <v>19.364830769230771</v>
      </c>
      <c r="U23" s="111"/>
      <c r="V23" s="122"/>
      <c r="W23" s="108"/>
    </row>
    <row r="24" spans="2:23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SUM((CV20+CV19+CV18+CV17+CV16+CV15+CV14+CV13+CV12+CU11+CU10+CT9+CT8)*0.132,(CS7+CR7+CQ7+CP7+CO7+CN7+CM6+CL6+CK6+CJ6+CI6+CH6+CG5+CF5+CD5+CE5+CC5+CB5+CA4+BZ4+BY4+BX4+BW4+BV4)*0.132/6,17)</f>
        <v>18.841230769230769</v>
      </c>
      <c r="U24" s="111"/>
      <c r="V24" s="122"/>
      <c r="W24" s="108"/>
    </row>
    <row r="25" spans="2:23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SUM((CT20+CT19+CU18+CU17+CV16+CV15+CW14+CW13+CX12+CX11+CX10+CX9+CX8)*0.132,(CW7+CV7+CU7+CT7+CS7+CR7+CQ7+CP6+CO6+CN6+CM6+CL6+CK6+CJ6+CI5+CH5+CG5+CF5+CE5+CD5+CC5+CB4+CA4+BZ4+BY4+BX4+BW4+BV4)*0.132/7,17)</f>
        <v>19.372373626373626</v>
      </c>
      <c r="U25" s="111"/>
      <c r="V25" s="122"/>
      <c r="W25" s="108"/>
    </row>
    <row r="26" spans="2:23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  <c r="T26" s="111"/>
      <c r="U26" s="111"/>
      <c r="V26" s="122"/>
      <c r="W26" s="108"/>
    </row>
    <row r="27" spans="2:23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SUM(DB20*0.132,(DA19+CZ19+CY18+CX18+CW17+CV17+CU16+CT16+CS15+CR15+CQ14+CP14+CO13+CN13+CM12+CL12+CK11+CJ11+CI10+CH10+CG9+CF9+CE8+CD8+CC7+CB7+CA6+BZ6+BY5+BX5+BW4+BV4)*0.132/2,17)</f>
        <v>18.665230769230771</v>
      </c>
      <c r="U27" s="111"/>
      <c r="V27" s="122"/>
      <c r="W27" s="108"/>
    </row>
    <row r="28" spans="2:23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SUM((CZ20+CY19+CS15+CR14+CX18)*0.132,(CW17+CV17+CU16+CT16+CQ13+CP13+CO12+CN12+CM11+CL11+CK10+CJ10+CI9+CH9+CG8+CF8+BY5+BX5+BW4+BV4)*0.132/2,(CE7+CD7+CC7+CB6+CA6+BZ6)*0.132/3,17)</f>
        <v>18.863230769230768</v>
      </c>
      <c r="U28" s="111"/>
      <c r="V28" s="122"/>
      <c r="W28" s="108"/>
    </row>
    <row r="29" spans="2:23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SUM((CX20+CW19+CV18+CU17+CT16+CS15+CR14+CQ13+CP12+CO11+CN10)*0.132,(CM9+CL9+CK8+CJ8)*0.132/2,(CI7+CH7+CG7+CF7+CE6+CD6+CC6+CB6)*0.132/4,(CA5+BZ5+BY5+BX4+BW4+BV4)*0.132/3,17)</f>
        <v>18.544230769230769</v>
      </c>
      <c r="U29" s="111"/>
      <c r="V29" s="122"/>
      <c r="W29" s="108"/>
    </row>
    <row r="30" spans="2:23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SUM((CV20+CV19+CU18+CU17+CT16+CT15+CS14+CS13+CR12+CQ11+CP10+CO9+CN8)*0.132,(CM7+CL7+CK7+CJ7+CI7+CH6+CG6+CF6+CE6+CD6)*0.132/5,(CC5+CB5+CA5+BZ5+BY4+BX4+BW4+BV4)*0.132/4,17)</f>
        <v>18.764230769230771</v>
      </c>
      <c r="U30" s="111"/>
      <c r="V30" s="122"/>
      <c r="W30" s="108"/>
    </row>
    <row r="31" spans="2:23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SUM((CT20+CT19+CT18+CT17+CT16+CT15+CT14+CT13+CT12+CS11+CS10+CR9+CR8)*0.132,(CQ7+CP7+CO7+CN7+CM7+CL7+CK6+CJ6+CI6+CH6+CG6+CF6)*0.132/6,(CE5+CD5+CC5+CB5+CA5+BZ4+BY4+BX4+BW4+BV4)*0.132/5,17)</f>
        <v>18.73563076923077</v>
      </c>
      <c r="U31" s="111"/>
      <c r="V31" s="122"/>
      <c r="W31" s="108"/>
    </row>
    <row r="32" spans="2:23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SUM((CR20+CS19+CS18+CT17+CT16+CU15+CU14+CV13+CV12+CW11+CW10+CV9+CV8)*0.132,(CU7+CT7+CS7+CR7+CQ7+CP7+CO7+CN6+CM6+CL6+CK6+CJ6+CI6+CH6)*0.132/7,(CG5+CF5+CE5+CD5+CC5+CB5+CA4+BZ4+BY4+BX4+BW4+BV4)*0.132/6,17)</f>
        <v>18.319516483516484</v>
      </c>
      <c r="U32" s="111"/>
      <c r="V32" s="122"/>
      <c r="W32" s="108"/>
    </row>
    <row r="33" spans="2:23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SUM((CP20+CQ19+CR18+CS17+CT16+CU15+CV14+CX12+CW13+CY11+CY10+CZ9+CZ8)*0.132,(CY7+CX7+CW7+CV7+CU7+CT7+CS7+CR7+CQ6+CP6+CO6+CN6+CM6+CL6+CK6+CJ6)*0.132/8,(CI5+CH5+CG5+CF5+CE5+CD5+CC5+CB4+CA4+BZ4+BY4+BX4+BW4+BV4)*0.132/7,17)</f>
        <v>17.941587912087911</v>
      </c>
      <c r="U33" s="111"/>
      <c r="V33" s="122"/>
      <c r="W33" s="108"/>
    </row>
    <row r="34" spans="2:23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  <c r="T34" s="111"/>
      <c r="U34" s="111"/>
      <c r="V34" s="122"/>
      <c r="W34" s="108"/>
    </row>
    <row r="35" spans="2:23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SUM((CX20+CU18+CR16+CO14+CL12+CI10+CF8)*0.132,(CW19+CV19+CT17+CS17+CQ15+CP15+CN13+CM13+CK11+CJ11+CH9+CG9+BY5+BX5+BW4+BV4)*0.132/2,(CE7+CD7+CC7+CB6+CA6+BZ6)*0.132/3,17)</f>
        <v>18.73123076923077</v>
      </c>
      <c r="U35" s="111"/>
      <c r="V35" s="122"/>
      <c r="W35" s="108"/>
    </row>
    <row r="36" spans="2:23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SUM((CV20+CU19+CT18+CS17+CR16+CQ15+CP14+CO13+CN12+CM11+CL10)*0.132,(CK9+CJ9+CI8+CH8)*0.132/2,(CG7+CF7+CE7+CD6+CC6+CB6+CA5+BZ5+BY5+BX4+BW4+BV4)*0.132/3,17)</f>
        <v>18.379230769230769</v>
      </c>
      <c r="U36" s="111"/>
      <c r="V36" s="122"/>
      <c r="W36" s="108"/>
    </row>
    <row r="37" spans="2:23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SUM(CT20*0.132,(CS19+CS18+CR17+CR16+CQ15+CQ14+CP13+CP12)*0.132,(CO11+CN10+CM9+CL8)*0.132,(CK7+CJ7+CI7+CH7+CG6+CF6+CE6+CD6+CC5+CB5+CA5+BZ5+BY4+BX4+BW4+BV4)*0.132/4,17)</f>
        <v>18.36823076923077</v>
      </c>
      <c r="U37" s="111"/>
      <c r="V37" s="122"/>
      <c r="W37" s="108"/>
    </row>
    <row r="38" spans="2:23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SUM((CR20+CR19+CR18+CR17+CR16+CR15+CR14+CR13+CR12+CQ11+CQ10+CP9+CP8)*0.132,(CO7+CN7+CM7+CL7+CK7+CJ6+CI6+CH6+CG6+CF6+CE5+CD5+CC5+CB5+CA5+BZ4+BY4+BX4+BW4+BV4)*0.132/5,17)</f>
        <v>19.496830769230769</v>
      </c>
      <c r="U38" s="111"/>
      <c r="V38" s="122"/>
      <c r="W38" s="108"/>
    </row>
    <row r="39" spans="2:23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SUM((CP20+CQ19+CQ18+CR17+CR16+CS15+CS14+CT13+CT12+CU11+CU10+CT9+CT8)*0.132,(CS7+CR7+CQ7+CP7+CO7+CN7+CM6+CL6+CK6+CJ6+CI6+CH6+CG5+CF5+CE5+CD5+CC5+CB5+CA4+BZ4+BY4+BX4+BW4+BV4)*0.132/6,17)</f>
        <v>18.841230769230769</v>
      </c>
      <c r="U39" s="111"/>
      <c r="V39" s="122"/>
      <c r="W39" s="108"/>
    </row>
    <row r="40" spans="2:23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SUM((CN20+CO19+CP18+CQ17+CR16+CS15+CT14+CU13+CV12+CW11+CW10+CX9+CX8)*0.132,(CW7+CV7+CU7+CT7+CS7+CR7+CQ7+CP6+CO6+CN6+CM6+CL6+CK6+CJ6+CI5+CH5+CG5+CF5+CE5+CD5+CC5+CB4+CA4+BZ4+BY4+BX4+BW4+BV4)*0.132/7,17)</f>
        <v>19.108373626373627</v>
      </c>
      <c r="U40" s="111"/>
      <c r="V40" s="122"/>
      <c r="W40" s="108"/>
    </row>
    <row r="41" spans="2:23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  <c r="T41" s="111"/>
      <c r="U41" s="111"/>
      <c r="V41" s="122"/>
      <c r="W41" s="108"/>
    </row>
    <row r="42" spans="2:23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SUM((CV20+CS18+CP16+CM14+CJ12+CG10+CD8)*0.132,(CU19+CT19+CR17+CQ17+CO15+CN15+CL13+CK13+CI11+CH11+CF9+CE9+CC7+CB7+CA6+BZ6+BY5+BX5+BW4+BV4)*0.132/2,17)</f>
        <v>18.533230769230769</v>
      </c>
      <c r="U42" s="111"/>
      <c r="V42" s="122"/>
      <c r="W42" s="108"/>
    </row>
    <row r="43" spans="2:23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SUM((CT20+CS19+CR18+CQ17+CP16+CO15+CN14+CM13+CL12+CI10+CF8)*0.132,(CK11+CJ11+CH9+CG9+BY5+BX5+BW4+BV4)*0.132/2,(CE7+CD7+CC7+CB6+CA6+BZ6)*0.132/3,17)</f>
        <v>19.061230769230768</v>
      </c>
      <c r="U43" s="111"/>
      <c r="V43" s="122"/>
      <c r="W43" s="108"/>
    </row>
    <row r="44" spans="2:23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SUM((CR20+CQ19+CQ18+CP17+CP16+CO15+CO14+CN13+CN12+CM11+CL10+CK9+CJ8)*0.132,(CI7+CH7+CG7+CF7+CE6+CD6+CC6+CB6)*0.132/4,(CA5+BZ5+BY5+BX4+BW4+BV4)*0.132/3,17)</f>
        <v>18.610230769230768</v>
      </c>
      <c r="U44" s="111"/>
      <c r="V44" s="122"/>
      <c r="W44" s="108"/>
    </row>
    <row r="45" spans="2:23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SUM((CP20+CP19+CP18+CP17+CP16+CP15+CP14+CP13+CP12+CO11+CO10+CN9+CN8)*0.132,(CM7+CL7+CK7+CJ7+CI7+CH6+CG6+CF6+CE6+CD6)*0.132/5,(CC5+CB5+CA5+BZ5+BY4+BX4+BW4+BV4)*0.132/4,17)</f>
        <v>19.424230769230768</v>
      </c>
      <c r="U45" s="111"/>
      <c r="V45" s="122"/>
      <c r="W45" s="108"/>
    </row>
    <row r="46" spans="2:23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SUM((CN20+CO19+CO18+CP17+CP16+CQ15+CQ14+CR13+CR12+CS11+CS10+CR9+CR8)*0.132,(CQ7+CP7+CO7+CN7+CM7+CL7+CK6+CJ6+CI6+CH6+CG6+CF6)*0.132/6,(CE5+CD5+CC5+CB5+CA5+BZ4+BY4+BX4+BW4+BV4)*0.132/5,17)</f>
        <v>17.811630769230771</v>
      </c>
      <c r="U46" s="111"/>
      <c r="V46" s="122"/>
      <c r="W46" s="108"/>
    </row>
    <row r="47" spans="2:23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SUM((CL20+CM19+CN18+CO17+CP16+CQ15+CR14+CS13+CT12+CU11+CU10+CV9+CV8)*0.132,(CU7+CT7+CS7+CR7+CQ7+CP7+CO7+CN6+CM6+CL6+CK6+CJ6+CI6+CH6)*0.132/7,(CG5+CF5+CE5+CD5+CC5+CB5+CA4+BZ4+BY4+BX4+BW4+BV4)*0.132/6,17)</f>
        <v>18.715516483516485</v>
      </c>
      <c r="U47" s="111"/>
      <c r="V47" s="122"/>
      <c r="W47" s="108"/>
    </row>
    <row r="48" spans="2:23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SUM((CJ20+CP16+CM18+CS14+CV12+CW11+CX10+CY9+CZ8)*0.132,(CK19+CL19+CN17+CO17+CQ15+CR15+CT13+CU13)*0.132/2,(CY7+CX7+CW7+CV7+CU7+CT7+CS7+CR7+CQ6+CP6+CO6+CN6+CM6+CL6+CK6+CJ6)*0.132/8,(CI5+CH5+CG5+CF5+CE5+CD5+CC5+CB4+CA4+BZ4+BY4+BX4+BW4+BV4)*0.132/7,17)</f>
        <v>18.997587912087912</v>
      </c>
      <c r="U48" s="111"/>
      <c r="V48" s="122"/>
      <c r="W48" s="108"/>
    </row>
    <row r="49" spans="2:23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  <c r="T49" s="111"/>
      <c r="U49" s="111"/>
      <c r="V49" s="122"/>
      <c r="W49" s="108"/>
    </row>
    <row r="50" spans="2:23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SUM((CT20+CQ18+CN16+CK14+CH12+CE10+CB8+BY6+BV4)*0.132,(CS19+CR19+CP17+CO17+CM15+CL15+CJ13+CI13+CG11+CF11+CD9+CC9+CA7+BZ7+BX5+BW5)*0.132/2,17)</f>
        <v>19.325230769230767</v>
      </c>
      <c r="U50" s="111"/>
      <c r="V50" s="122"/>
      <c r="W50" s="108"/>
    </row>
    <row r="51" spans="2:23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SUM((CR20+CQ19+CP18+CO17+CN16+CM15+CL14+CK13+CJ12+CD8+CG10)*0.132,(CI11+CH11+CF9+CE9+CC7+CB7+CA6+BZ6+BY5+BX5+BW4+BV4)*0.132/2,17)</f>
        <v>18.599230769230768</v>
      </c>
      <c r="U51" s="111"/>
      <c r="V51" s="122"/>
      <c r="W51" s="108"/>
    </row>
    <row r="52" spans="2:23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SUM((CP20+CO19+CO18+CN17+CN16+CM15+CM14+CL13+CL12+CK11+CJ10+CI9+CH8)*0.132,(CG7+CF7+CE7+CD6+CC6+CB6+CA5+BZ5+BY5+BX4+BW4+BV4)*0.132/3,17)</f>
        <v>18.907230769230768</v>
      </c>
      <c r="U52" s="111"/>
      <c r="V52" s="122"/>
      <c r="W52" s="108"/>
    </row>
    <row r="53" spans="2:23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SUM((CN20+CN19+CN18+CN17+CN16+CN15+CN14+CN13+CN12+CM11+CM10+CL9+CL8)*0.132,(CK7+CJ7+CI7+CH7+CG6+CF6+CE6+CD6+CC5+CB5+CA5+BZ5+BY4+BX4+BW4+BV4)*0.132/4,17)</f>
        <v>18.500230769230768</v>
      </c>
      <c r="U53" s="111"/>
      <c r="V53" s="122"/>
      <c r="W53" s="108"/>
    </row>
    <row r="54" spans="2:23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SUM((CL20+CM19+CM18+CN17+CN16+CO15+CO14+CP13+CP12+CQ11+CQ10+CP9+CP8)*0.132,(CO7+CN7+CM7+CL7+CK7+CJ6+CI6+CH6+CG6+CF6+CE5+CD5+CC5+CB5+CA5+BZ4+BY4+BX4+BW4+BV4)*0.132/5,17)</f>
        <v>19.23283076923077</v>
      </c>
      <c r="U54" s="111"/>
      <c r="V54" s="122"/>
      <c r="W54" s="108"/>
    </row>
    <row r="55" spans="2:23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SUM((CJ20+CK19+CL18+CM17+CN16+CO15+CP14+CQ13+CR12+CS11+CS10+CT9+CT8)*0.132,(CS7+CR7+CQ7+CP7+CO7+CN7+CM6+CL6+CK6+CJ6+CI6+CH6+CG5+CF5+CE5+CD5+CC5+CB5+CA4+BZ4+BY4+BX4+BW4+BV4)*0.132/6,17)</f>
        <v>18.57723076923077</v>
      </c>
      <c r="U55" s="111"/>
      <c r="V55" s="122"/>
      <c r="W55" s="108"/>
    </row>
    <row r="56" spans="2:23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SUM((CH20+CK18+CN16+CQ14+CT12+CU11+CV10+CW9+CX8)*0.132,(CI19+CJ19+CL17+CM17+CO15+CP14+CR13+CS13)*0.132/2,(CW7+CV7+CU7+CT7+CS7+CR7+CQ7+CP6+CO6+CN6+CM6+CL6+CK6+CJ6+CI5+CH5+CG5+CF5+CE5+CD5+CC5+CB4+CA4+BZ4+BY4+BX4+BW4+BV4)*0.132/7,17)</f>
        <v>18.82321978021978</v>
      </c>
      <c r="U56" s="111"/>
      <c r="V56" s="122"/>
      <c r="W56" s="108"/>
    </row>
    <row r="57" spans="2:23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SUM((CF20+DB8+CY10)*0.132,(CG19+CH19+CI18+CJ18+CK17+CL17+CM16+CN16+CO15+CP15+CQ14+CR14+CS13+CT13+CU12+CV12+CW11+CX11+CZ9+DA9)*0.132/2,(DA7+CZ7+CY7+CX7+CW7+CV7+CU7+CT7+CS6+CR6+CQ6+CP6+CO6+CN6+CM6+CL6+CK5+CJ5+CI5+CH5+CG5+CF5+CE5+CD5+CC4+CB4+CA4+BZ4+BY4+BX4+BW4+BV4)*0.132/8,17)</f>
        <v>19.523230769230768</v>
      </c>
      <c r="U57" s="111"/>
      <c r="V57" s="122"/>
      <c r="W57" s="108"/>
    </row>
    <row r="58" spans="2:23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  <c r="T58" s="111"/>
      <c r="U58" s="111"/>
      <c r="V58" s="122"/>
      <c r="W58" s="108"/>
    </row>
    <row r="59" spans="2:23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SUM((CP20+CO19+CN18+CM17+CL16+CK15+CJ14+CI13+CH12+CG11+CF10+CE9+CD8)*0.132,(CC7+CB7+CA6+BZ6+BY5+BX5+BW4+BV4)*0.132/2,17)</f>
        <v>18.995230769230769</v>
      </c>
      <c r="U59" s="111"/>
      <c r="V59" s="122"/>
      <c r="W59" s="108"/>
    </row>
    <row r="60" spans="2:23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SUM((CN20+CM19+CM18+CL17+CL16+CK15+CK14+CJ13+CJ12+CI11+CH10+CG9+CF8)*0.132,(CE7+CD7+CC7+CB6+CA6+BZ6)*0.132/3,(BY5+BX5+BW4+BV4)*0.132/2,17)</f>
        <v>19.127230769230767</v>
      </c>
      <c r="U60" s="111"/>
      <c r="V60" s="122"/>
      <c r="W60" s="108"/>
    </row>
    <row r="61" spans="2:23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SUM((CL20+CL19+CL18+CL17+CL16+CL15+CL14+CL13+CL12+CK11+CK10+CJ9+CJ8)*0.132,(CI7+CH7+CG7+CF7+CE6+CD6+CC6+CB6)*0.132/4,(CA5+BZ5+BY5+BX4+BW4+BV4)*0.132/3,17)</f>
        <v>19.666230769230769</v>
      </c>
      <c r="U61" s="111"/>
      <c r="V61" s="122"/>
      <c r="W61" s="108"/>
    </row>
    <row r="62" spans="2:23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SUM((CJ20+CK19+CK18+CL17+CL16+CM15+CM14+CN13+CN12+CO11+CO10+CN9+CN8)*0.132,(CM7+CL7+CK7+CJ7+CI7+CH6+CG6+CF6+CE6+CD6)*0.132/5,(CC5+CB5+CA5+BZ5+BY4+BX4+BW4+BV4)*0.132/4,17)</f>
        <v>18.500230769230768</v>
      </c>
      <c r="U62" s="111"/>
      <c r="V62" s="122"/>
      <c r="W62" s="108"/>
    </row>
    <row r="63" spans="2:23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SUM((CH20+CI19+CJ18+CK17+CL16+CM15+CN14+CO13+CP12+CQ11+CQ10+CR9+CR8)*0.132,(CQ7+CP7+CO7+CN7+CM7+CL7+CK6+CJ6+CI6+CH6+CG6+CF6)*0.132/6,(CE5+CD5+CC5+CB5+CA5+BZ4+BY4+BX4+BW4+BV4)*0.132/5,17)</f>
        <v>19.263630769230769</v>
      </c>
      <c r="U63" s="111"/>
      <c r="V63" s="122"/>
      <c r="W63" s="108"/>
    </row>
    <row r="64" spans="2:23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SUM((CF20+CI18+CL16+CO14+CR12+CS11+CT10+CU9+CV8)*0.132,(CG19+CH19+CJ17+CK17+CM15+CN15+CP13+CQ13)*0.132/2,(CU7+CT7+CS7+CR7+CQ7+CP7+CO7+CN6+CM6+CL6+CK6+CJ6+CI6+CH6)*0.132/7,(CG5+CF5+CE5+CD5+CC5+CB5+CA4+BZ4+BY4+BX4+BW4+BV4)*0.132/6,17)</f>
        <v>18.913516483516485</v>
      </c>
      <c r="U64" s="111"/>
      <c r="V64" s="122"/>
      <c r="W64" s="108"/>
    </row>
    <row r="65" spans="2:23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SUM((CD20+CZ8+CW10)*0.132,(CE19+CF19+CG18+CH18+CI17+CJ17+CK16+CL16+CM15+CN15+CO14+CP14+CQ13+CR13+CS12+CT12+CU11+CV11+CX9+CY9)*0.132/2,(CY7+CX7+CW7+CV7+CU7+CT7+CS7+CR7+CQ6+CP6+CO6+CN6+CM6+CL6+CK6+CJ6)*0.132/8,(CI5+CH5+CG5+CF5+CE5+CD5+CC5+CB4+CA4+BZ4+BY4+BX4+BW4+BV4)*0.132/7,17)</f>
        <v>19.195587912087912</v>
      </c>
      <c r="U65" s="111"/>
      <c r="V65" s="122"/>
      <c r="W65" s="108"/>
    </row>
    <row r="66" spans="2:23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  <c r="T66" s="111"/>
      <c r="U66" s="111"/>
      <c r="V66" s="122"/>
      <c r="W66" s="108"/>
    </row>
    <row r="67" spans="2:23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SUM((CN20+CM19+CL18+CK17+CJ16+CI15+CH14+CG13+CF12+CE11+CD10+CC9+CB8+BV4+BY6)*0.132,(CA7+BZ7+BX5+BW5)*0.132/2,17)</f>
        <v>19.391230769230766</v>
      </c>
      <c r="U67" s="111"/>
      <c r="V67" s="122"/>
      <c r="W67" s="108"/>
    </row>
    <row r="68" spans="2:23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SUM((CL20+CK19+CK18+CJ17+CJ16+CI15+CI14+CH13+CH12+CG11+CF10+CE9+CD8)*0.132,(CC7+CB7+CA6+BZ6+BY5+BX5+BW4+BV4)*0.132/2,17)</f>
        <v>19.259230769230768</v>
      </c>
      <c r="U68" s="111"/>
      <c r="V68" s="122"/>
      <c r="W68" s="108"/>
    </row>
    <row r="69" spans="2:23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SUM((CJ20+CJ19+CJ18+CJ17+CJ16+CJ15+CJ14+CJ13+CJ12+CI11+CI10+CH9+CH8)*0.132,(CG7+CF7+CE7+CD6+CC6+CB6+CA5+BZ5+BY5+BX4+BW4+BV4)*0.132/3,17)</f>
        <v>20.491230769230768</v>
      </c>
      <c r="U69" s="111"/>
      <c r="V69" s="122"/>
      <c r="W69" s="108"/>
    </row>
    <row r="70" spans="2:23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SUM((CH20+CI19+CI18+CJ17+CJ16+CK15+CK14+CL13+CL12+CM11+CM10+CL9+CL8)*0.132,(CK7+CJ7+CI7+CH7+CG6+CF6+CE6+CD6+CC5+CB5+CA5+BZ5+BY4+BX4+BW4+BV4)*0.132/4,17)</f>
        <v>19.424230769230768</v>
      </c>
      <c r="U70" s="111"/>
      <c r="V70" s="122"/>
      <c r="W70" s="108"/>
    </row>
    <row r="71" spans="2:23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SUM((CF20+CG19+CH18+CI17+CJ16+CK15+CL14+CM13+CN12+CO11+CO10+CP9+CP8)*0.132,(CO7+CN7+CM7+CL7+CK7+CJ6+CI6+CH6+CG6+CF6+CE5+CD5+CC5+CB5+CA5+BZ4+BY4+BX4+BW4+BV4)*0.132/5,17)</f>
        <v>19.760830769230768</v>
      </c>
      <c r="U71" s="111"/>
      <c r="V71" s="122"/>
      <c r="W71" s="108"/>
    </row>
    <row r="72" spans="2:23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SUM((CD20+CG18+CJ16+CM14+CP12+CQ11+CR10+CS9+CT8)*0.132,(CE19+CF19+CH17+CI17+CK15+CL15+CN13+CO13)*0.132/2,(CS7+CR7+CQ7+CP7+CO7+CN7+CM6+CL6+CK6+CJ6+CI6+CH6+CG5+CF5+CE5+CD5+CC5+CB5+CA4+BZ4+BY4+BX4+BW4+BV4)*0.132/6,17)</f>
        <v>19.237230769230766</v>
      </c>
      <c r="U72" s="111"/>
      <c r="V72" s="122"/>
      <c r="W72" s="108"/>
    </row>
    <row r="73" spans="2:23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SUM((CC19+CD19+CE18+CF18+CG17+CH17+CI16+CJ16+CK15+CL15+CM14+CN14+CO13+CP13+CQ12+CR12+CS11+CT11+CV9+CW9)*0.132/2,(CX8+CU10+CB20)*0.132,(CW7+CV7+CU7+CT7+CS7+CR7+CQ7+CP6+CO6+CN6+CM6+CL6+CK6+CJ6+CI5+CH5+CG5+CF5+CE5+CD5+CC5+CB4+CA4+BZ4+BY4+BX4+BW4+BV4)*0.132/7,17)</f>
        <v>19.042373626373625</v>
      </c>
      <c r="U73" s="111"/>
      <c r="V73" s="122"/>
      <c r="W73" s="108"/>
    </row>
    <row r="74" spans="2:23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0.132/2,(CD18+CE18+CF18+CM14+CN14+CO14+CR12+CS12+CT12)*0.132/3,(DA7+CZ7+CY7+CX7+CW7+CV7+CU7+CT7+CS6+CR6+CQ6+CP6+CO6+CN6+CM6+CL6+CK5+CJ5+CI5+CH5+CG5+CF5+CE5+CD5+CC4+CB4+CA4+BZ4+BY4+BX4+BW4+BV4)*0.132/8,17)</f>
        <v>19.303230769230769</v>
      </c>
      <c r="U74" s="111"/>
      <c r="V74" s="122"/>
      <c r="W74" s="108"/>
    </row>
    <row r="75" spans="2:23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  <c r="T75" s="111"/>
      <c r="U75" s="111"/>
      <c r="V75" s="122"/>
      <c r="W75" s="108"/>
    </row>
    <row r="76" spans="2:23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SUM((CL20+CK19+CJ18+CI17+CH16+CG15+CF14+CE13+CD12+CC11+CB10+CA9+BZ8+BY7+BX6+BW5+BV4)*0.132,17)</f>
        <v>19.259230769230768</v>
      </c>
      <c r="U76" s="111"/>
      <c r="V76" s="122"/>
      <c r="W76" s="108"/>
    </row>
    <row r="77" spans="2:23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SUM((CJ20+CI19+CI18+CH17+CH16+CG15+CG14+CF13+CF12+CE11+CD10+CC9+CB8+BW5+BV4)*0.132,(CA7+BZ7+BY6+BX6)*0.132/2,17)</f>
        <v>19.721230769230768</v>
      </c>
      <c r="U77" s="111"/>
      <c r="V77" s="122"/>
      <c r="W77" s="108"/>
    </row>
    <row r="78" spans="2:23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SUM((CH20+CH19+CH18+CH17+CH16+CH15+CH14+CH13+CH12+CG11+CG10+CF9+CF8)*0.132,(CE7+CD7+CC7+CB6+CA6+BZ6)*0.132/3,(BY5+BX5+BW4+BV4)*0.132/2,17)</f>
        <v>19.787230769230767</v>
      </c>
      <c r="U78" s="111"/>
      <c r="V78" s="122"/>
      <c r="W78" s="108"/>
    </row>
    <row r="79" spans="2:23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SUM((CF20+CG19+CG18+CH17+CH16+CI15+CI14+CJ13+CJ12+CK11+CK10+CJ9+CJ8)*0.132,(CI7+CH7+CG7+CF7+CE6+CD6+CC6+CB6)*0.132/4,(CA5+BZ5+BY5+BX4+BW4+BV4)*0.132/3,17)</f>
        <v>19.930230769230768</v>
      </c>
      <c r="U79" s="111"/>
      <c r="V79" s="122"/>
      <c r="W79" s="108"/>
    </row>
    <row r="80" spans="2:23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SUM((CD20+CE19+CF18+CG17+CH16+CI15+CJ14+CK13+CL12+CM11+CM10+CN9+CN8)*0.132,(CM7+CL7+CK7+CJ7+CI7+CH6+CG6+CF6+CE6+CD6)*0.132/5,(CC5+CB5+CA5+BZ5+BY4+BX4+BW4+BV4)*0.132/4,17)</f>
        <v>19.160230769230768</v>
      </c>
      <c r="U80" s="111"/>
      <c r="V80" s="122"/>
      <c r="W80" s="108"/>
    </row>
    <row r="81" spans="2:23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SUM((CB20+CE18+CH16+CK14+CN12+CO11+CP10+CQ9+CR8)*0.132,(CC19+CD19+CF17+CG17+CI15+CJ15+CL13+CM13)*0.132/2,(CQ7+CP7+CO7+CN7+CM7+CL7+CK6+CJ6+CI6+CH6+CG6+CF6)*0.132/6,(CE5+CD5+CC5+CB5+CA5+BZ4+BY4+BX4+BW4+BV4)*0.132/5,17)</f>
        <v>18.999630769230766</v>
      </c>
      <c r="U81" s="111"/>
      <c r="V81" s="122"/>
      <c r="W81" s="108"/>
    </row>
    <row r="82" spans="2:23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SUM((BZ20+CV8+CS10)*0.132,(CA19+CB19+CC18+CD18+CE17+CF17+CG16+CH16+CI15+CJ15+CK14+CL14+CM13+CN13+CO12+CP12+CQ11+CR11+CT9+CU9)*0.132/2,(CU7+CT7+CS7+CR7+CQ7+CP7+CO7+CN6+CM6+CL6+CK6+CJ6+CI6+CH6)*0.132/7,(CG5+CF5+CE5+CD5+CC5+CB5+CA4+BZ4+BY4+BX4+BW4+BV4)*0.132/6,17)</f>
        <v>19.24351648351648</v>
      </c>
      <c r="U82" s="111"/>
      <c r="V82" s="122"/>
      <c r="W82" s="108"/>
    </row>
    <row r="83" spans="2:23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0.132/2,(CB18+CC18+CD18+CK14+CL14+CM14+CP12+CQ12+CR12)*0.132/3,(CY7+CX7+CW7+CV7+CU7+CT7+CS7+CR7+CQ6+CP6+CO6+CN6+CM6+CL6+CK6+CJ6)*0.132/8,(CI5+CH5+CG5+CF5+CE5+CD5+CC5+CB4+CA4+BZ4+BY4+BX4+BW4+BV4)*0.132/7,17)</f>
        <v>19.12958791208791</v>
      </c>
      <c r="U83" s="111"/>
      <c r="V83" s="122"/>
      <c r="W83" s="108"/>
    </row>
    <row r="84" spans="2:23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  <c r="T84" s="111"/>
      <c r="U84" s="111"/>
      <c r="V84" s="122"/>
      <c r="W84" s="108"/>
    </row>
    <row r="85" spans="2:23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SUM((CH20+CG19+CG18+CF17+CF16+CE15+CE14+CD13+CD12+CC11+CC10+CB9+CB8+BV4+BW5)*0.132,(CA7+BZ7+BY6+BX6)*0.132/2,17)</f>
        <v>19.589230769230767</v>
      </c>
      <c r="U85" s="111"/>
      <c r="V85" s="122"/>
      <c r="W85" s="108"/>
    </row>
    <row r="86" spans="2:23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SUM((CF20+CF19+CF18+CF17+CF16+CF15+CF14+CF13+CF12+CE11+CE10+CD9+CD8)*0.132,(CC7+CB7+CA6+BZ6+BY5+BX5+BW4+BV4)*0.132/2,17)</f>
        <v>19.655230769230766</v>
      </c>
      <c r="U86" s="111"/>
      <c r="V86" s="122"/>
      <c r="W86" s="108"/>
    </row>
    <row r="87" spans="2:23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SUM((CD20+CE19+CE18+CF17+CF16+CG15+CG14+CH13+CH12+CI11+CI10+CH9+CH8)*0.132,(CG7+CF7+CE7+CD6+CC6+CB6+CA5+BZ5+BY5+BX4+BW4+BV4)*0.132/3,17)</f>
        <v>19.435230769230767</v>
      </c>
      <c r="U87" s="111"/>
      <c r="V87" s="122"/>
      <c r="W87" s="108"/>
    </row>
    <row r="88" spans="2:23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SUM((CB20+CC19+CD18+CE17+CF16+CG15+CH14+CI13+CJ12+CK11+CK10+CL9+CL8)*0.132,(CK7+CJ7+CI7+CH7+CG6+CF6+CE6+CD6+CC5+CB5+CA5+BZ5+BY4+BX4+BW4+BV4)*0.132/4,17)</f>
        <v>19.952230769230766</v>
      </c>
      <c r="U88" s="111"/>
      <c r="V88" s="122"/>
      <c r="W88" s="108"/>
    </row>
    <row r="89" spans="2:23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SUM((BZ20+CC18+CF16+CI14+CL12+CM11+CN10+CO9+CP8)*0.132,(CA19+CB19+CD17+CE17+CG15+CH15+CJ13+CK13)*0.132/2,(CO7+CN7+CM7+CL7+CK7+CJ6+CI6+CH6+CG6+CF6+CE5+CD5+CC5+CB5+CA5+BZ4+BY4+BX4+BW4+BV4)*0.132/5,17)</f>
        <v>19.430830769230766</v>
      </c>
      <c r="U89" s="111"/>
      <c r="V89" s="122"/>
      <c r="W89" s="108"/>
    </row>
    <row r="90" spans="2:23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SUM((BX20+CT8+CQ10)*0.132,(BY19+BZ19+CA18+CB18+CC17+CD17+CE16+CF16+CG15+CH15+CI14+CJ14+CK13+CL13+CM12+CN12+CO11+CP11+CR9+CS9)*0.132/2,(CS7+CR7+CQ7+CP7+CO7+CN7+CM6+CL6+CK6+CJ6+CI6+CH6+CG5+CF5+CE5+CD5+CC5+CB5+CA4+BZ4+BY4+BX4+BW4+BV4)*0.132/6,17)</f>
        <v>19.03923076923077</v>
      </c>
      <c r="U90" s="111"/>
      <c r="V90" s="122"/>
      <c r="W90" s="108"/>
    </row>
    <row r="91" spans="2:23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0.132/2,(BZ18+CA18+CB18+CI14+CJ14+CK14+CN12+CO12+CP12)*0.132/3,(CW7+CV7+CU7+CT7+CS7+CR7+CQ7+CP6+CO6+CN6+CM6+CL6+CK6+CJ6+CI5+CH5+CG5+CF5+CE5+CD5+CC5+CB4+CA4+BZ4+BY4+BX4+BW4+BV4)*0.132/7,17)</f>
        <v>19.020373626373626</v>
      </c>
      <c r="U91" s="111"/>
      <c r="V91" s="122"/>
      <c r="W91" s="108"/>
    </row>
    <row r="92" spans="2:23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0.132/3,(BW19+BX19+CB17+CC17+CV10+CW10+DA8+DB8)*0.132/2,(DA7+CZ7+CY7+CX7+CW7+CV7+CU7+CT7+CS6+CR6+CQ6+CP6+CO6+CN6+CM6+CL6+CK5+CJ5+CI5+CH5+CG5+CF5+CE5+CD5+CC4+CB4+CA4+BZ4+BY4+BX4+BW4+BV4)*0.132/8,17)</f>
        <v>18.819230769230767</v>
      </c>
      <c r="U92" s="111"/>
      <c r="V92" s="122"/>
      <c r="W92" s="108"/>
    </row>
    <row r="93" spans="2:23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  <c r="T93" s="111"/>
      <c r="U93" s="111"/>
      <c r="V93" s="122"/>
      <c r="W93" s="108"/>
    </row>
    <row r="94" spans="2:23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SUM((CF20+CE19+CE18+CD17+CD16+CC15+CC14+CB13+CB12+CA11+CA10+BZ9+BZ8+BY7+BX6+BW5+BV4)*0.132,17)</f>
        <v>19.523230769230768</v>
      </c>
      <c r="U94" s="111"/>
      <c r="V94" s="122"/>
      <c r="W94" s="108"/>
    </row>
    <row r="95" spans="2:23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SUM((CD20+CD19+CD18+CD17+CD16+CD15+CD14+CD13+CD12+CC11+CC10++CB9+CB8+BW5+BV4)*0.132,(CA7+BZ7+BY6+BX6)*0.132/2,17)</f>
        <v>20.249230769230767</v>
      </c>
      <c r="U95" s="111"/>
      <c r="V95" s="122"/>
      <c r="W95" s="108"/>
    </row>
    <row r="96" spans="2:23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SUM((CB20+CC19+CC18+CD17+CD16+CE15+CE14+CF13+CF12+CG11+CG10+CF9+CF8)*0.132,(CE7+CD7+CC7+CB6+CA6+BZ6)*0.132/3,(BY5+BX5+BW4+BV4)*0.132/2,17)</f>
        <v>19.919230769230765</v>
      </c>
      <c r="U96" s="111"/>
      <c r="V96" s="122"/>
      <c r="W96" s="108"/>
    </row>
    <row r="97" spans="2:23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SUM((BZ20+CA19+CB18+CC17+CD16+CE15+CF14+CG13+CH12+CI11+CI10+CJ9+CJ8)*0.132,(CI7+CH7+CG7+CF7+CE6+CD6+CC6+CB6)*0.132/4,(CA5+BZ5+BY5+BX4+BW4+BV4)*0.132/3,17)</f>
        <v>19.930230769230768</v>
      </c>
      <c r="U97" s="111"/>
      <c r="V97" s="122"/>
      <c r="W97" s="108"/>
    </row>
    <row r="98" spans="2:23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SUM((BX20+CA18+CD16+CG14+CJ12+CK11+CL10+CM9+CN8)*0.132,(BY19+BZ19+CB17+CC17+CE15+CF15+CH13+CI13)*0.132/2,(CM7+CL7+CK7+CJ7+CI7+CH6+CG6+CF6+CE6+CD6)*0.132/5,(CC5+CB5+CA5+BZ5+BY4+BX4+BW4+BV4)*0.132/4,17)</f>
        <v>19.424230769230768</v>
      </c>
      <c r="U98" s="111"/>
      <c r="V98" s="122"/>
      <c r="W98" s="108"/>
    </row>
    <row r="99" spans="2:23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SUM((BU20+BV20+BW19+BX19+BY18+BZ18+CA17+CB17+CC16+CD16+CE15+CF15+CG14+CH14+CI13+CJ13+CK12+CL12+CM11+CN11+CP9+CQ9)*0.132/2,(CO10+CR8)*0.132,(CQ7+CP7+CO7+CN7+CM7+CL7+CK6+CJ6+CI6+CH6+CG6+CF6)*0.132/6,(CE5+CD5+CC5+CB5+CA5+BZ4+BY4+BX4+BW4+BV4)*0.132/5,17)</f>
        <v>19.395630769230767</v>
      </c>
      <c r="U99" s="111"/>
      <c r="V99" s="122"/>
      <c r="W99" s="108"/>
    </row>
    <row r="100" spans="2:23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0.132/2,(BX18+BY18+BZ18+CE15+CF15+CG15+CJ13+CK13+CL13)*0.132/3,(CU7+CT7+CS7+CR7+CQ7+CP7+CO7+CN6+CM6+CL6+CK6+CJ6+CI6+CH6)*0.132/7,(CG5+CF5+CE5+CD5+CC5+CB5+CA4+BZ4+BY4+BX4+BW4+BV4)*0.132/6,17)</f>
        <v>18.869516483516481</v>
      </c>
      <c r="U100" s="111"/>
      <c r="V100" s="122"/>
      <c r="W100" s="108"/>
    </row>
    <row r="101" spans="2:23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0.132/3,(BU19+BV19+BZ17+CA17+CT10+CU10+CY8+CZ8)*0.132/2,(CY7+CX7+CW7+CV7+CU7+CT7+CS7+CR7+CQ6+CP6+CO6+CN6+CM6+CL6+CK6+CJ6)*0.132/8,(CI5+CH5+CG5+CF5+CE5+CD5+CC5+CB4+CA4+BZ4+BY4+BX4+BW4+BV4)*0.132/7,17)</f>
        <v>18.909587912087911</v>
      </c>
      <c r="U101" s="111"/>
      <c r="V101" s="122"/>
      <c r="W101" s="108"/>
    </row>
    <row r="102" spans="2:23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  <c r="T102" s="111"/>
      <c r="U102" s="111"/>
      <c r="V102" s="122"/>
      <c r="W102" s="108"/>
    </row>
    <row r="103" spans="2:23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SUM((CD20+CC19+CC18+CB17+CB16+CA15+CA14+BZ13+BZ12+BY11+BY10+BX9+BX8+BW7+BW6+BV5+BV4)*0.132,17)</f>
        <v>18.467230769230767</v>
      </c>
      <c r="U103" s="111"/>
      <c r="V103" s="122"/>
      <c r="W103" s="108"/>
    </row>
    <row r="104" spans="2:23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SUM((CB20+CB19+CB18+CB17+CB16+CB15+CB14+CB13+CB12+CA11+CA10+BZ9+BZ8+BY7+BX6+BW5+BV4)*0.132,17)</f>
        <v>19.787230769230767</v>
      </c>
      <c r="U104" s="111"/>
      <c r="V104" s="122"/>
      <c r="W104" s="108"/>
    </row>
    <row r="105" spans="2:23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SUM((BZ20+CA19+CA18+CB17+CB16+CC15+CC14+CD13+CD12+CE11+CE10+CD9+CD8)*0.132,(CC7+CB7+CA6+BZ6+BY5+BX5+BW4+BV4)*0.132/2,17)</f>
        <v>19.391230769230766</v>
      </c>
      <c r="U105" s="111"/>
      <c r="V105" s="122"/>
      <c r="W105" s="108"/>
    </row>
    <row r="106" spans="2:23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SUM((BX20+BY19+BZ18+CA17+CB16+CC15+CD14+CE13+CF12+CG11+CG10+CH9+CH8)*0.132,(CG7+CF7+CE7+CD6+CC6+CB6+CA5+BZ5+BY5+BX4+BW4+BV4)*0.132/3,17)</f>
        <v>19.567230769230768</v>
      </c>
      <c r="U106" s="111"/>
      <c r="V106" s="122"/>
      <c r="W106" s="108"/>
    </row>
    <row r="107" spans="2:23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SUM((BV20+BY18+CB16+CE14+CH12+CI11+CJ10+CK9+CL8)*0.132,(BW19+BX19+BZ17+CA17+CC15+CD15+CF13+CG13)*0.132/2,(CK7+CJ7+CI7+CH7+CG6+CF6+CE6+CD6+CC5+CB5+CA5+BZ5+BY4+BX4+BW4+BV4)*0.132/4,17)</f>
        <v>19.424230769230768</v>
      </c>
      <c r="U107" s="111"/>
      <c r="V107" s="122"/>
      <c r="W107" s="108"/>
    </row>
    <row r="108" spans="2:23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SUM((BT20+CM10+CP8)*0.132,(BU19+BV19+BW18+BX18+BY17+BZ17+CA16+CB16+CC15+CD15+CE14+CF14+CG13+CH13+CI12+CJ12+CK11+CL11+CN9+CO9)*0.132/2,(CO7+CN7+CM7+CL7+CK7+CJ6+CI6+CH6+CG6+CF6+CE5+CD5+CC5+CB5+CA5+BZ4+BY4+BX4+BW4+BV4)*0.132/5,17)</f>
        <v>18.836830769230765</v>
      </c>
      <c r="U108" s="111"/>
      <c r="V108" s="122"/>
      <c r="W108" s="108"/>
    </row>
    <row r="109" spans="2:23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SUM((BR20+BS20+BT19+BU19+BY17+BZ17+CA16+CB16+CF14+CG14+CK12+CL12+CM11+CN11+CO10+CP10+CQ9+CR9+CS8+CT8)*0.132/2,(BV18+BW18+BX18+CC15+CD15+CE15+CH13+CI13+CJ13)*0.132/3,(CS7+CR7+CQ7+CP7+CO7+CN7+CM6+CL6+CK6+CJ6+CI6+CH6+CG5+CF5+CE5+CD5+CC5+CB5+CA4+BZ4+BY4+BX4+BW4+BV4)*0.132/6,17)</f>
        <v>18.819230769230767</v>
      </c>
      <c r="U109" s="111"/>
      <c r="V109" s="122"/>
      <c r="W109" s="108"/>
    </row>
    <row r="110" spans="2:23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0.132/3,(BS19+BT19+BX17+BY17+CO11+CP11+CT9+CU9)*0.132/2,(CW7+CV7+CU7+CT7+CS7+CR7+CQ7+CP6+CO6+CN6+CM6+CL6+CK6+CJ6+CI5+CH5+CG5+CF5+CE5+CD5+CC5+CB4+CA4+BZ4+BY4+BX4+BW4+BV4)*0.132/7,17)</f>
        <v>18.536373626373624</v>
      </c>
      <c r="U110" s="111"/>
      <c r="V110" s="122"/>
      <c r="W110" s="108"/>
    </row>
    <row r="111" spans="2:23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0.132/3,(CC15+CD15+CE15+CF15+CJ13+CK13+CL13+CM13)*0.132/4,(DA7+CZ7+CY7+CX7+CW7+CV7+CU7+CT7+CS6+CR6+CQ6+CP6+CO6+CN6+CM6+CL6+CK5+CJ5+CI5+CH5+CG5+CF5+CE5+CD5+CC4+CB4+CA4+BZ4+BY4+BX4+BW4+BV4)*0.132/8,17)</f>
        <v>18.643230769230769</v>
      </c>
      <c r="U111" s="111"/>
      <c r="V111" s="122"/>
      <c r="W111" s="108"/>
    </row>
    <row r="112" spans="2:23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  <c r="T112" s="111"/>
      <c r="U112" s="111"/>
      <c r="V112" s="122"/>
      <c r="W112" s="108"/>
    </row>
    <row r="113" spans="2:23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SUM((BZ20+BZ19+BZ18+BZ17+BZ16+BZ15+BZ14+BZ13+BZ12+BZ11+BZ10+BZ9+BY8+BX6+BW5+BV4+BY7)*0.132,17)</f>
        <v>19.919230769230765</v>
      </c>
      <c r="U113" s="111"/>
      <c r="V113" s="122"/>
      <c r="W113" s="108"/>
    </row>
    <row r="114" spans="2:23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SUM((BX20+BY19+BY18+BZ17+BZ16+CA15+CA14+CB13+CB12+CC11+CC10+CB9+CB8+BW5+BV4)*0.132,(CA7+BZ7+BY6+BX6)*0.132/2,17)</f>
        <v>19.589230769230767</v>
      </c>
      <c r="U114" s="111"/>
      <c r="V114" s="122"/>
      <c r="W114" s="108"/>
    </row>
    <row r="115" spans="2:23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SUM((BV20+BW19+BX18+BY17+BZ16+CA15+CB14+CC13+CD12+CE11+CE10+CF9+CF8)*0.132,(CE7+CD7+CC7+CB6+CA6+BZ6)*0.132/3,(BY5+BX5+BW4+BV4)*0.132/2,17)</f>
        <v>19.655230769230766</v>
      </c>
      <c r="U115" s="111"/>
      <c r="V115" s="122"/>
      <c r="W115" s="108"/>
    </row>
    <row r="116" spans="2:23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SUM((BT20+BW18+BZ16+CC14+CF12+CG11+CH10+CI9+CJ8)*0.132,(BU19+BV19+BX17+BY17+CA15+CB15+CD13+CE13)*0.132/2,(CI7+CH7+CG7+CF7+CE6+CD6+CC6+CB6)*0.132/4,(CA5+BZ5+BY5+BX4+BW4+BV4)*0.132/3,17)</f>
        <v>19.006230769230768</v>
      </c>
      <c r="U116" s="111"/>
      <c r="V116" s="122"/>
      <c r="W116" s="108"/>
    </row>
    <row r="117" spans="2:23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SUM((BR20+CK10+CN8)*0.132,(BS19+BT19+BU18+BV18+BW17+BX17+BY16+BZ16+CA15+CB15+CC14+CD14+CE13+CF13+CG12+CH12+CI11+CJ11+CL9+CM9)*0.132/2,(CM7+CL7+CK7+CJ7+CI7+CH6+CG6+CF6+CE6+CD6)*0.132/5,(CC5+CB5+CA5+BZ5+BY4+BX4+BW4+BV4)*0.132/4,17)</f>
        <v>19.160230769230768</v>
      </c>
      <c r="U117" s="111"/>
      <c r="V117" s="122"/>
      <c r="W117" s="108"/>
    </row>
    <row r="118" spans="2:23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SUM((BP20+BQ20+BR19+BS19+BW17+BX17+BY16+BZ16+CD14+CE14+CI12+CJ12+CK11+CL11+CM10+CN10+CO9+CP9+CQ8+CR8)*0.132/2,(BT18+BU18+BV18+CA15+CB15+CC15+CF13+CG13+CH13)*0.132/3,(CQ7+CP7+CO7+CN7+CM7+CL7+CK6+CJ6+CI6+CH6+CG6+CF6)*0.132/6,(CE5+CD5+CC5+CB5+CA5+BZ4+BY4+BX4+BW4+BV4)*0.132/5,17)</f>
        <v>18.801630769230769</v>
      </c>
      <c r="U118" s="111"/>
      <c r="V118" s="122"/>
      <c r="W118" s="108"/>
    </row>
    <row r="119" spans="2:23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0.132/2,(BP19+BQ19+BR19+BU17+BV17+BW17+BX16+BY16+BZ16+CA15+CB15+CC15+CD14+CE14+CF14+CG13+CH13+CI13+CJ12+CK12+CL12+CM11+CN11+CO11+CR9+CS9+CT9)*0.132/3,(CU7+CT7+CS7+CR7+CQ7+CP7+CO7+CN6+CM6+CL6+CK6+CJ6+CI6+CH6)*0.132/7,(CG5+CF5+CE5+CD5+CC5+CB5+CA4+BZ4+BY4+BX4+BW4+BV4)*0.132/6,17)</f>
        <v>18.341516483516482</v>
      </c>
      <c r="U119" s="111"/>
      <c r="V119" s="122"/>
      <c r="W119" s="108"/>
    </row>
    <row r="120" spans="2:23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0.132/3,(CA15+CB15+CC15+CD15+CH13+CI13+CJ13+CK13)*0.132/4,(CY7+CX7+CW7+CV7+CU7+CT7+CS7+CR7+CQ6+CP6+CO6+CN6+CM6+CL6+CK6+CJ6)*0.132/8,(CI5+CH5+CG5+CF5+CE5+CD5+CC5+CB4+CA4+BZ4+BY4+BX4+BW4+BV4)*0.132/7,17)</f>
        <v>18.26058791208791</v>
      </c>
      <c r="U120" s="111"/>
      <c r="V120" s="122"/>
      <c r="W120" s="108"/>
    </row>
    <row r="121" spans="2:23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0.132/3,(BM19+BN19+BO19+BP19+BT17+BU17+BV17+BW17+CA15+CB15+CC15+CD15+CE14+CF14+CG14+CH14+CI13+CJ13+CK13+CL13+CM12+CN12+CO12+CP12)*0.132/4,(CQ11+CR11+CS11+CT10+CU10+CV10+CW9+CX9+CY9+CZ8+DA8+DB8)*0.132/3,(DA7+CZ7+CY7+CX7+CW7+CV7+CU7+CT7+CS6+CR6+CQ6+CP6+CO6+CN6+CM6+CL6+CK5+CJ5+CI5+CH5+CG5+CF5+CE5+CD5+CC4+CB4+CA4+BZ4+BY4+BX4+BW4+BV4)*0.132/8,17)</f>
        <v>18.346230769230768</v>
      </c>
      <c r="U121" s="111"/>
      <c r="V121" s="122"/>
      <c r="W121" s="108"/>
    </row>
    <row r="122" spans="2:23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  <c r="T122" s="111"/>
      <c r="U122" s="111"/>
      <c r="V122" s="122"/>
      <c r="W122" s="108"/>
    </row>
    <row r="123" spans="2:23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SUM((BX20+BX19+BX18+BX17+BX16+BX15+BX14+BX13+BX12+BX11+BX10+BX9+BX8+BW7+BW6+BV5+BV4)*0.132,17)</f>
        <v>19.787230769230767</v>
      </c>
      <c r="U123" s="111"/>
      <c r="V123" s="122"/>
      <c r="W123" s="108"/>
    </row>
    <row r="124" spans="2:23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SUM((BV20+BW19+BW18+BX17+BX16+BY15+BY14+BZ13+BZ12+CA11+CA10+BZ9+BZ8+BY7+BX6+BW5+BV4)*0.132,17)</f>
        <v>18.731230769230766</v>
      </c>
      <c r="U124" s="111"/>
      <c r="V124" s="122"/>
      <c r="W124" s="108"/>
    </row>
    <row r="125" spans="2:23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SUM((BT20+BU19+BV18+BW17+BX16+BY15+BZ14+CA13+CB12+CC11+CC10+CD9+CD8)*0.132,(CC7+CB7+CA6+BZ6++BY5+BX5+BW4+BV4)*0.132/2,17)</f>
        <v>19.259230769230768</v>
      </c>
      <c r="U125" s="111"/>
      <c r="V125" s="122"/>
      <c r="W125" s="108"/>
    </row>
    <row r="126" spans="2:23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SUM((BR20+BU18+BX16+CA14+CD12+CE11+CF10+CG9+CH8)*0.132,(BS19+BT19+BV17+BW17+BY15+BZ15+CB13+CC13)*0.132/2,(CG7+CF7+CE7+CD6+CC6+CB6+CA5+BZ5+BY5+BX4+BW4+BV4)*0.132/3,17)</f>
        <v>18.907230769230768</v>
      </c>
      <c r="U126" s="111"/>
      <c r="V126" s="122"/>
      <c r="W126" s="108"/>
    </row>
    <row r="127" spans="2:23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SUM((BP20+CI10+CL8)*0.132,(BQ19+BR19+BS18+BT18+BU17+BV17+BW16+BX16+BY15+BZ15+CA14+CB14+CC13+CD13+CE12+CF12+CG11+CH11+CJ9+CK9)*0.132/2,(CK7+CJ7+CI7+CH7+CG6+CF6+CE6+CD6+CC5+CB5+CA5+BZ5+BY4+BX4+BW4+BV4)*0.132/4,17)</f>
        <v>18.962230769230768</v>
      </c>
      <c r="U127" s="111"/>
      <c r="V127" s="122"/>
      <c r="W127" s="108"/>
    </row>
    <row r="128" spans="2:23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SUM((BN20+BO20+BP19+BQ19+BU17+BV17+BW16+BX16+CB14+CC14+CG12+CH12+CI11+CJ11+CK10+CL10+CM9+CN9+CO8+CP8)*0.132/2,(BR18+BS18+BT18+BY15+BZ15+CA15+CD13+CE13+CF13)*0.132/3,(CO7+CN7+CM7+CL7+CK7+CJ6+CI6+CH6+CG6+CF6+CE5+CD5+CC5+CB5+CA5+BZ4+BY4+BX4+BW4+BV4)*0.132/5,17)</f>
        <v>18.616830769230766</v>
      </c>
      <c r="U128" s="111"/>
      <c r="V128" s="122"/>
      <c r="W128" s="108"/>
    </row>
    <row r="129" spans="2:23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0.132/3,(BO19+BP19+BT17+BU17+CN10+CO10+CS8+CT8)*0.132/2,(CS7+CR7+CQ7+CP7+CO7+CN7+CM6+CL6+CK6+CJ6+CI6+CH6+CG5+CF5+CE5+CD5+CC5+CB5+CA4+BZ4+BY4+BX4+BW4+BV4)*0.132/6,17)</f>
        <v>18.22523076923077</v>
      </c>
      <c r="U129" s="111"/>
      <c r="V129" s="122"/>
      <c r="W129" s="108"/>
    </row>
    <row r="130" spans="2:23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0.132/3,(BY15+BZ15+CA15+CB15+CF13+CG13+CH13+CI13)*0.132/4,(CW7+CV7+CU7+CT7+CS7+CR7+CQ7+CP6+CO6+CN6+CM6+CL6+CK6+CJ6+CI5+CH5+CG5+CF5+CE5+CD5+CC5+CB4+CA4+BZ4+BY4+BX4+BW4+BV4)*0.132/7,17)</f>
        <v>18.184373626373624</v>
      </c>
      <c r="U130" s="111"/>
      <c r="V130" s="122"/>
      <c r="W130" s="108"/>
    </row>
    <row r="131" spans="2:23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0.132/3,(BK19+BL19+BM19+BN19+BR17+BS17+BT17+BU17+BY15+BZ15+CA15+CB15+CC14+CD14+CE14+CF14+CG13+CH13+CI13+CJ13+CK12+CL12+CM12+CN12+CO11+CP11+CQ11+CR11+CV9+CW9+CX9+CY9)*0.132/4,(DA7+CZ7+CY7+CX7+CW7+CV7+CU7+CT7+CS6+CR6+CQ6+CP6+CO6+CN6+CM6+CL6+CK5+CJ5+CI5+CH5+CG5+CF5+CE5+CD5+CC4+CB4+CA4+BZ4+BY4+BX4+BW4+BV4)*0.132/8,17)</f>
        <v>18.137230769230769</v>
      </c>
      <c r="U131" s="111"/>
      <c r="V131" s="122"/>
      <c r="W131" s="108"/>
    </row>
    <row r="132" spans="2:23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  <c r="T132" s="111"/>
      <c r="U132" s="111"/>
      <c r="V132" s="122"/>
      <c r="W132" s="108"/>
    </row>
    <row r="133" spans="2:23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SUM((BV20+BV19+BV18+BV17+BV16+BV15+BV14+BV13+BV12+BV11+BV10+BV9+BV8+BV7+BV6+BV5+BV4)*0.132,17)</f>
        <v>18.335230769230769</v>
      </c>
      <c r="U133" s="111"/>
      <c r="V133" s="122"/>
      <c r="W133" s="108"/>
    </row>
    <row r="134" spans="2:23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SUM((BT20+BU19+BU18+BV17+BV16+BW15+BW14+BX13+BX12+BY11+BY10+BX9+BX8+BW7+BW6+BV5+BV4)*0.132,17)</f>
        <v>18.07123076923077</v>
      </c>
      <c r="U134" s="111"/>
      <c r="V134" s="122"/>
      <c r="W134" s="108"/>
    </row>
    <row r="135" spans="2:23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SUM((BR20+BS19+BT18+BU17+BV16+BW15+BX14+BY13+BZ12+CA11+CA10+CB9+CB8+BW5+BV4)*0.132,(CA7+BZ7+BY6+BX6)*0.132/2,17)</f>
        <v>18.797230769230769</v>
      </c>
      <c r="U135" s="111"/>
      <c r="V135" s="122"/>
      <c r="W135" s="108"/>
    </row>
    <row r="136" spans="2:23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SUM((BP20+BS18+BV16+BY14+CB12+CC11+CD10+CE9+CF8)*0.132,(BQ19+BR19+BT17+BU17+BW15+BX15+BZ13+CA13)*0.132/2,(CE7+CD7+CC7+CB6+CA6+BZ6)*0.132/3,(BY5+BX5+BW4+BV4)*0.132/2,17)</f>
        <v>18.533230769230769</v>
      </c>
      <c r="U136" s="111"/>
      <c r="V136" s="122"/>
      <c r="W136" s="108"/>
    </row>
    <row r="137" spans="2:23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SUM((BN20+BO20+BP19+BQ19+BS17+BT17+BU16+BV16+BW15+BX15+BY14+BZ14+CA13+CB13+CC12+CD12+CE11+CF11+CH9+CI9)*0.132/2,(BR18+CG10+CJ8)*0.132,(CI7+CH7+CG7+CF7+CE6+CD6+CC6+CB6)*0.132/4,(CA5+BZ5+BY5+BX4+BW4+BV4)*0.132/3,17)</f>
        <v>18.610230769230768</v>
      </c>
      <c r="U137" s="111"/>
      <c r="V137" s="122"/>
      <c r="W137" s="108"/>
    </row>
    <row r="138" spans="2:23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SUM((BL20+BM20+BN19+BO19+BS17+BT17+BU16+BV16+BZ14+CA14+CE12+CF12+CG11+CH11+CI10+CJ10+CK9+CL9+CM8+CN8)*0.132/2,(BP18+BQ18+BR18+BW15+BX15+BY15+CB13+CC13+CD13)*0.132/3,(CM7+CL7+CK7+CJ7+CI7+CH6+CG6+CF6+CE6+CD6)*0.132/5,(CC5+CB5+CA5+BZ5+BY4+BX4+BW4+BV4)*0.132/4,17)</f>
        <v>18.67623076923077</v>
      </c>
      <c r="U138" s="111"/>
      <c r="V138" s="122"/>
      <c r="W138" s="108"/>
    </row>
    <row r="139" spans="2:23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0.132/3,(BM19+BN19+BR17+BS17+CL10+CM10+CQ8+CR8)*0.132/2,(CQ7+CP7+CO7+CN7+CM7+CL7+CK6+CJ6+CI6+CH6+CG6+CF6)*0.132/6,(CE5+CD5+CC5+CB5+CA5+BZ4+BY4+BX4+BW4+BV4)*0.132/5,17)</f>
        <v>18.295630769230769</v>
      </c>
      <c r="U139" s="111"/>
      <c r="V139" s="122"/>
      <c r="W139" s="108"/>
    </row>
    <row r="140" spans="2:23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0.132/3,(BW15+BX15+BY15+BZ15+CD13+CE13+CF13+CG13)*0.132/4,(CU7+CT7+CS7+CR7+CQ7+CP7+CO7+CN6+CM6+CL6+CK6+CJ6+CI6+CH6)*0.132/7,(CG5+CF5+CE5+CD5+CC5+CB5+CA4+BZ4+BY4+BX4+BW4+BV4)*0.132/6,17)</f>
        <v>17.824516483516483</v>
      </c>
      <c r="U140" s="111"/>
      <c r="V140" s="122"/>
      <c r="W140" s="108"/>
    </row>
    <row r="141" spans="2:23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0.132/3,(BI19+BJ19+BK19+BL19+BP17+BQ17+BR17+BS17+BW15+BX15+BY15+BZ15+CA14+CB14+CC14+CD14+CE13+CF13+CG13+CH13+CI12+CJ12+CK12+CL12+CM11+CN11+CO11+CP11+CT9+CU9+CV9+CW9)*0.132/4,(CY7+CX7+CW7+CV7+CU7+CT7+CS7+CR7+CQ6+CP6+CO6+CN6+CM6+CL6+CK6+CJ6)*0.132/8,(CI5+CH5+CG5+CF5+CE5+CD5+CC5+CB4+CA4+BZ4+BY4+BX4+BW4+BV4)*0.132/7,17)</f>
        <v>17.633587912087911</v>
      </c>
      <c r="U141" s="111"/>
      <c r="V141" s="122"/>
      <c r="W141" s="108"/>
    </row>
    <row r="142" spans="2:23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0.132/3,(BG19+BH19+BI19+BJ19+BK18+BL18+BM18+BN18+BO17+BP17+BQ17+BR17+BS16+BT16+BU16+BV16+CB14+CC14+CD14+CE14+CK12+CL12+CM12+CN12+CO11+CP11+CQ11+CR11+CV9+CW9+CX9+CY9)*0.132/4,(BW15+BX15+BY15+BZ15+CA15+CF13+CG13+CH13+CI13+CJ13)*0.132/5,(CS10+CT10+CU10+CZ8+DA8+DB8)*0.132/3,(DA7+CZ7+CY7+CX7+CW7+CV7+CU7+CT7+CS6+CR6+CQ6+CP6+CO6+CN6+CM6+CL6+CK5+CJ5+CI5+CH5+CG5+CF5+CE5+CD5+CC4+CB4+CA4+BZ4+BY4+BX4+BW4+BV4)*0.132/8,17)</f>
        <v>17.745630769230768</v>
      </c>
      <c r="U142" s="111"/>
      <c r="V142" s="122"/>
      <c r="W142" s="108"/>
    </row>
    <row r="143" spans="2:23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  <c r="T143" s="111"/>
      <c r="U143" s="111"/>
      <c r="V143" s="122"/>
      <c r="W143" s="108"/>
    </row>
    <row r="144" spans="2:23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SUM((BR20+BS19+BS18+BT17+BT16+BU15+BU14+BV13+BV12+BW11+BW10+BX9+BX8+BW7+BW6+BV5+BV4)*0.132,17)</f>
        <v>17.939230769230768</v>
      </c>
      <c r="U144" s="111"/>
      <c r="V144" s="122"/>
      <c r="W144" s="108"/>
    </row>
    <row r="145" spans="2:23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SUM((BP20+BQ19+BR18+BS17+BT16+BU15+BV14+BW13+BX12+BY11+BY10+BZ9+BZ8+BY7+BX6+BW5+BV4)*0.132,17)</f>
        <v>18.467230769230767</v>
      </c>
      <c r="U145" s="111"/>
      <c r="V145" s="122"/>
      <c r="W145" s="108"/>
    </row>
    <row r="146" spans="2:23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SUM((BN20+BQ18+BT16+BW14+BZ12+CA11+CB10+CC9+CD8)*0.132,(BO19+BP19+BR17+BS17+BU15+BV15+BX13+BY13)*0.132/2,(CC7+CB7+CA6+BZ6+BY5+BX5+BW4+BV4)*0.132/2,17)</f>
        <v>18.137230769230769</v>
      </c>
      <c r="U146" s="111"/>
      <c r="V146" s="122"/>
      <c r="W146" s="108"/>
    </row>
    <row r="147" spans="2:23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SUM((BL20+BM20+BN19+BO19+BQ17+BR17+BS16+BT16+BU15+BV15+BX13+BY13)*0.132/2,(BP18+BW14+BZ12+CD8+CC9+CB10+CA11)*0.132,(CC7+CB7+CA6+BZ6+BY5+BX5+BW4+BV4)*0.132/2,17)</f>
        <v>18.203230769230768</v>
      </c>
      <c r="U147" s="111"/>
      <c r="V147" s="122"/>
      <c r="W147" s="108"/>
    </row>
    <row r="148" spans="2:23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SUM((BJ20+BK20+BL19+BM19+BQ17+BR17+BS16+BT16+BX14+BY14+CC12+CD12+CE11+CF11+CG10+CH10+CI9+CJ9+CK8+CL8)*0.132/2,(BN18+BO18+BP18+BU15+BV15+BW15+BZ13+CA13+CB13)*0.132/3,(CK7+CJ7+CI7+CH7++CG6+CF6+CE6+CD6+CC5+CB5+CA5+BZ5+BY4+BX4+BW4+BV4)*0.132/4,17)</f>
        <v>18.346230769230768</v>
      </c>
      <c r="U148" s="111"/>
      <c r="V148" s="122"/>
      <c r="W148" s="108"/>
    </row>
    <row r="149" spans="2:23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0.132/2,(BJ19+BK19+BL19+BO17+BP17+BQ17+BR16+BS16+BT16+BU15+BV15+BW15+BX14+BY14+BZ14+CA13+CB13+CC13+CD12+CE12+CF12+CG11+CH11+CI11+CL9+CM9+CN9)*0.132/3,(CO7+CN7+CM7+CL7+CK7+CJ6+CI6+CH6+CG6+CF6+CE5+CD5+CC5+CB5+CA5+BZ4+BY4+BX4+BW4+BV4)*0.132/5,17)</f>
        <v>18.132830769230768</v>
      </c>
      <c r="U149" s="111"/>
      <c r="V149" s="122"/>
      <c r="W149" s="108"/>
    </row>
    <row r="150" spans="2:23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0.132/3,(+BU15+BV15+BW15+BX15+CB13+CC13+CD13+CE13)*0.132/4,(CS7+CR7+CQ7+CP7+CO7+CN7+CM6+CL6+CK6+CJ6+CI6+CH6+CG5+CF5+CE5+CD5+CC5+CB5+CA4+BZ4+BY4+BX4+BW4+BV4)*0.132/6,17)</f>
        <v>17.719230769230769</v>
      </c>
      <c r="U150" s="111"/>
      <c r="V150" s="122"/>
      <c r="W150" s="108"/>
    </row>
    <row r="151" spans="2:23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0.132/3,(BG19+BH19+BI19+BJ19+BN17+BO17+BP17+BQ17+BU15+BV15+BW15+BX15+BY14+BZ14+CA14+CB14+CC13+CD13+CE13+CF13+CG12+CH12+CI12+CJ12+CK11+CL11+CM11+CN11+CR9+CS9+CT9+CU9)*0.132/4,(CW7+CV7+CU7+CT7+CS7+CR7+CQ7+CP6+CO6+CN6+CM6+CL6+CK6+CJ6+CI5+CH5+CG5+CF5+CE5+CD5+CC5+CB4+CA4+BZ4+BY4+BX4+BW4+BV4)*0.132/7,17)</f>
        <v>17.469373626373624</v>
      </c>
      <c r="U151" s="111"/>
      <c r="V151" s="122"/>
      <c r="W151" s="108"/>
    </row>
    <row r="152" spans="2:23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0.132/4,(BJ18+BK18+BL18)*0.132/3,(BU15+BV15+BW15+BX15+BY15+CD13+CE13+CF13+CG13+CH13)*0.132/5,(DA7+CZ7+CY7+CX7+CW7+CV7+CU7+CT7+CS6+CR6+CQ6+CP6+CO6+CN6+CM6+CL6+CK5+CJ5+CI5+CH5+CG5+CF5+CE5+CD5+CC4+CB4+CA4+BZ4+BY4+BX4+BW4+BV4)*0.132/8,17)</f>
        <v>17.384830769230767</v>
      </c>
      <c r="U152" s="111"/>
      <c r="V152" s="122"/>
      <c r="W152" s="108"/>
    </row>
    <row r="153" spans="2:23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  <c r="T153" s="111"/>
      <c r="U153" s="111"/>
      <c r="V153" s="122"/>
      <c r="W153" s="108"/>
    </row>
    <row r="154" spans="2:23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SUM((BP20+BQ19+BQ18+BR17+BR16+BS15+BS14+BT13+BT12+BU11+BU10+BU9+BV8+BV7+BV6+BV5+BV4)*0.132,17)</f>
        <v>17.675230769230769</v>
      </c>
      <c r="U154" s="111"/>
      <c r="V154" s="122"/>
      <c r="W154" s="108"/>
    </row>
    <row r="155" spans="2:23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SUM((BN20+BO19++BP18+BQ17+BR16+BS15+BT14+BU13+BV12+BW11+BW10+BX9+BX8+BW7+BW6+BV5+BV4)*0.132,17)</f>
        <v>17.279230769230768</v>
      </c>
      <c r="U155" s="111"/>
      <c r="V155" s="122"/>
      <c r="W155" s="108"/>
    </row>
    <row r="156" spans="2:23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SUM((BL20+BO18+BR16+BU14+BX12+BY11+BZ10+CA9+CB8+BW5+BV4)*0.132,(BM19+BN19+BP17+BQ17+BS15+BT15+BV13+BW13+CA7+BZ7+BY6+BX6)*0.132/2,17)</f>
        <v>17.873230769230769</v>
      </c>
      <c r="U156" s="111"/>
      <c r="V156" s="122"/>
      <c r="W156" s="108"/>
    </row>
    <row r="157" spans="2:23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SUM((BJ20+CC10+CF8)*0.132,(BK19+BL19+BM18+BN18+BO17+BP17+BQ16+BR16+BS15+BT15+BU14+BV14+BW13+BX13+BY12+BZ12+CA11+CB11+CD9+CE9+BY5+BX5+BW4+BV4)*0.132/2,(CE7+CD7+CC7+CB6+CA6+BZ6)*0.132/3,17)</f>
        <v>17.741230769230768</v>
      </c>
      <c r="U157" s="111"/>
      <c r="V157" s="122"/>
      <c r="W157" s="108"/>
    </row>
    <row r="158" spans="2:23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SUM((BH20+BI20+BJ19+BK19+BO17+BP17+BQ16+BR16+BV14+BW14+CA12+CB12+CC11+CD11+CE10+CF10+CG9+CH9+CI8+CJ8)*0.132/2,(BL18+BM18+BN18+BS15+BT15+BU15+BX13+BY13+BZ13)*0.132/3,(CI7+CH7+CG7+CF7+CE6+CD6+CC6+CB6)*0.132/4,(CA5+BZ5+BY5+BX4+BW4+BV4)*0.132/3,17)</f>
        <v>17.752230769230767</v>
      </c>
      <c r="U158" s="111"/>
      <c r="V158" s="122"/>
      <c r="W158" s="108"/>
    </row>
    <row r="159" spans="2:23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0.132/2,(BH19+BI19+BJ19+BM17+BN17+BO17+BP16+BQ16+BR16+BS15+BT15+BU15+BV14+BW14+BX14+BY13+BZ13+CA13+CB12+CC12+CD12+CE11+CF11+CG11+CJ9+CK9+CL9)*0.132/3,(CM7+CL7+CK7+CJ7+CI7+CH6+CG6+CF6+CE6+CD6)*0.132/5,(CC5+CB5+CA5+BZ5+BY4+BX4+BW4+BV4)*0.132/4,17)</f>
        <v>17.862230769230766</v>
      </c>
      <c r="U159" s="111"/>
      <c r="V159" s="122"/>
      <c r="W159" s="108"/>
    </row>
    <row r="160" spans="2:23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0.132/3,(BS15+BT15+BU15+BV15+BZ13+CA13+CB13+CC13)*0.132/4,(CQ7+CP7+CO7+CN7+CM7+CL7+CK6+CJ6+CI6+CH6+CG6+CF6)*0.132/6,(CE5+CD5+CC5+CB5+CA5+BZ4+BY4+BX4+BW4+BV4)*0.132/5,17)</f>
        <v>17.646630769230768</v>
      </c>
      <c r="U160" s="111"/>
      <c r="V160" s="122"/>
      <c r="W160" s="108"/>
    </row>
    <row r="161" spans="2:23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0.132/3,(BE19+BF19+BG19+BH19+BL17+BM17+BN17+BO17+BS15+BT15+BU15+BV15+BW14+BX14+BY14+BZ14+CA13+CB13+CC13+CD13+CE12+CF12+CG12+CH12+CI11+CJ11+CK11+CL11+CP9+CQ9+CR9+CS9)*0.132/4,(CU7+CT7+CS7+CR7+CQ7+CP7+CO7+CN6+CM6+CL6+CK6+CJ6+CI6+CH6)*0.132/7,(CG5+CF5+CE5+CD5+CC5+CB5+CA4+BZ4+BY4+BX4+BW4+BV4)*0.132/6,17)</f>
        <v>17.549516483516484</v>
      </c>
      <c r="U161" s="111"/>
      <c r="V161" s="122"/>
      <c r="W161" s="108"/>
    </row>
    <row r="162" spans="2:23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0.132/4,(AZ20+BA20+BB20)*0.132/3,(BS15+BT15+BU15+BV15+BW15+CB13+CC13+CD13+CE13+CF13)*0.132/5,(CY7+CX7+CW7+CV7+CU7+CT7+CS7+CR7+CQ6+CP6+CO6+CN6+CM6+CL6+CK6+CJ6)*0.132/8,(CI5+CH5+CG5+CF5+CE5+CD5+CC5+CB4+CA4+BZ4+BY4+BX4+BW4+BV4)*0.132/7,17)</f>
        <v>17.30798791208791</v>
      </c>
      <c r="U162" s="111"/>
      <c r="V162" s="122"/>
      <c r="W162" s="108"/>
    </row>
    <row r="163" spans="2:23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Y8+CZ8+DA8)*0.132/3,(CZ7+CY7+CX7+CW7+CV7+CU7+CT7+CS7+CR6+CQ6+CP6+CO6+CN6+CM6+CL6+CK6+CJ5+CI5+CH5+CG5+CF5+CE5+CD5+CC5)*0.132/8,(CB4+CA4+BZ4+BY4+BX4+BW4+BV4)*0.132/7,17)</f>
        <v>17.355916483516484</v>
      </c>
      <c r="U163" s="111"/>
      <c r="V163" s="122"/>
      <c r="W163" s="108"/>
    </row>
    <row r="164" spans="2:23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  <c r="T164" s="111"/>
      <c r="U164" s="111"/>
      <c r="V164" s="122"/>
      <c r="W164" s="108"/>
    </row>
    <row r="165" spans="2:23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SUM((BP20+BQ19+BQ18+BR17+BR16+BS15+BS14+BT13+BT12+BU11+BU10+BU9+BV8+BV7+BV6+BV5+BV4)*0.132,17)</f>
        <v>17.675230769230769</v>
      </c>
      <c r="U165" s="111"/>
      <c r="V165" s="122"/>
      <c r="W165" s="108"/>
    </row>
    <row r="166" spans="2:23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SUM((BL20+BM19+BN18+BO17+BP16+BQ15+BR14+BS13+BT12+BU11+BU10+BU9+BV8+BV7+BV6+BV5+BV4)*0.132,17)</f>
        <v>17.543230769230767</v>
      </c>
      <c r="U166" s="111"/>
      <c r="V166" s="122"/>
      <c r="W166" s="108"/>
    </row>
    <row r="167" spans="2:23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SUM((BJ20+BM18+BP16+BS14+BV12+BW11+BX10+BY9+BZ8+BY7+BX6+BW5+BV4)*0.132,(BK19+BL19+BN17+BO17+BQ15+BR15+BT13+BU13)*0.132/2,17)</f>
        <v>17.279230769230768</v>
      </c>
      <c r="U167" s="111"/>
      <c r="V167" s="122"/>
      <c r="W167" s="108"/>
    </row>
    <row r="168" spans="2:23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SUM(BH20*0.132,(BJ19+BI19+BK18+BL18+BM17+BN17+BP16+BO16+BT14+BU14+BY12+BZ12+CA11+CB11+CC10+CD10+CE9+CF9+CG8+CH8)*0.132/2,(BQ15+BR15+BS15+BV13+BW13+BX13+CG7+CF7+CE7+CD6+CC6+CB6+CA5+BZ5+BY5+BX4+BW4+BV4)*0.132/3,17)</f>
        <v>17.433230769230768</v>
      </c>
      <c r="U168" s="111"/>
      <c r="V168" s="122"/>
      <c r="W168" s="108"/>
    </row>
    <row r="169" spans="2:23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SUM((BF20+BG20+BH19+BI19+BM17+BN17+BO16+BP16+BT14+BU14+BY12+BZ12+CA11+CB11+CC10+CD10+CE9+CF9+CG8+CH8)*0.132/2,(BJ18+BK18+BL18+BQ15+BR15+BS15+BV13+BW13+BX13)*0.132/3,(CG7+CF7+CE7+CD6+CC6+CB6+CA5+BZ5+BY5+BX4+BW4+BV4)*0.132/3,17)</f>
        <v>17.433230769230768</v>
      </c>
      <c r="U169" s="111"/>
      <c r="V169" s="122"/>
      <c r="W169" s="108"/>
    </row>
    <row r="170" spans="2:23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SUM((BD20+BE20+BI18+BJ18+CF10+CG10+CK8+CL8)*0.132/2,(BF19+BG19+BH19+BK17+BL17+BM17+BN16+BO16+BP16+BQ15+BR15+BS15+BT14+BU14+BV14+BW13+BX13+BY13+BZ12+CA12+CB12+CC11+CD11+CE11+CH9+CI9+CJ9)*0.132/3,(CK7+CJ7+CI7+CH7+CG6+CF6+CE6+CD6+CC5+CB5+CA5+BZ5+BY4+BX4+BW4+BV4)*0.132/4,17)</f>
        <v>17.466230769230769</v>
      </c>
      <c r="U170" s="111"/>
      <c r="V170" s="122"/>
      <c r="W170" s="108"/>
    </row>
    <row r="171" spans="2:23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0.132/3,(BQ15+BR15+BS15+BT15+BX13+BY13+BZ13+CA13)*0.132/4,(CO7+CN7+CM7+CL7+CK7+CJ6+CI6+CH6+CG6+CF6+CE5+CD5+CC5+CB5+CA5+BZ4+BY4+BX4+BW4+BV4)*0.132/5,17)</f>
        <v>17.494830769230767</v>
      </c>
      <c r="U171" s="111"/>
      <c r="V171" s="122"/>
      <c r="W171" s="108"/>
    </row>
    <row r="172" spans="2:23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0.132/3,(BC19+BD19+BE19+BF19+BJ17+BK17+BL17+BM17+BQ15+BR15+BS15+BT15+BU14+BV14+BW14+BX14+BY13+BZ13+CA13+CB13+CC12+CD12+CE12+CF12+CG11+CH11+CI11+CJ11+CN9+CO9+CP9+CQ9)*0.132/4,(CS7+CR7+CQ7+CP7+CO7+CN7+CM6+CL6+CK6+CJ6+CI6+CH6+CG5+CF5+CE5+CD5+CC5+CB5+CA4+BZ4+BY4+BX4+BW4+BV4)*0.132/6,17)</f>
        <v>17.279230769230768</v>
      </c>
      <c r="U172" s="111"/>
      <c r="V172" s="122"/>
      <c r="W172" s="108"/>
    </row>
    <row r="173" spans="2:23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0.132/4,(AX20+AY20+AZ20)*0.132/3,(BQ15+BR15+BS15+BT15+BU15+BZ13+CA13+CB13+CC13+CD13)*0.132/5,(CW7+CV7+CU7+CT7+CS7+CR7+CQ7+CP6+CO6+CN6+CM6+CL6+CK6+CJ6+CI5+CH5+CG5+CF5+CE5+CD5+CC5+CB4+CA4+BZ4+BY4+BX4+BW4+BV4)*0.132/7,17)</f>
        <v>17.372573626373626</v>
      </c>
      <c r="U173" s="111"/>
      <c r="V173" s="122"/>
      <c r="W173" s="108"/>
    </row>
    <row r="174" spans="2:23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0.132/4,(BD18+BE18+BF18+BG18+BH18+BQ15+BR15+BS15+BT15+BU15+BV14+BW14+BX14+BY14+BZ14+CA13+CB13+CC13+CD13+CE13+CF12+CG12+CH12+CI12+CJ12+CK11+CL11+CM11+CN11+CO11+CT9+CU9+CV9+CW9+CX9)*0.132/5,(DA7+CZ7+CY7+CX7+CW7+CV7+CU7+CT7+CS6+CR6+CQ6+CP6+CO6+CN6+CM6+CL6+CK5+CJ5+CI5+CH5+CG5+CF5+CE5+CD5+CC4+CB4+CA4+BZ4+BY4+BX4+BW4+BV4)*0.132/8,17)</f>
        <v>17.365030769230767</v>
      </c>
      <c r="U174" s="111"/>
      <c r="V174" s="122"/>
      <c r="W174" s="108"/>
    </row>
    <row r="175" spans="2:23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  <c r="T175" s="111"/>
      <c r="U175" s="111"/>
      <c r="V175" s="122"/>
      <c r="W175" s="108"/>
    </row>
    <row r="176" spans="2:23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SUM((BJ20+BK19+BL18+BM17+BN16+BO15+BP14+BQ13+BR12+BS11+BT10+BU9+BV8+BW7+BW6+BV5+BV4)*0.132,17)</f>
        <v>16.619230769230768</v>
      </c>
      <c r="U176" s="111"/>
      <c r="V176" s="122"/>
      <c r="W176" s="108"/>
    </row>
    <row r="177" spans="2:23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SUM((BH20+BK18+BN16+BQ14+BT12+BU11+BV10+BW9+BX8+BW7+BW6+BV5+BV4)*0.132,(BI19+BJ19+BL17+BM17+BO15+BP15+BR13+BS13)*0.132/2,17)</f>
        <v>16.949230769230766</v>
      </c>
      <c r="U177" s="111"/>
      <c r="V177" s="122"/>
      <c r="W177" s="108"/>
    </row>
    <row r="178" spans="2:23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SUM((BG19+BH19+BI18+BJ18+BK17+BL17+BM16+BN16+BO15+BP15+BQ14+BR14+BS13+BT13+BU12+BV12+BW11+BX11+BZ9+CA9+CA7+BZ7+BY6+BX6)*0.132/2,(BF20+BY10+CB8+BW5+BV4)*0.132,17)</f>
        <v>17.345230769230767</v>
      </c>
      <c r="U178" s="111"/>
      <c r="V178" s="122"/>
      <c r="W178" s="108"/>
    </row>
    <row r="179" spans="2:23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SUM((BD20+BE20+BF19+BG19+BK17+BL17+BM16+BN16+BR14+BS14+BW12+BX12+BY11+BZ11+CA10+CB10+CC9+CD9+CE8+CF8+BY5+BX5+BW4+BV4)*0.132/2,(BH18+BI18+BJ18+BO15+BP15+BQ15+BT13+BU13+BV13+CE7+CD7+CC7+CB6+CA6+BZ6)*0.132/3,17)</f>
        <v>17.235230769230768</v>
      </c>
      <c r="U179" s="111"/>
      <c r="V179" s="122"/>
      <c r="W179" s="108"/>
    </row>
    <row r="180" spans="2:23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SUM((BB20+BC20+BG18+BH18+CD10+CE10+CI8+CJ8)*0.132/2,(BD19+BE19+BF19+BI17+BJ17+BK17+BL16+BM16+BN16+BO15+BP15+BQ15+BR14+BS14+BT14+BU13+BV13+BW13+BX12+BY12+BZ12+CA11+CB11+CC11+CF9+CG9+CH9)*0.132/3,(CI7+CH7+CG7+CF7+CE6+CD6+CC6+CB6)*0.132/4,(CA5+BZ5+BY5+BX4+BW4+BV4)*0.132/3,17)</f>
        <v>17.202230769230766</v>
      </c>
      <c r="U180" s="111"/>
      <c r="V180" s="122"/>
      <c r="W180" s="108"/>
    </row>
    <row r="181" spans="2:23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0.132/3,(BO15+BP15+BQ15+BR15+BV13+BW13+BX13+BY13)*0.132/4,(CM7+CL7+CK7+CJ7+CI7+CH6+CG6+CF6+CE6+CD6)*0.132/5,(CC5+CB5+CA5+BZ5+BY4+BX4+BW4+BV4)*0.132/4,17)</f>
        <v>17.35623076923077</v>
      </c>
      <c r="U181" s="111"/>
      <c r="V181" s="122"/>
      <c r="W181" s="108"/>
    </row>
    <row r="182" spans="2:23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0.132/3,(BA19+BB19+BC19+BD19+BH17+BI17+BJ17+BK17+BO15+BP15+BQ15+BR15+BS14+BT14+BU14+BV14+BW13+BX13+BY13+BZ13+CA12+CB12+CC12+CD12+CE11+CF11+CG11+CH11+CL9+CM9+CN9+CO9)*0.132/4,(CQ7+CP7+CO7+CN7+CM7+CL7+CK6+CJ6+CI6+CH6+CG6+CF6)*0.132/6,(CE5+CD5+CC5+CB5+CA5+BZ4+BY4+BX4+BW4+BV4)*0.132/5,17)</f>
        <v>17.393630769230768</v>
      </c>
      <c r="U182" s="111"/>
      <c r="V182" s="122"/>
      <c r="W182" s="108"/>
    </row>
    <row r="183" spans="2:23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0.132/3,(AY19+AZ19+BA19+BB19+BC18+BD18+BE18+BF18+BG17+BH17+BI17+BJ17+BK16+BL16+BM16+BN16+BT14+BU14+BV14+BW14+CC12+CD12+CE12+CF12+CG11+CH11+CI11+CJ11+CK10+CL10+CM10+CN10+CO9+CP9+CQ9+CR9+CS8+CT8+CU8+CV8)*0.132/4,(BO15+BP15+BQ15+BR15+BS15+BX13+BY13+BZ13+CA13+CB13)*0.132/5,(CU7+CT7+CS7+CR7+CQ7+CP7+CO7+CN6+CM6+CL6+CK6+CJ6+CI6+CH6)*0.132/7,(CG5+CF5+CE5+CD5+CC5+CB5+CA4+BZ4+BY4+BX4+BW4+BV4)*0.132/6,17)</f>
        <v>17.217316483516484</v>
      </c>
      <c r="U183" s="111"/>
      <c r="V183" s="122"/>
      <c r="W183" s="108"/>
    </row>
    <row r="184" spans="2:23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0.132/4,(BB18+BC18+BD18+BE18+BF18+BO15+BP15+BQ15+BR15+BS15+BT14+BU14+BV14+BW14+BX14+BY13+BZ13+CA13+CB13+CC13+CD12+CE12+CF12+CG12+CH12+CI11+CJ11+CK11+CL11+CM11+CR9+CS9+CT9+CU9+CV9)*0.132/5,(CY7+CX7+CW7+CV7+CU7+CT7+CS7+CR7+CQ6+CP6+CO6+CN6+CM6+CL6+CK6+CJ6)*0.132/8,(CI5+CH5+CG5+CF5+CE5+CD5+CC5+CB4+CA4+BZ4+BY4+BX4+BW4+BV4)*0.132/7,17)</f>
        <v>17.149587912087913</v>
      </c>
      <c r="U184" s="111"/>
      <c r="V184" s="122"/>
      <c r="W184" s="108"/>
    </row>
    <row r="185" spans="2:23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0.132/4,(AV19+AW19+AX19+AY19+AZ19+BE17+BF17+BG17+BH17+BI17+BJ16+BK16+BL16+BM16+BN16+BU14+BV14+BW14+BX14+BY14+CF12+CG12+CH12+CI12+CJ12)*0.132/5,(BO15+BP15+BQ15+BR15+BS15+BT15+BZ13+CA13+CB13+CC13+CD13+CE13)*0.132/6,(CK11+CL11+CM11+CN11+CO10+CP10+CQ10+CR10+CS9+CT9+CU9+CV9+CW8+CX8+CY8+CZ8+BA18+BB18+BC18+BD18)*0.132/4,(CY7+CX7+CW7+CV7+CU7+CT7+CS7+CR7+CQ6+CP6+CO6+CN6+CM6+CL6+CK6+CJ6)*0.132/8,(CI5+CH5+CG5+CF5+CE5+CD5+CC5+CB4+CA4+BZ4+BY4+BX4+BW4+BV4)*0.132/7,17)</f>
        <v>17.125387912087913</v>
      </c>
      <c r="U185" s="111"/>
      <c r="V185" s="122"/>
      <c r="W185" s="108"/>
    </row>
    <row r="186" spans="2:23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  <c r="T186" s="111"/>
      <c r="U186" s="111"/>
      <c r="V186" s="122"/>
      <c r="W186" s="108"/>
    </row>
    <row r="187" spans="2:23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SUM((BH20+BI19+BJ18+BK17+BL16+BM15+BN14+BO13+BP12+BQ11+BR10+BS9+BT8+BU7+BU6+BV5+BV4)*0.132,17)</f>
        <v>17.015230769230769</v>
      </c>
      <c r="U187" s="111"/>
      <c r="V187" s="122"/>
      <c r="W187" s="108"/>
    </row>
    <row r="188" spans="2:23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SUM((BF20+BI18+BL16+BO14+BR12+BS11+BU9+BT10+BV8+BW7+BV6+BV5+BV4)*0.132,(BG19+BH19+BJ17+BK17+BM15+BN15+BP13+BQ13)*0.132/2,17)</f>
        <v>16.619230769230768</v>
      </c>
      <c r="U188" s="111"/>
      <c r="V188" s="122"/>
      <c r="W188" s="108"/>
    </row>
    <row r="189" spans="2:23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SUM((BE19+BF19+BG18+BH18+BI17+BJ17+BK16+BL16+BM15+BN15+BO14+BP14+BQ13+BR13+BS12+BT12+BU11+BV11+BX9+BY9)*0.132/2,(BD10+BW10+BZ8+BY7+BX6+BW5+BV4)*0.132,17)</f>
        <v>16.813846153846153</v>
      </c>
      <c r="U189" s="111"/>
      <c r="V189" s="122"/>
      <c r="W189" s="108"/>
    </row>
    <row r="190" spans="2:23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SUM((BB20+BC20+BD19+BE19+BI17+BJ17+BK16+BL16+BP14+BQ14+BU12+BV12+BW11+BX11+BY10+BZ10+CA9+CB9+CC8+CD8+CC7+CB7+CA6+BZ6+BY5+BX5+BW4+BV4)*0.132/2,(BF18+BG18+BH18+BM15+BN15+BO15+BR13+BS13+BT13)*0.132/3,17)</f>
        <v>16.949230769230766</v>
      </c>
      <c r="U190" s="111"/>
      <c r="V190" s="122"/>
      <c r="W190" s="108"/>
    </row>
    <row r="191" spans="2:23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SUM((AZ20+BA20++BE18+BF18+CB10+CC10+CG8+CH8)*0.132/2,(BB19+BC19+BD19+BG17+BH17+BI17+BJ16+BK16+BL16+BM15+BN15+BO15+BP14+BQ14+BR14+BS13+BT13+BU13+BV12+BW12+BX12+BY11+BZ11+CA11+CD9+CE9+CF9+CG7+CF7+CE7+CD6+CC6+CB6+CA5+BZ5+BY5+BX4+BW4+BV4)*0.132/3,17)</f>
        <v>17.345230769230767</v>
      </c>
      <c r="U191" s="111"/>
      <c r="V191" s="122"/>
      <c r="W191" s="108"/>
    </row>
    <row r="192" spans="2:23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0.132/3,(BM15+BN15+BO15+BP15+BT13+BU13+BV13+BW13+CK7+CJ7+CI7+CH7+CG6+CF6+CE6+CD6+CC5+CB5+CA5+BZ5+BY4+BX4+BW4+BV4)*0.132/4,17)</f>
        <v>17.35623076923077</v>
      </c>
      <c r="U192" s="111"/>
      <c r="V192" s="122"/>
      <c r="W192" s="108"/>
    </row>
    <row r="193" spans="2:23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0.132/3,(AY19+AZ19+BA19+BB19+BF17+BG17+BH17+BI17+BM15+BN15+BO15+BP15+BQ14+BR14+BS14+BT14+BU13+BV13+BW13+BX13+BY12+BZ12+CA12+CB12+CC11+CD11+CE11+CF11+CJ9+CK9+CL9+CM9)*0.132/4,(CO7+CN7+CM7+CL7+CK7+CJ6+CI6+CH6+CG6+CF6+CE5+CD5+CC5+CB5+CA5+BZ4+BY4+BX4+BW4+BV4)*0.132/5,17)</f>
        <v>17.39583076923077</v>
      </c>
      <c r="U193" s="111"/>
      <c r="V193" s="122"/>
      <c r="W193" s="108"/>
    </row>
    <row r="194" spans="2:23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0.132/3,(AW19+AX19+AY19+AZ19+BA18+BB18+BC18+BD18+BE17+BF17+BG17+BH17+BI16+BJ16+BK16+BL16+BR14+BS14+BT14+BU14+CA12+CB12+CC12+CD12+CE11+CF11+CG11+CH11+CI10+CJ10+CK10+CL10+CM9+CN9+CO9+CP9+CQ8+CR8+CS8+CT8)*0.132/4,(BM15+BN15+BO15+BP15+BQ15+BV13+BW13+BX13+BY13+BZ13)*0.132/5,(CS7+CR7+CQ7+CP7+CO7+CN7+CM6+CL6+CK6+CJ6+CI6+CH6+CG5+CF5+CE5+CD5+CC5+CB5+CA4+BZ4+BY4+BX4+BW4+BV4)*0.132/6,17)</f>
        <v>17.094430769230769</v>
      </c>
      <c r="U194" s="111"/>
      <c r="V194" s="122"/>
      <c r="W194" s="108"/>
    </row>
    <row r="195" spans="2:23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0.132/4,(AZ18+BA18+BB18+BC18+BD18+BM15+BN15+BO15+BP15+BQ15+BR14+BS14+BT14+BU14+BV14+BW13+BX13+BY13+BZ13+CA13+CB12+CC12+CD12+CE12+CF12+CG11+CH11+CI11+CJ11+CK11+CP9+CQ9+CR9+CS9+CT9)*0.132/5,(CW7+CV7+CU7+CT7+CS7+CR7+CQ7+CP6+CO6+CN6+CM6+CL6+CK6+CJ6+CI5+CH5+CG5+CF5+CE5+CD5+CC5+CB4+CA4+BZ4+BY4+BX4+BW4+BV4)*0.132/7,17)</f>
        <v>16.864373626373627</v>
      </c>
      <c r="U195" s="111"/>
      <c r="V195" s="122"/>
      <c r="W195" s="108"/>
    </row>
    <row r="196" spans="2:23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0.132/4,(AT19+AU19+AV19+AW19+AX19+BC17+BD17+BE17+BF17+BG17+BH16+BI16+BJ16+BK16+BL16+BS14+BT14+BU14+BV14+BW14+CD12+CE12+CF12+CG12+CH12+CI11+CJ11+CK11+CL11+CM11+CN10+CO10+CP10+CQ10+CR10+CS9+CT9+CU9+CV9+CW9+CX8+CY8+CZ8+DA8+DB8)*0.132/5,(BM15+BN15+BO15+BP15+BQ15+BR15+BX13+BY13+BZ13+CA13+CB13+CC13)*0.132/6,(DA7+CZ7+CY7+CX7+CW7+CV7+CU7+CT7+CS6+CR6+CQ6+CP6+CO6+CN6+CM6+CL6+CK5+CJ5+CI5+CH5+CG5+CF5+CE5+CD5+CC4+CB4+CA4+BZ4+BY4+BX4+BW4+BV4)*0.132/8,17)</f>
        <v>16.89423076923077</v>
      </c>
      <c r="U196" s="111"/>
      <c r="V196" s="122"/>
      <c r="W196" s="108"/>
    </row>
    <row r="197" spans="2:23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T9+CU9+CV9+CW9+CX9)*0.132/5,(CP10+CQ10+CR10+CS10+CY8+CZ8+DA8+DB8)*0.132/4,(DA7+CZ7+CY7+CX7+CW7+CV7+CU7+CT7+CS6+CR6+CQ6+CP6+CO6+CN6+CM6+CL6+CK5+CJ5+CI5+CH5+CG5+CF5+CE5+CD5+CC4+CB4+CA4+BZ4+BY4+BX4+BW4+BV4)*0.132/8,17)</f>
        <v>16.793030769230768</v>
      </c>
      <c r="U197" s="111"/>
      <c r="V197" s="122"/>
      <c r="W197" s="108"/>
    </row>
    <row r="198" spans="2:23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  <c r="T198" s="111"/>
      <c r="U198" s="111"/>
      <c r="V198" s="122"/>
      <c r="W198" s="108"/>
    </row>
    <row r="199" spans="2:23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SUM((BF20+BG19+BH18+BI17+BJ16+BK15+BL14+BM13+BN12+BO11+BP10+BQ9+BR8+BS7+BT6+BU5+BV4)*0.132,17)</f>
        <v>16.355230769230769</v>
      </c>
      <c r="U199" s="111"/>
      <c r="V199" s="122"/>
      <c r="W199" s="108"/>
    </row>
    <row r="200" spans="2:23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SUM((BD20+BG18+BJ16+BM14+BP12+BQ11+BR10+BS9+BT8+BU7+BU6+BV5+BV4)*0.132,(BE19+BF19+BH17+BI17+BK15+BL15+BN13+BO13)*0.132/2,17)</f>
        <v>16.553230769230769</v>
      </c>
      <c r="U200" s="111"/>
      <c r="V200" s="122"/>
      <c r="W200" s="108"/>
    </row>
    <row r="201" spans="2:23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SUM((BC19+BD19+BE18+BF18+BG17+BH17+BI16+BJ16+BK15+BL15+BM14+BN14+BO13+BP13+BQ12+BR12+BS11+BT11+BV9+BW9)*0.132/2,(BB20+BU10+BX8+BW7+BW6+BV5+BV4)*0.132,17)</f>
        <v>16.553230769230769</v>
      </c>
      <c r="U201" s="111"/>
      <c r="V201" s="122"/>
      <c r="W201" s="108"/>
    </row>
    <row r="202" spans="2:23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SUM((AZ20+BA20+BB19+BC19+BG17+BH17+BI16+BJ16+BN14+BO14+BS12+BT12+BU11+BV11+BW10+BX10+BY9+BZ9+CA8+CB8+CA7+BZ7+BY6+BX6)*0.132/2,(BD18+BE18+BF18+BK15+BL15+BM15+BP13+BQ13+BR13)*0.132/3,(BW5+BV4)*0.132,17)</f>
        <v>16.641230769230766</v>
      </c>
      <c r="U202" s="111"/>
      <c r="V202" s="122"/>
      <c r="W202" s="108"/>
    </row>
    <row r="203" spans="2:23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SUM((AX20+AY20+BC18+BD18+BZ10+CA10+CE8+CF8+BY5+BX5+BW4+BV4)*0.132/2,(AZ19+BA19+BB19+BE17+BF17+BG17+BH16+BI16+BJ16+BK15+BL15+BM15+BN14+BO14+BP14+BQ13+BR13+BS13+BT12+BU12+BV12+BW11+BX11+BY11+CB9+CC9+CD9+CD7+CC7+CE7+CB6+CA6+BZ6)*0.132/3,17)</f>
        <v>16.773230769230768</v>
      </c>
      <c r="U203" s="111"/>
      <c r="V203" s="122"/>
      <c r="W203" s="108"/>
    </row>
    <row r="204" spans="2:23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0.132/3,(BK15+BL15+BM15+BN15+BR13+BS13+BT13+BU13+CI7+CH7+CG7+CF7+CE6+CD6+CC6+CB6)*0.132/4,17)</f>
        <v>16.971230769230768</v>
      </c>
      <c r="U204" s="111"/>
      <c r="V204" s="122"/>
      <c r="W204" s="108"/>
    </row>
    <row r="205" spans="2:23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0.132/3,(AW19+AX19+AY19+AZ19+BD17+BE17+BF17+BG17+BK15+BL15+BM15+BN15+BO14+BP14+BQ14+BR14+BS13+BT13+BU13+BV13+BW12+BX12+BY12+BZ12+CA11+CB11+CC11+CD11+CH9+CI9+CJ9+CK9+CC5+CB5+CA5+BZ5+BY4+BX4+BW4+BV4)*0.132/4,(CM7+CL7+CK7+CJ7+CI7+CH6+CG6+CF6+CE6+CD6)*0.132/5,17)</f>
        <v>16.960230769230769</v>
      </c>
      <c r="U205" s="111"/>
      <c r="V205" s="122"/>
      <c r="W205" s="108"/>
    </row>
    <row r="206" spans="2:23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0.132/3,(AU19+AV19+AW19+AX19+AY18+AZ18+BA18+BB18+BC17+BD17+BE17+BF17+BG16+BH16+BI16+BJ16++BP14+BQ14+BR14+BS14+BY12+BZ12+CA12+CB12+CC11+CD11+CE11+CF11+CG10+CH10+CI10+CJ10+CK9+CL9+CM9+CN9+CO8+CP8+CQ8+CR8)*0.132/4,(BK15+BL15+BM15+BN15+BO15+BT13+BU13+BV13+BW13+BX13+CE5+CD5+CC5+CB5+CA5+BZ4+BY4+BX4+BW4+BV4)*0.132/5,(CQ7+CP7+CO7+CN7+CM7+CL7+CK6+CJ6+CI6+CH6+CG6+CF6)*0.132/6,17)</f>
        <v>17.02843076923077</v>
      </c>
      <c r="U206" s="111"/>
      <c r="V206" s="122"/>
      <c r="W206" s="108"/>
    </row>
    <row r="207" spans="2:23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0.132/4,(AX18+AY18+AZ18+BA18+BB18+BK15+BL15+BM15+BN15+BO15+BP14+BQ14+BR14+BS14+BT14+BU13+BV13+BW13+BX13+BY13+BZ12+CA12+CB12+CC12+CD12+CE11+CF11+CG11+CH11+CI11+CN9+CO9+CP9+CQ9+CR9)*0.132/5,(CU7+CT7+CS7+CR7+CQ7+CP7+CO7+CN6+CM6+CL6+CK6+CJ6+CI6+CH6)*0.132/7,(CG5+CF5+CE5+CD5+CC5+CB5+CA4+BZ4+BY4+BX4+BW4+BV4)*0.132/6,17)</f>
        <v>16.715716483516484</v>
      </c>
      <c r="U207" s="111"/>
      <c r="V207" s="122"/>
      <c r="W207" s="108"/>
    </row>
    <row r="208" spans="2:23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0.132/4,(AR19+AS19+AT19+AU19+AV19+BA17+BB17+BC17+BD17+BE17+BF16+BG16+BH16+BI16+BJ16+BQ14+BR14+BS14+BT14+BU14+CB12+CC12+CD12+CE12+CF12+CG11+CH11+CI11+CJ11+CK11+CL10+CM10+CN10+CO10+CP10+CQ9+CR9+CS9+CT9+CU9+CV8+CW8+CX8+CY8+CZ8)*0.132/5,(BK15+BL15+BM15+BN15+BO15+BP15+BV13+BW13+BX13+BY13+BZ13+CA13)*0.132/6,(CY7+CX7+CW7+CV7+CU7+CT7+CS7+CR7+CQ6+CP6+CO6+CN6+CM6+CL6+CK6+CJ6)*0.132/8,(CI5+CH5+CG5+CF5+CE5+CD5+CC5+CB4+CA4+BZ4+BY4+BX4+BW4+BV4)*0.132/7,17)</f>
        <v>16.487387912087911</v>
      </c>
      <c r="U208" s="111"/>
      <c r="V208" s="122"/>
      <c r="W208" s="108"/>
    </row>
    <row r="209" spans="2:23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R9+CS9+CT9+CU9+CV9)*0.132/5,(CN10+CO10+CP10+CQ10+CW8+CX8+CY8+CZ8)*0.132/4,(CY7+CX7+CW7+CV7+CU7+CT7+CS7+CR7+CQ6+CP6+CO6+CN6+CM6+CL6+CK6+CJ6)*0.132/8,(CI5+CH5+CG5+CF5+CE5+CD5+CC5+CB4+CA4+BZ4+BY4+BX4+BW4+BV4)*0.132/7,17)</f>
        <v>16.463187912087911</v>
      </c>
      <c r="U209" s="111"/>
      <c r="V209" s="122"/>
      <c r="W209" s="108"/>
    </row>
    <row r="210" spans="2:23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  <c r="T210" s="111"/>
      <c r="U210" s="111"/>
      <c r="V210" s="122"/>
      <c r="W210" s="108"/>
    </row>
    <row r="211" spans="2:23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SUM((BB20+BE18+BH16+BK14+BN12+BQ10+BT8+BU7+BU6+BV5+BV4)*0.132,(BC19+BD19+BF17+BG17+BI15+BJ15+BL13+BM13+BO11+BP11+BR9+BS9)*0.132/2,17)</f>
        <v>16.487230769230766</v>
      </c>
      <c r="U211" s="111"/>
      <c r="V211" s="122"/>
      <c r="W211" s="108"/>
    </row>
    <row r="212" spans="2:23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SUM((BA19+BB19+BC18+BD18+BE17+BF17+BG16+BH16+BI15+BJ15+BK14+BL14+BM13+BN13+BO12+BP12+BQ11+BR11+BS10+BT10+BU9+BV9)*0.132/2,(AZ20+BW8+BW7+BV6+BV5+BV4)*0.132,17)</f>
        <v>16.157230769230768</v>
      </c>
      <c r="U212" s="111"/>
      <c r="V212" s="122"/>
      <c r="W212" s="108"/>
    </row>
    <row r="213" spans="2:23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SUM((AX20+AY20+AZ19+BA19+BE17+BF17+BG16+BH16+BL14+BM14+BQ12+BR12+BS11+BT11+BU10+BV10+BW9+BX9+BY8+BZ8)*0.132/2,(BB18+BC18+BD18+BI15+BJ15+BK15+BN13+BO13+BP13)*0.132/3,(BY7+BX6+BW5+BV4)*0.132,17)</f>
        <v>16.44323076923077</v>
      </c>
      <c r="U213" s="111"/>
      <c r="V213" s="122"/>
      <c r="W213" s="108"/>
    </row>
    <row r="214" spans="2:23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SUM((AV20+AW20+BA18+BB18+BX10+BY10+CC8+CD8+CC7+CB7+CA6+BZ6+BY5+BX5+BW4+BV4)*0.132/2,(AX19+AY19+AZ19+BC17+BD17+BE17+BF16+BG16+BH16+BI15+BJ15+BK15+BL14+BM14+BN14+BO13+BP13+BQ13+BR12+BS12+BT12+BU11+BV11+BW11+BZ9+CA9+CB9)*0.132/3,17)</f>
        <v>16.377230769230767</v>
      </c>
      <c r="U214" s="111"/>
      <c r="V214" s="122"/>
      <c r="W214" s="108"/>
    </row>
    <row r="215" spans="2:23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SUM((AT20+AU20+AV20+AW19+AX19+AY19+AZ18+BA18+BB18+BC17+BD17+BE17+BF16+BG16+BH16+BM14+BN14+BO14+BT12+BU12+BV12+BW11+BX11+BY11+BZ10+CA10+CB10+CC9+CD9+CE9+CF8+CG8+CH8+CG7+CF7+CE7+CD6+CC6+CB6+CA5+BZ5+BY5+BX4+BW4+BV4)*0.132/3,(BI15+BJ15+BK15+BL15+BP13+BQ13+BR13+BS13)*0.132/4,17)</f>
        <v>16.64123076923077</v>
      </c>
      <c r="U215" s="111"/>
      <c r="V215" s="122"/>
      <c r="W215" s="108"/>
    </row>
    <row r="216" spans="2:23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0.132/3,(AU19+AV19+AW19+AX19+BB17+BC17+BD17+BE17+BI15+BJ15+BK15+BL15+BM14+BN14+BO14+BP14+BQ13+BR13+BS13+BT13+BU12+BV12+BW12+BX12+BY11+BZ11+CA11+CB11+CF9+CG9+CH9+CI9+CK7+CJ7+CI7+CH7+CG6+CF6+CE6+CD6+CC5+CB5+CA5+BZ5+BY4+BX4+BW4+BV4)*0.132/4,17)</f>
        <v>16.685230769230767</v>
      </c>
      <c r="U216" s="111"/>
      <c r="V216" s="122"/>
      <c r="W216" s="108"/>
    </row>
    <row r="217" spans="2:23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0.132/3,(AS19+AT19+AU19+AV19+AW18+AX18+AY18+AZ18+BA17+BB17+BC17+BD17+BE16+BF16+BG16+BH16+BN14+BO14+BP14+BQ14+BW12+BX12+BY12+BZ12+CA11+CB11+CC11+CD11+CE10+CF10+CG10+CH10+CI9+CJ9+CK9+CL9+CM8+CN8+CO8+CP8)*0.132/4,(BI15+BJ15+BK15+BL15+BM15+BR13+BS13+BT13+BU13+BV13+CO7+CN7+CM7+CL7+CK7+CJ6+CI6+CH6+CG6+CF6+CE5+CD5+CC5+CB5+CA5+BZ4+BY4+BX4+BW4+BV4)*0.132/5,17)</f>
        <v>16.665430769230767</v>
      </c>
      <c r="U217" s="111"/>
      <c r="V217" s="122"/>
      <c r="W217" s="108"/>
    </row>
    <row r="218" spans="2:23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0.132/4,(AV18+AW18+AX18+AY18+AZ18+BI15+BJ15+BK15+BL15+BM15+BN14+BO14+BP14+BQ14+BR14+BS13+BT13+BU13+BV13+BW13+BX12+BY12+BZ12+CA12+CB12+CC11+CD11+CE11+CF11+CG11+CL9+CM9+CN9+CO9+CP9)*0.132/5,(CS7+CR7+CQ7+CP7+CO7+CN7+CM6+CL6+CK6+CJ6+CI6+CH6+CG5+CF5+CE5+CD5+CC5+CB5+CA4+BZ4+BY4+BX4+BW4+BV4)*0.132/6,17)</f>
        <v>16.610430769230767</v>
      </c>
      <c r="U218" s="111"/>
      <c r="V218" s="122"/>
      <c r="W218" s="108"/>
    </row>
    <row r="219" spans="2:23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0.132/4,(AP19+AQ19+AR19+AS19+AT19+AY17+AZ17+BA17+BB17+BC17+BD16+BE16+BF16+BG16+BH16+BO14+BP14+BQ14+BR14+BS14+BZ12+CA12+CB12+CC12+CD12+CE11+CF11+CG11+CH11+CI11+CJ10+CK10+CL10+CM10+CN10+CO9+CP9+CQ9+CR9+CS9+CT8+CU8+CV8+CW8+CX8)*0.132/5,(+BI15+BJ15+BK15+BL15+BM15+BN15+BT13+BU13+BV13+BW13+BX13+BY13)*0.132/6,(CW7+CV7+CU7+CT7+CS7+CR7+CQ7+CP6+CO6+CN6+CM6+CL6+CK6+CJ6+CI5+CH5+CG5+CF5+CE5+CD5+CC5+CB4+CA4+BZ4+BY4+BX4+BW4+BV4)*0.132/7,17)</f>
        <v>16.283573626373627</v>
      </c>
      <c r="U219" s="111"/>
      <c r="V219" s="122"/>
      <c r="W219" s="108"/>
    </row>
    <row r="220" spans="2:23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0.132/5,(BI15+BJ15+BK15+BL15+BM15+BN15+BO14+BP14+BQ14+BR14+BS14+BT14+BU13+BV13+BW13+BX13+BY13+BZ13+CA12+CB12+CC12+CD12+CE12+CF12+CG11+CH11+CI11+CJ11+CK11+CL11+CR9+CS9+CT9+CU9+CV9+CW9)*0.132/6,(DA7+CZ7+CY7+CX7+CW7+CV7+CU7+CT7+CS6+CR6+CQ6+CP6+CO6+CN6+CM6+CL6+CK5+CJ5+CI5+CH5+CG5+CF5+CE5+CD5+CC4+CB4+CA4+BZ4+BY4+BX4+BW4+BV4)*0.132/8,17)</f>
        <v>15.985630769230768</v>
      </c>
      <c r="U220" s="111"/>
      <c r="V220" s="122"/>
      <c r="W220" s="108"/>
    </row>
    <row r="221" spans="2:23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12)*0.132/6,(CI11+CJ11+CK11+CL11+CM11+CN10+CO10+CP10+CQ10+CR10+CS9+CT9+CU9+CV9+CW9+CX8+CY8+CZ8+DA8+DB8)*0.132/5,(DA7+CZ7+CY7+CX7+CW7+CV7+CU7+CT7+CS6+CR6+CQ6+CP6+CO6+CN6+CM6+CL6+CK5+CJ5+CI5+CH5+CG5+CF5+CE5+CD5+CC4+CB4+CA4+BZ4+BY4+BX4+BW4+BV4)*0.132/8,17)</f>
        <v>15.964887912087912</v>
      </c>
      <c r="U221" s="111"/>
      <c r="V221" s="122"/>
      <c r="W221" s="108"/>
    </row>
    <row r="222" spans="2:23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  <c r="T222" s="111"/>
      <c r="U222" s="111"/>
      <c r="V222" s="122"/>
      <c r="W222" s="108"/>
    </row>
    <row r="223" spans="2:23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SUM((AZ20+BC18+BF16+BI14+BL12+BO10+BR8+BS7+BT6+BU5+BV4)*0.132,(BA19+BB19+BD17+BE17+BG15+BH15+BJ13+BK13+BM11+BN11+BP9+BQ9)*0.132/2,17)</f>
        <v>16.553230769230769</v>
      </c>
      <c r="U223" s="111"/>
      <c r="V223" s="122"/>
      <c r="W223" s="108"/>
    </row>
    <row r="224" spans="2:23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SUM(AX20*0.132,(AY19+AZ19+BA18+BB18+BC17+BD17+BE16+BF16+BG15+BH15+BI14+BJ14+BK13+BL13+BM12+BN12+BO11+BP11+BR9+BS9)*0.132/2,(BQ10+BT8+BU7+BU6+BV5+BV4)*0.132,17)</f>
        <v>16.355230769230769</v>
      </c>
      <c r="U224" s="111"/>
      <c r="V224" s="122"/>
      <c r="W224" s="108"/>
    </row>
    <row r="225" spans="2:23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SUM((AV20+AW20+AX19+AY19+BC17+BD17+BE16+BF16+BJ14+BK14+BO12+BP12+BQ11+BR11+BS10+BT10+BU9+BV9+BW8+BX8)*0.132/2,(AZ18+BA18+BB18+BG15+BH15+BI15+BL13+BM13+BN13)*0.132/3,(+BW7+BW6+BV5+BV4)*0.132,17)</f>
        <v>16.223230769230767</v>
      </c>
      <c r="U225" s="111"/>
      <c r="V225" s="122"/>
      <c r="W225" s="108"/>
    </row>
    <row r="226" spans="2:23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SUM((AT20+AU20+AY18+AZ18)*0.132/2,(AV19+AW19+AX19+BA17+BB17+BC17+BD16+BE16+BF16+BG15+BH15+BI15+BJ14+BK14+BL14+BM13+BN13+BO13+BP12+BQ12+BR12+BS11+BT11+BU11+BX9+BY9+BZ9)*0.132/3,(BV10+BW10+CA8+CB8+CA7+BZ7+BY6+BX6)*0.132/2,(BW5+BV4)*0.132,17)</f>
        <v>16.311230769230768</v>
      </c>
      <c r="U226" s="111"/>
      <c r="V226" s="122"/>
      <c r="W226" s="108"/>
    </row>
    <row r="227" spans="2:23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SUM((AR20+AS20+AT20+AU19+AV19+AW19+AX18+AY18+AZ18+BA17+BB17+BC17+BD16+BE16+BF16+BK14+BL14+BM14+BR12+BS12+BT12+BU11+BV11+BW11+BX10+BY10+BZ10+CA9+CB9+CC9+CD8+CE8+CF8+CE7+CD7+CC7+CB6+CA6+BZ6)*0.132/3,(BG15+BH15+BI15+BJ15+BN13+BO13+BP13+BQ13)*0.132/4,(BY5+BX5+BW4+BV4)*0.132/2,17)</f>
        <v>16.157230769230768</v>
      </c>
      <c r="U227" s="111"/>
      <c r="V227" s="122"/>
      <c r="W227" s="108"/>
    </row>
    <row r="228" spans="2:23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0.132/3,(AS19+AT19+AU19+AV19+AZ17+BA17+BB17+BC17+BG15+BH15+BI15+BJ15+BK14+BL14+BM14+BN14+BO13+BP13+BQ13+BR13+BS12+BT12+BU12+BV12+BW11+BX11+BY11+BZ11+CD9+CE9+CF9+CG9+CI7+CH7+CG7+CF7+CE6+CD6+CC6+CB6)*0.132/4,(CA5+BZ5+BY5+BX4+BW4+BV4)*0.132/3,17)</f>
        <v>16.498230769230769</v>
      </c>
      <c r="U228" s="111"/>
      <c r="V228" s="122"/>
      <c r="W228" s="108"/>
    </row>
    <row r="229" spans="2:23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0.132/3,(AQ19+AR19+AS19+AT19+AU18+AV18+AW18+AX18+AY17+AZ17+BA17+BB17+BC16+BD16+BE16+BF16+BL14+BM14+BN14+BO14+BU12+BV12+BW12+BX12+BY11+BZ11+CA11+CB11+CC10+CD10+CE10+CF10+CG9+CH9+CI9+CJ9+CK8+CL8+CM8+CN8+CC5+CB5+CA5+BZ5+BY4+BX4+BW4+BV4)*0.132/4,(BG15+BH15+BI15+BJ15+BK15+BP13+BQ13+BR13+BS13+BT13+CM7+CL7+CK7+CJ7+CI7+CH6+CG6+CF6+CE6+CD6)*0.132/5,17)</f>
        <v>16.15503076923077</v>
      </c>
      <c r="U229" s="111"/>
      <c r="V229" s="122"/>
      <c r="W229" s="108"/>
    </row>
    <row r="230" spans="2:23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0.132/4,(AT18+AU18+AV18+AW18+AX18+BG15+BH15+BI15+BJ15+BK15+BL14+BM14+BN14+BO14+BP14+BQ13+BR13+BS13+BT13+BU13+BV12+BW12+BX12+BY12+BZ12+CA11+CB11+CC11+CD11+CE11+CJ9+CK9+CL9+CM9+CN9+CE5+CD5+CC5+CB5+CA5+BZ4+BY4+BX4+BW4+BV4)*0.132/5,(CQ7+CP7+CO7+CN7+CM7+CL7+CK6+CJ6+CI6+CH6+CG6+CF6)*0.132/6,17)</f>
        <v>16.168230769230767</v>
      </c>
      <c r="U230" s="111"/>
      <c r="V230" s="122"/>
      <c r="W230" s="108"/>
    </row>
    <row r="231" spans="2:23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0.132/4,(AN19+AO19+AP19+AQ19+AR19+AW17+AX17+AY17+AZ17+BA17+BB16+BC16+BD16+BE16+BF16+BM14+BN14+BO14+BP14+BQ14+BX12+BY12+BZ12+CA12+CB12+CC11+CD11+CE11+CF11+CG11+CH10+CI10+CJ10+CK10+CL10+CM9+CN9+CO9+CP9+CQ9+CR8+CS8+CT8+CU8+CV8)*0.132/5,(BG15+BH15+BI15+BJ15+BK15+BL15+BR13+BS13+BT13+BU13+BV13+BW13+CG5+CF5+CE5+CD5+CC5+CB5+CA4+BZ4+BY4+BX4+BW4+BV4)*0.132/6,(CU7+CT7+CS7+CR7+CQ7+CP7+CO7+CN6+CM6+CL6+CK6+CJ6+CI6+CH6)*0.132/7,17)</f>
        <v>16.024916483516481</v>
      </c>
      <c r="U231" s="111"/>
      <c r="V231" s="122"/>
      <c r="W231" s="108"/>
    </row>
    <row r="232" spans="2:23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11+CP9+CQ9+CR9+CS9+CT9+CU9)*0.132/6,(CK10+CL10+CM10+CN10+CO10+CV8+CW8+CX8+CY8+CZ8)*0.132/5,(CY7+CX7+CW7+CV7+CU7+CT7+CS7+CR7+CQ6+CP6+CO6+CN6+CM6+CL6+CK6+CJ6)*0.132/8,(CI5+CH5+CG5+CF5+CE5+CD5+CC5+CB4+CA4+BZ4+BY4+BX4+BW4+BV4)*0.132/7,17)</f>
        <v>15.83838791208791</v>
      </c>
      <c r="U232" s="111"/>
      <c r="V232" s="122"/>
      <c r="W232" s="108"/>
    </row>
    <row r="233" spans="2:23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+CQ9+CR9+CS9+CT9+CU9)*0.132/5,(CV8+CW8+CX8+CY8)*0.132/4,(CX7+CW7+CV7+CU7+CT7+CS7+CR7+CQ7)*0.132/8,(CP6+CO6+CN6+CM6+CL6+CK6+CJ6+CI5+CH5+CG5+CF5+CE5+CD5+CC5+CB4+CA4+BZ4+BY4+BX4+BW4+BV4)*0.132/7,17)</f>
        <v>15.698687912087912</v>
      </c>
      <c r="U233" s="111"/>
      <c r="V233" s="122"/>
      <c r="W233" s="108"/>
    </row>
    <row r="234" spans="2:23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  <c r="T234" s="111"/>
      <c r="U234" s="111"/>
      <c r="V234" s="122"/>
      <c r="W234" s="108"/>
    </row>
    <row r="235" spans="2:23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SUM((AX20+BA18+BD16+BG14+BJ12+BM10+BP8+BS6+BV4)*0.132,(AY19+AZ19+BB17+BC17+BE15+BF15+BH13+BI13+BK11+BL11+BN9+BO9+BQ7+BR7+BT5+BU5)*0.132/2,17)</f>
        <v>16.28923076923077</v>
      </c>
      <c r="U235" s="111"/>
      <c r="V235" s="122"/>
      <c r="W235" s="108"/>
    </row>
    <row r="236" spans="2:23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SUM(AV20*0.132,(AW19+AX19+AY18+AZ18+BA17+BB17+BC16+BD16+BE15+BF15+BG14+BH14+BI13+BJ13+BK12+BL12+BM11+BN11+BP9+BQ9)*0.132/2,(BO10+BR8+BS7+BT6+BU5+BV4)*0.132,17)</f>
        <v>16.355230769230769</v>
      </c>
      <c r="U236" s="111"/>
      <c r="V236" s="122"/>
      <c r="W236" s="108"/>
    </row>
    <row r="237" spans="2:23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SUM((AT20+AU20+AV19+AW19+BA17+BB17+BC16+BD16+BH14+BI14+BM12+BN12+BO11+BP11+BQ10+BR10+BS9+BT9+BU8+BV8)*0.132/2,(AX18+AY18+AZ18+BE15+BF15+BG15+BJ13+BK13+BL13)*0.132/3,(BV7+BV6+BV5+BV4)*0.132,17)</f>
        <v>16.025230769230767</v>
      </c>
      <c r="U237" s="111"/>
      <c r="V237" s="122"/>
      <c r="W237" s="108"/>
    </row>
    <row r="238" spans="2:23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SUM((AR20+AS20+AW18+AX18)*0.132/2,(AT19+AU19+AV19+AY17+AZ17+BA17+BB16+BC16+BD16+BE15+BF15+BG15+BH14+BI14+BJ14+BK13+BL13+BM13+BN12+BO12+BP12+BQ11+BR11+BS11+BV9+BW9+BX9)*0.132/3,(BT10+BU10+BY8+BZ8)*0.132/2,(BY7+BX6+BW5+BV4)*0.132,17)</f>
        <v>16.069230769230767</v>
      </c>
      <c r="U238" s="111"/>
      <c r="V238" s="122"/>
      <c r="W238" s="108"/>
    </row>
    <row r="239" spans="2:23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SUM((AP20+AQ20+AR20+AS19+AT19+AU19+AV18+AW18+AX18+AY17+AZ17+BA17+BB16+BC16+BD16+BI14+BJ14+BK14+BP12+BQ12+BR12+BS11+BT11+BU11+BV10+BW10+BX10+BY9+BZ9+CA9+CB8+CC8+CD8)*0.132/3,(BE15+BF15+BG15+BH15+BL13+BM13+BN13+BO13)*0.132/4,(CC7+CB7+CA6+BZ6+BY5+BX5+BW4+BV4)*0.132/2,17)</f>
        <v>16.025230769230767</v>
      </c>
      <c r="U239" s="111"/>
      <c r="V239" s="122"/>
      <c r="W239" s="108"/>
    </row>
    <row r="240" spans="2:23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0.132/3,(AQ19+AR19+AS19+AT19+AX17+AY17+AZ17+BA17+BE15+BF15+BG15+BH15+BI14+BJ14+BK14+BL14+BM13+BN13+BO13+BP13+BQ12+BR12+BS12+BT12+BU11+BV11+BW11+BX11+CB9+CC9+CD9+CE9)*0.132/4,17)</f>
        <v>15.893230769230769</v>
      </c>
      <c r="U240" s="111"/>
      <c r="V240" s="122"/>
      <c r="W240" s="108"/>
    </row>
    <row r="241" spans="2:23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0.132/4,(AL20+AM20+AN20)*0.132/3,(BE15+BF15+BG15+BH15+BI15+BN13+BO13+BP13+BQ13+BR13)*0.132/5,17)</f>
        <v>15.858030769230769</v>
      </c>
      <c r="U241" s="111"/>
      <c r="V241" s="122"/>
      <c r="W241" s="108"/>
    </row>
    <row r="242" spans="2:23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0.132/4,(AR18+AS18+AT18+AU18+AV18+BE15+BF15+BG15+BH15+BI15+BJ14+BK14+BL14+BM14+BN14+BO13+BP13+BQ13+BR13+BS13+BT12+BU12+BV12+BW12+BX12+BY11+BZ11+CA11+CB11+CC11+CH9+CI9+CJ9+CK9+CL9+CO7+CN7+CM7+CL7+CK7+CJ6+CI6+CH6+CG6+CF6+CE5+CD5+CC5+CB5+CA5+BZ4+BY4+BX4+BW4+BV4)*0.132/5,17)</f>
        <v>15.622630769230769</v>
      </c>
      <c r="U242" s="111"/>
      <c r="V242" s="122"/>
      <c r="W242" s="108"/>
    </row>
    <row r="243" spans="2:23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0.132/4,(AL19+AM19+AN19+AO19+AP19+AU17+AV17+AW17+AX17+AY17+AZ16+BA16+BB16+BC16+BD16+BK14+BL14+BM14+BN14+BO14+BV12+BW12+BX12+BY12+BZ12+CA11+CB11+CC11+CD11+CE11+CF10+CG10+CH10+CI10+CJ10+CK9+CL9+CM9+CN9+CO9+CP8+CQ8+CR8+CS8+CT8)*0.132/5,(BE15+BF15+BG15+BH15+BI15+BJ15+BP13+BQ13+BR13+BS13+BT13+BU13+CS7+CR7+CQ7+CP7+CO7+CN7+CM6+CL6+CK6+CJ6+CI6+CH6+CG5+CF5+CE5+CD5+CC5+CB5+CA4+BZ4+BY4+BX4+BW4+BV4)*0.132/6,17)</f>
        <v>15.521430769230768</v>
      </c>
      <c r="U243" s="111"/>
      <c r="V243" s="122"/>
      <c r="W243" s="108"/>
    </row>
    <row r="244" spans="2:23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0.132/5,(BE15+BF15+BG15+BH15+BI15+BJ15+BK14+BL14+BM14+BN14+BO14+BP14+BQ13+BR13+BS13+BT13+BU13+BV13+BW12+BX12+BY12+BZ12+CA12+CB12+CC11+CD11+CE11+CF11+CG11+CH11+CN9+CO9+CP9+CQ9+CR9+CS9)*0.132/6,(CW7+CV7+CU7+CT7+CS7+CR7+CQ7+CP6+CO6+CN6+CM6+CL6+CK6+CJ6+CI5+CH5+CG5+CF5+CE5+CD5+CC5+CB4+CA4+BZ4+BY4+BX4+BW4+BV4)*0.132/7,17)</f>
        <v>15.416773626373626</v>
      </c>
      <c r="U244" s="111"/>
      <c r="V244" s="122"/>
      <c r="W244" s="108"/>
    </row>
    <row r="245" spans="2:23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0.132/5,(AI19+AJ19+AK19+AL19+AM19+AN19+AT17+AU17+AV17+AW17+AX17+AY17+BL14+BM14+BN14+BO14+BP14+BQ14+BY12+BZ12+CA12+CB12+CC12+CD12+CE11+CF11+CG11+CH11+CI11+CJ11+CK10+CL10+CM10+CN10+CO10+CP10+CQ9+CR9+CS9+CT9+CU9+CV9+CW8+CX8+CY8+CZ8+DA8+DB8)*0.132/6,(BE15+BF15+BG15+BH15+BI15+BJ15+BK15+BR13+BS13+BT13+BU13+BV13+BW13+BX13)*0.132/7,(DA7+CZ7+CY7+CX7+CW7+CV7+CU7+CT7+CS6+CR6+CQ6+CP6+CO6+CN6+CM6+CL6+CK5+CJ5+CI5+CH5+CG5+CF5+CE5+CD5+CC4+CB4+CA4+BZ4+BY4+BX4+BW4+BV4)*0.132/8,17)</f>
        <v>15.435002197802197</v>
      </c>
      <c r="U245" s="111"/>
      <c r="V245" s="122"/>
      <c r="W245" s="108"/>
    </row>
    <row r="246" spans="2:23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  <c r="T246" s="111"/>
      <c r="U246" s="111"/>
      <c r="V246" s="122"/>
      <c r="W246" s="108"/>
    </row>
    <row r="247" spans="2:23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SUM((AU19+AV19+AW18+AX18+AY17+AZ17+BA16+BB16+BC15+BD15+BE14+BF14+BG13+BH13+BI12+BJ12+BK11+BL11+BN9+BO9+BS5+BT5+BU4+BV4)*0.132/2,(AT20+BM10+BP8+BQ7+BR6)*0.132,17)</f>
        <v>16.02523076923077</v>
      </c>
      <c r="U247" s="111"/>
      <c r="V247" s="122"/>
      <c r="W247" s="108"/>
    </row>
    <row r="248" spans="2:23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SUM((AR20+AS20+AT19+AU19+AY17+AZ17+BA16+BB16+BF14+BG14+BK12+BL12+BM11+BN11+BO10+BP10+BQ9+BR9+BS8+BT8)*0.132/2,(AV18+AW18+AX18+BC15+BD15+BE15+BH13+BI13+BJ13)*0.132/3,(+BU7+BU6+BV5+BV4)*0.132,17)</f>
        <v>16.025230769230767</v>
      </c>
      <c r="U248" s="111"/>
      <c r="V248" s="122"/>
      <c r="W248" s="108"/>
    </row>
    <row r="249" spans="2:23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SUM((AP20+AQ20+AU18+AV18)*0.132/2,(AR19+AS19+AT19+AW17+AX17+AY17+AZ16+BA16+BB16+BC15+BD15+BE15+BF14+BG14+BH14+BI13+BJ13+BK13+BL12+BM12+BN12+BO11+BP11+BQ11+BT9+BU9+BV9)*0.132/3,(BR10+BS10+BW8+BX8)*0.132/2,(+BW7+BW6+BV5+BV4)*0.132,17)</f>
        <v>15.673230769230768</v>
      </c>
      <c r="U249" s="111"/>
      <c r="V249" s="122"/>
      <c r="W249" s="108"/>
    </row>
    <row r="250" spans="2:23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SUM((AN20+AO20+AP20+AQ19+AR19+AS19+AT18+AU18+AV18+AW17+AX17+AY17+AZ16+BA16+BB16+BG14+BH14+BI14+BN12+BO12+BP12+BQ11+BR11+BS11+BT10+BU10+BV10+BW9+BX9+BY9+BZ8+CA8+CB8)*0.132/3,(BC15+BD15+BE15+BF15+BJ13+BK13+BL13+BM13)*0.132/4,(CA7+BZ7+BY6+BX6)*0.132/2,(BW5+BV4)*0.132,17)</f>
        <v>15.552230769230768</v>
      </c>
      <c r="U250" s="111"/>
      <c r="V250" s="122"/>
      <c r="W250" s="108"/>
    </row>
    <row r="251" spans="2:23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0.132/3,(AO19+AP19+AQ19+AR19+AV17+AW17+AX17+AY17+BC15+BD15+BE15+BF15+BG14+BH14+BI14+BJ14+BK13+BL13+BM13+BN13+BO12+BP12+BQ12+BR12+BS11+BT11+BU11+BV11+BZ9+CA9+CB9+CC9)*0.132/4,(BY5+BX5+BW4+BV4)*0.132/2,17)</f>
        <v>15.409230769230769</v>
      </c>
      <c r="U251" s="111"/>
      <c r="V251" s="122"/>
      <c r="W251" s="108"/>
    </row>
    <row r="252" spans="2:23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0.132/4,(BC15+BD15+BE15+BF15+BG15+BL13+BM13+BN13+BO13+BP13)*0.132/5,(AJ20+AK20+AL20+CA5+BZ5+BY5+BX4+BW4+BV4)*0.132/3,17)</f>
        <v>15.349830769230769</v>
      </c>
      <c r="U252" s="111"/>
      <c r="V252" s="122"/>
      <c r="W252" s="108"/>
    </row>
    <row r="253" spans="2:23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0.132/4,(AP18+AQ18+AR18+AS18+AT18+BC15+BD15+BE15+BF15+BG15+BH14+BI14+BJ14+BK14+BL14+BM13+BN13+BO13+BP13+BQ13+BR12+BS12+BT12+BU12+BV12+BW11+BX11+BY11+BZ11+CA11+CF9+CG9+CH9+CI9+CJ9+CM7+CL7+CK7+CJ7+CI7+CH6+CG6+CF6+CE6+CD6)*0.132/5,(CC5+CB5+CA5+BZ5+BY4+BX4+BW4+BV4)*0.132/4,17)</f>
        <v>15.37843076923077</v>
      </c>
      <c r="U253" s="111"/>
      <c r="V253" s="122"/>
      <c r="W253" s="108"/>
    </row>
    <row r="254" spans="2:23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0.132/4,(AJ19+AK19+AL19+AM19+AN19+AS17+AT17+AU17+AV17+AW17+AX16+AY16+AZ16+BA16+BB16+BI14+BJ14+BK14+BL14+BM14+BT12+BU12+BV12+BW12+BX12+BY11+BZ11+CA11+CB11+CC11+CD10+CE10+CF10+CG10+CH10+CI9+CJ9+CK9+CL9+CM9+CN8+CO8+CP8+CQ8+CR8)*0.132/5,(BC15+BD15+BE15+BF15+BG15+BH15+BN13+BO13+BP13+BQ13+BR13+BS13+CQ7+CP7+CO7+CN7+CM7+CL7+CK6+CJ6+CI6+CH6+CG6+CF6)*0.132/6,(CE5+CD5+CC5+CB5+CA5+BZ4+BY4+BX4+BW4+BV4)*0.132/5,17)</f>
        <v>15.396030769230769</v>
      </c>
      <c r="U254" s="111"/>
      <c r="V254" s="122"/>
      <c r="W254" s="108"/>
    </row>
    <row r="255" spans="2:23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0.132/5,(BC15+BD15+BE15+BF15+BG15+BH15+BI14+BJ14+BK14+BL14+BM14+BN14+BO13+BP13+BQ13+BR13+BS13+BT13+BU12+BV12+BW12+BX12+BY12+BZ12+CA11+CB11+CC11+CD11+CE11+CF11+CL9+CM9+CN9+CO9+CP9+CQ9)*0.132/6,(CU7+CT7+CS7+CR7+CQ7+CP7+CO7+CN6+CM6+CL6+CK6+CJ6+CI6+CH6)*0.132/7,(CG5+CF5+CE5+CD5+CC5+CB5+CA4+BZ4+BY4+BX4+BW4+BV4)*0.132/6,17)</f>
        <v>15.345116483516485</v>
      </c>
      <c r="U255" s="111"/>
      <c r="V255" s="122"/>
      <c r="W255" s="108"/>
    </row>
    <row r="256" spans="2:23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  <c r="T256" s="111"/>
      <c r="U256" s="111"/>
      <c r="V256" s="122"/>
      <c r="W256" s="108"/>
    </row>
    <row r="257" spans="2:23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SUM((AS19+AT19+AU18+AV18+AW17+AX17+AY16+AZ16+BA15+BB15+BC14+BD14+BE13+BF13+BG12+BH12+BI11+BJ11+BK10+BL10+BM9+BN9+BO8+BP8+BO7+BN7+BM6+BL6)*0.132/2,(AR20+BK5+BJ4)*0.132,17)</f>
        <v>15.95923076923077</v>
      </c>
      <c r="U257" s="111"/>
      <c r="V257" s="122"/>
      <c r="W257" s="108"/>
    </row>
    <row r="258" spans="2:23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SUM((AP20+AQ20+AR19+AS19+AW17+AX17+AY16+AZ16+BD14+BE14+BI12+BJ12+BK11+BL11+BM10+BN10+BO9+BP9+BQ8+BR8)*0.132/2,(AT18+AU18+AV18+BA15+BB15+BC15+BF13+BG13+BH13)*0.132/3,(BS7+BT6+BU5+BV4)*0.132,17)</f>
        <v>15.563230769230769</v>
      </c>
      <c r="U258" s="111"/>
      <c r="V258" s="122"/>
      <c r="W258" s="108"/>
    </row>
    <row r="259" spans="2:23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SUM((AP19+AQ19+AR19+AU17+AV17+AW17+AX16+AY16+AZ16+BA15+BB15+BC15+BD14+BE14+BF14+BG13+BH13+BI13+BJ12+BK12+BL12+BM11+BN11+BO11+BR9+BS9+BT9)*0.132/3,(AN20+AO20+AS18+AT18+BP10+BQ10+BU8+BV8)*0.132/2,(BV7+BV6+BV5+BV4)*0.132,17)</f>
        <v>15.233230769230769</v>
      </c>
      <c r="U259" s="111"/>
      <c r="V259" s="122"/>
      <c r="W259" s="108"/>
    </row>
    <row r="260" spans="2:23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SUM((AL20+AM20+AN20+AO19+AP19+AQ19+AR18+AS18+AT18+AU17+AV17+AW17+AX16+AY16+AZ16+BE14+BF14+BG14+BL12+BM12+BN12+BO11+BP11+BQ11+BR10+BS10+BT10+BU9+BV9+BW9+BX8+BY8+BZ8)*0.132/3,(BA15+BB15+BC15+BD15+BH13+BI13+BJ13+BK13)*0.132/4,(BY7+BX6+BW5+BV4)*0.132,17)</f>
        <v>15.343230769230768</v>
      </c>
      <c r="U260" s="111"/>
      <c r="V260" s="122"/>
      <c r="W260" s="108"/>
    </row>
    <row r="261" spans="2:23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0.132/3,(AM19+AN19+AO19+AP19+AT17+AU17+AV17+AW17+BA15+BB15+BC15+BD15+BE14+BF14+BG14+BH14+BI13+BJ13+BK13+BL13+BM12+BN12+BO12+BP12+BQ11+BR11+BS11+BT11+BX9+BY9+BZ9+CA9)*0.132/4,(CC7+CB7+CA6+BZ6+BY5+BX5+BW4+BV4)*0.132/2,17)</f>
        <v>15.222230769230769</v>
      </c>
      <c r="U261" s="111"/>
      <c r="V261" s="122"/>
      <c r="W261" s="108"/>
    </row>
    <row r="262" spans="2:23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0.132/3,(AK19+AL19+AM19+AN19+AO18+AP18+AQ18+AR18+AS17+AT17+AU17+AV17+AW16+AX16+AY16+AZ16)*0.132/4,(BA15+BB15+BC15+BD15+BE15+BJ13+BK13+BL13+BM13+BN13)*0.132/5,(BF14+BG14+BH14+BI14+BO12+BP12+BQ12+BR12+BS11+BT11+BU11+BV11+BW10+BX10+BY10+BZ10+CA9+CB9+CC9+CD9+CE8+CF8+CG8+CH8)*0.132/4,(CG7+CF7+CE7+CD6+CC6+CB6+CA5+BZ5+BY5+BX4+BW4+BV4)*0.132/3,17)</f>
        <v>14.938430769230768</v>
      </c>
      <c r="U262" s="111"/>
      <c r="V262" s="122"/>
      <c r="W262" s="108"/>
    </row>
    <row r="263" spans="2:23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0.132/4,(AN18+AO18+AP18+AQ18+AR18+BA15+BB15+BC15+BD15+BE15+BF14+BG14+BH14+BI14+BJ14+BK13+BL13+BM13+BN13+BO13+BP12+BQ12+BR12+BS12+BT12+BU11+BV11+BW11+BX11+BY11+CD9+CE9+CF9+CG9+CH9)*0.132/5,17)</f>
        <v>15.19363076923077</v>
      </c>
      <c r="U263" s="111"/>
      <c r="V263" s="122"/>
      <c r="W263" s="108"/>
    </row>
    <row r="264" spans="2:23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0.132/5,(BA15+BB15+BC15+BD15+BE15+BF15+BL13+BM13+BN13+BO13+BP13+BQ13)*0.132/6,17)</f>
        <v>15.09683076923077</v>
      </c>
      <c r="U264" s="111"/>
      <c r="V264" s="122"/>
      <c r="W264" s="108"/>
    </row>
    <row r="265" spans="2:23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  <c r="T265" s="111"/>
      <c r="U265" s="111"/>
      <c r="V265" s="122"/>
      <c r="W265" s="108"/>
    </row>
    <row r="266" spans="2:23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SUM(AP20*0.132,(AQ19+AR19+AS18+AT18+AU17+AV17+AW16+AX16+AY15+AZ15+BA14+BB14+BC13+BD13+BE12+BF12++BG11+BH11+BI10+BJ10+BK9+BL9+BM8+BN8+BO7+BP7+BQ6+BR6+BS5+BT5+BU4+BV4)*0.132/2,17)</f>
        <v>15.233230769230769</v>
      </c>
      <c r="U266" s="111"/>
      <c r="V266" s="122"/>
      <c r="W266" s="108"/>
    </row>
    <row r="267" spans="2:23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SUM((AN20+AO20+AP19+AQ19+AU17+AV17+AW16+AX16+BB14+BC14+BG12+BH12+BI11+BJ11+BK10+BL10+BM9+BN9+BO8+BP8+BS5+BT5+BU4+BV4)*0.132/2,(AR18+AS18+AT18+AY15+AZ15+BA15+BD13+BE13+BF13)*0.132/3,(BQ7+BR6)*0.132,17)</f>
        <v>15.123230769230769</v>
      </c>
      <c r="U267" s="111"/>
      <c r="V267" s="122"/>
      <c r="W267" s="108"/>
    </row>
    <row r="268" spans="2:23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SUM((AL20+AM20+AQ18+AR18)*0.132/2,(AN19+AO19+AP19+AS17+AT17+AU17+AV16+AW16+AX16+AY15+AZ15+BA15+BB14+BC14+BD14+BE13+BF13+BG13+BH12+BI12+BJ12+BK11+BL11+BM11+BP9+BQ9+BR9)*0.132/3,(BN10+BO10+BS8+BT8)*0.132/2,(BU7+BU6+BV5+BV4)*0.132,17)</f>
        <v>15.167230769230766</v>
      </c>
      <c r="U268" s="111"/>
      <c r="V268" s="122"/>
      <c r="W268" s="108"/>
    </row>
    <row r="269" spans="2:23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SUM((AJ20+AK20+AL20+AM19+AN19+AO19+AP18+AQ18+AR18+AS17+AT17+AU17+AV16+AW16+AX16+BC14+BD14+BE14+BJ12+BK12+BL12+BM11+BN11+BO11+BP10+BQ10+BR10+BS9+BT9+BU9+BV8+BW8+BX8)*0.132/3,(AY15+AZ15+BA15+BB15+BF13+BG13+BH13+BI13)*0.132/4,(BW7+BW6+BV5+BV4)*0.132,17)</f>
        <v>14.694230769230767</v>
      </c>
      <c r="U269" s="111"/>
      <c r="V269" s="122"/>
      <c r="W269" s="108"/>
    </row>
    <row r="270" spans="2:23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0.132/3,(AK19+AL19+AM19+AN19+AR17+AS17+AT17+AU17+AY15+AZ15+BA15+BB15+BC14+BD14+BE14+BF14+BG13+BH13+BI13+BJ13+BK12+BL12+BM12+BN12+BO11+BP11+BQ11+BR11+BV9+BW9+BX9+BY9)*0.132/4,(BS10+BT10+BU10+BZ8+CA8+CB8)*0.132/3,(CA7+BZ7+BY6+BX6)*0.132/2,(BW5+BV4)*0.132,17)</f>
        <v>14.903230769230767</v>
      </c>
      <c r="U270" s="111"/>
      <c r="V270" s="122"/>
      <c r="W270" s="108"/>
    </row>
    <row r="271" spans="2:23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0.132/3,(AI19+AJ19+AK19+AL19+AM18+AN18+AO18+AP18+AQ17+AR17+AS17+AT17+AU16+AV16+AW16+AX16+BD14+BE14+BF14+BG14+BM12+BN12+BO12+BP12+BQ11+BR11+BS11+BT11+BU10+BV10+BW10+BX10+BY9+BZ9+CA9+CB9+CC8+CD8+CE8+CF8)*0.132/4,(AY15+AZ15+BA15+BB15+BC15+BH13+BI13+BJ13+BK13+BL13)*0.132/5,(CE7+CD7+CC7+CB6+CA6+BZ6)*0.132/3,(BY5+BX5+BW4+BV4)*0.132/2,17)</f>
        <v>14.850430769230767</v>
      </c>
      <c r="U271" s="111"/>
      <c r="V271" s="122"/>
      <c r="W271" s="108"/>
    </row>
    <row r="272" spans="2:23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0.132/4,(AL18+AM18+AN18+AO18+AP18+AY15+AZ15+BA15+BB15+BC15+BD14+BE14+BF14+BG14+BH14+BI13+BJ13+BK13+BL13+BM13+BN12+BO12+BP12+BQ12+BR12+BS11+BT11+BU11+BV11+BW11+CB9+CC9+CD9+CE9+CF9)*0.132/5,(CA5+BZ5+BY5+BX4+BW4+BV4)*0.132/3,17)</f>
        <v>14.84163076923077</v>
      </c>
      <c r="U272" s="111"/>
      <c r="V272" s="122"/>
      <c r="W272" s="108"/>
    </row>
    <row r="273" spans="2:23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  <c r="T273" s="111"/>
      <c r="U273" s="111"/>
      <c r="V273" s="122"/>
      <c r="W273" s="108"/>
    </row>
    <row r="274" spans="2:23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274" s="111"/>
      <c r="V274" s="122"/>
      <c r="W274" s="108"/>
    </row>
    <row r="275" spans="2:23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SUM((AJ20+AK20+AO18+AP18)*0.132/2,(AL19+AM19+AN19+AQ17+AR17+AS17+AT16+AU16+AV16+AW15+AX15+AY15+AZ14+BA14+BB14+BC13+BD13+BE13+BF12+BG12+BH12+BI11+BJ11+BK11+BN9+BO9+BP9)*0.132/3,(BL10+BM10+BQ8+BR8+BQ7+BP7+BO6+BN6+BM5+BL5+BK4+BJ4)*0.132/2,17)</f>
        <v>15.057230769230767</v>
      </c>
      <c r="U275" s="111"/>
      <c r="V275" s="122"/>
      <c r="W275" s="108"/>
    </row>
    <row r="276" spans="2:23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SUM((AH20+AI20+AJ20+AK19+AL19+AM19+AN18+AO18+AP18+AQ17+AR17+AS17+AT16+AU16+AV16+BA14+BB14+BC14+BH12+BI12+BJ12+BK11+BL11+BM11+BN10+BO10+BP10+BQ9+BR9+BS9+BT8+BU8+BV8)*0.132/3,(AW15+AX15+AY15+AZ15+BD13+BE13+BF13+BG13)*0.132/4,(BV7+BV6+BV5+BV4)*0.132,17)</f>
        <v>14.573230769230769</v>
      </c>
      <c r="U276" s="111"/>
      <c r="V276" s="122"/>
      <c r="W276" s="108"/>
    </row>
    <row r="277" spans="2:23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0.132/3,(AI19+AJ19+AK19+AL19+AP17+AQ17+AR17+AS17+AW15+AX15+AY15+AZ15+BA14+BB14+BC14+BD14+BE13+BF13+BG13+BH13+BI12+BJ12+BK12+BL12+BM11+BN11+BO11+BP11+BT9+BU9+BV9+BW9)*0.132/4,(BQ10+BR10+BS10+BX8+BY8+BZ8)*0.132/3,(BY7+BX6+BW5+BV4)*0.132,17)</f>
        <v>14.749230769230767</v>
      </c>
      <c r="U277" s="111"/>
      <c r="V277" s="122"/>
      <c r="W277" s="108"/>
    </row>
    <row r="278" spans="2:23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0.132/3,(AG19+AH19+AI19+AJ19+AK18+AL18+AM18+AN18+AO17+AP17+AQ17+AR17+AS16+AT16+AU16+AV16+BB14+BC14+BD14+BE14+BK12+BL12+BM12+BN12+BO11+BP11+BQ11+BR11+BS10+BT10+BU10+BV10+BW9+BX9+BY9+BZ9+CA8+CB8+CC8+CD8)*0.132/4,(AW15+AX15+AY15+AZ15+BA15+BF13+BG13+BH13+BI13+BJ13)*0.132/5,(CC7+CB7+CA6+BZ6+BY5+BX5+BW4+BV4)*0.132/2,17)</f>
        <v>14.615030769230767</v>
      </c>
      <c r="U278" s="111"/>
      <c r="V278" s="122"/>
      <c r="W278" s="108"/>
    </row>
    <row r="279" spans="2:23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  <c r="T279" s="111"/>
      <c r="U279" s="111"/>
      <c r="V279" s="122"/>
      <c r="W279" s="108"/>
    </row>
    <row r="280" spans="2:23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SUM((AJ20+AK20+AL19+AM19+AQ17+AR17+AS16+AT16+AX14+AY14+BC12+BD12+BH10+BI10+BM8+BN8+BO7+BP7+BQ6+BR6+BS5+BT5+BU4+BV4)*0.132/2,(AN18+AO18+AP18+AU15+AV15+AW15+AZ13+BA13+BB13+BE11+BF11+BG11+BJ9+BK9+BL9)*0.132/3,17)</f>
        <v>13.407230769230768</v>
      </c>
      <c r="U280" s="111"/>
      <c r="V280" s="122"/>
      <c r="W280" s="108"/>
    </row>
    <row r="281" spans="2:23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SUM((AH20+AI20+AM18+AN18)*0.132/2,(AJ19+AK19+AL19+AO17+AP17+AQ17+AR16+AS16+AT16+AU15+AV15+AW15+AX14+AY14+AZ14+BA13+BB13+BC13+BD12+BE12+BF12+BG11+BH11+BI11+BL9+BM9+BN9)*0.132/3,(BJ10+BK10+BO8+BP8++BS5+BT5+BU4+BV4)*0.132/2,(BQ7+BR6)*0.132,17)</f>
        <v>13.891230769230768</v>
      </c>
      <c r="U281" s="111"/>
      <c r="V281" s="122"/>
      <c r="W281" s="108"/>
    </row>
    <row r="282" spans="2:23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SUM((AF20+AG20+AH20+AI19+AJ19+AK19+AL18+AM18+AN18+AO17+AP17+AQ17+AR16+AS16+AT16+AY14+AZ14+BA14+BF12+BG12+BH12+BI11+BJ11+BK11+BL10+BM10+BN10+BO9+BP9+BQ9+BR8+BS8+BT8)*0.132/3,(AU15+AV15+AW15+AX15+BB13+BC13+BD13+BE13)*0.132/4,(BU7+BU6+BV5+BV4)*0.132,17)</f>
        <v>14.364230769230767</v>
      </c>
      <c r="U282" s="111"/>
      <c r="V282" s="122"/>
      <c r="W282" s="108"/>
    </row>
    <row r="283" spans="2:23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0.132/3,(AG19+AH19+AI19+AJ19+AN17+AO17+AP17+AQ17+AU15+AV15+AW15+AX15+AY14+AZ14+BA14+BB14+BC13+BD13+BE13+BF13+BG12+BH12+BI12+BJ12+BK11+BL11+BM11+BN11+BR9+BS9+BT9+BU9)*0.132/4,(BO10+BP10+BQ10+BV8+BW8+BX8)*0.132/3,(BW7+BW6+BV5+BV4)*0.132,17)</f>
        <v>14.254230769230766</v>
      </c>
      <c r="U283" s="111"/>
      <c r="V283" s="122"/>
      <c r="W283" s="108"/>
    </row>
    <row r="284" spans="2:23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  <c r="T284" s="111"/>
      <c r="U284" s="111"/>
      <c r="V284" s="122"/>
      <c r="W284" s="108"/>
    </row>
    <row r="285" spans="2:23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SUM((AH20+AI20+AJ19+AK19+AO17+AP17+AQ16+AR16+AV14+AW14+BA12+BB12+BF10+BG10+BK8+BL8+BP6+BQ6+BU4+BV4)*0.132/2,(AL18+AM18+AN18+AS15+AT15+AU15+AX13+AY13+AZ13+BC11+BD11+BE11+BH9+BI9+BJ9+BM7+BN7+BO7+BR5+BS5+BT5)*0.132/3,17)</f>
        <v>13.86923076923077</v>
      </c>
      <c r="U285" s="111"/>
      <c r="V285" s="122"/>
      <c r="W285" s="108"/>
    </row>
    <row r="286" spans="2:23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SUM((AF20+AG20+AK18+AL18)*0.132/2,(AH19+AI19+AJ19+AM17+AN17+AO17+AP16+AQ16+AR16+AS15+AT15+AU15+AV14+AW14+AX14+AY13+AZ13+BA13+BB12+BC12+BD12+BE11+BF11+BG11+BJ9+BK9+BL9)*0.132/3,(BH10+BI10+BM8+BN8+BO7+BP7+BQ6+BR6+BS5+BT5+BU4+BV4)*0.132/2,17)</f>
        <v>13.759230769230768</v>
      </c>
      <c r="U286" s="111"/>
      <c r="V286" s="122"/>
      <c r="W286" s="108"/>
    </row>
    <row r="287" spans="2:23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SUM((AD20+AE20+AF20+AG19+AH19+AI19+AJ18+AK18+AL18+AM17+AN17+AO17+AP16+AQ16+AR16+AW14+AX14+AY14+BD12+BE12+BF12+BG11+BH11+BI11+BJ10+BK10+BL10+BM9+BN9+BO9+BP8+BQ8+BR8)*0.132/3,(AS15+AT15+AU15+AV15+AZ13+BA13+BB13+BC13)*0.132/4,(BS7+BT6+BU5+BV4)*0.132,17)</f>
        <v>13.726230769230769</v>
      </c>
      <c r="U287" s="111"/>
      <c r="V287" s="122"/>
      <c r="W287" s="108"/>
    </row>
    <row r="288" spans="2:23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  <c r="T288" s="111"/>
      <c r="U288" s="111"/>
      <c r="V288" s="122"/>
      <c r="W288" s="108"/>
    </row>
    <row r="289" spans="2:23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SUM((AD20+AE20+AI18+AJ18)*0.132/2,(AF19+AG19+AH19+AK17+AL17+AM17+AN16+AO16+AP16+AQ15+AR15+AS15+AT14+AU14+AV14+AW13+AX13+AY13+AZ12+BA12+BB12+BC11+BD11+BE11+BH9+BI9+BJ9)*0.132/3,(BF10+BG10+BK8+BL8)*0.132/2,(BK7+BK6+BJ5+BJ4)*0.132,17)</f>
        <v>14.221230769230768</v>
      </c>
      <c r="U289" s="111"/>
      <c r="V289" s="122"/>
      <c r="W289" s="108"/>
    </row>
    <row r="290" spans="2:23">
      <c r="B290" s="105"/>
      <c r="F290" s="105"/>
      <c r="J290" s="105"/>
      <c r="N290" s="105"/>
      <c r="R290" s="105"/>
      <c r="S290" s="121"/>
      <c r="T290" s="111"/>
      <c r="U290" s="111"/>
      <c r="V290" s="122"/>
      <c r="W290" s="108"/>
    </row>
    <row r="291" spans="1:23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  <c r="J291" s="105"/>
      <c r="N291" s="105"/>
      <c r="R291" s="105"/>
      <c r="S291" s="121"/>
      <c r="T291" s="111"/>
      <c r="U291" s="111"/>
      <c r="V291" s="122"/>
      <c r="W291" s="108"/>
    </row>
    <row r="292" spans="2:23" ht="25.5">
      <c r="B292" s="105"/>
      <c r="F292" s="105"/>
      <c r="I292" s="110" t="s">
        <v>175</v>
      </c>
      <c r="J292" s="105"/>
      <c r="M292" s="105"/>
      <c r="N292" s="106"/>
      <c r="R292" s="105"/>
      <c r="S292" s="121"/>
      <c r="T292" s="111"/>
      <c r="U292" s="111"/>
      <c r="V292" s="122"/>
      <c r="W292" s="108"/>
    </row>
    <row r="293" spans="2:23">
      <c r="B293" s="105"/>
      <c r="F293" s="105"/>
      <c r="J293" s="105"/>
      <c r="M293" s="105"/>
      <c r="N293" s="106"/>
      <c r="R293" s="105"/>
      <c r="S293" s="121"/>
      <c r="T293" s="111"/>
      <c r="U293" s="111"/>
      <c r="V293" s="122"/>
      <c r="W293" s="108"/>
    </row>
    <row r="294" spans="2:23">
      <c r="B294" s="105"/>
      <c r="F294" s="105"/>
      <c r="J294" s="105"/>
      <c r="M294" s="105"/>
      <c r="N294" s="106"/>
      <c r="R294" s="105"/>
      <c r="S294" s="121"/>
      <c r="T294" s="111"/>
      <c r="U294" s="111"/>
      <c r="V294" s="122"/>
      <c r="W294" s="108"/>
    </row>
    <row r="295" spans="2:23">
      <c r="B295" s="105" t="s">
        <v>127</v>
      </c>
      <c r="F295" s="107" t="s">
        <v>128</v>
      </c>
      <c r="J295" s="105"/>
      <c r="M295" s="105" t="s">
        <v>129</v>
      </c>
      <c r="N295" s="106"/>
      <c r="R295" s="105"/>
      <c r="S295" s="121"/>
      <c r="T295" s="111"/>
      <c r="U295" s="111"/>
      <c r="V295" s="122"/>
      <c r="W295" s="108"/>
    </row>
    <row r="296" spans="2:23"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  <c r="T296" s="111"/>
      <c r="U296" s="111"/>
      <c r="V296" s="122"/>
      <c r="W296" s="108"/>
    </row>
    <row r="297" spans="1:23">
      <c r="A297" s="106" t="s">
        <v>126</v>
      </c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  <c r="T297" s="111"/>
      <c r="U297" s="111"/>
      <c r="V297" s="122"/>
      <c r="W297" s="108"/>
    </row>
    <row r="298" spans="2:23"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  <c r="T298" s="111"/>
      <c r="U298" s="111"/>
      <c r="V298" s="122"/>
      <c r="W298" s="108"/>
    </row>
    <row r="299" spans="1:23">
      <c r="A299" s="106" t="s">
        <v>125</v>
      </c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  <c r="T299" s="111"/>
      <c r="U299" s="111"/>
      <c r="V299" s="122"/>
      <c r="W299" s="108"/>
    </row>
    <row r="300" spans="1:23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  <c r="T300" s="111"/>
      <c r="U300" s="111"/>
      <c r="V300" s="122"/>
      <c r="W300" s="108"/>
    </row>
    <row r="301" spans="1:23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  <c r="T301" s="111"/>
      <c r="U301" s="111"/>
      <c r="V301" s="122"/>
      <c r="W301" s="108"/>
    </row>
    <row r="302" spans="2:23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SUM((DB20+DB19+DB18+DB17+DB16+DB15+DB14+DB13+DB12+DA11)*0.132,(CZ10+CY10+CX9+CW9)*0.132/2,(CV8+CU8+CT8+CS8+CR8+CQ8+CP7+CO7+CN7+CM7+CL7+CK7)*0.132/6,(CJ6+CI6+CH6+CG6+CF6+CE5+CD5+CC5+CB5+CA5+BZ4+BY4+BX4+BW4+BV4)*0.132/5,17)</f>
        <v>16.887630769230768</v>
      </c>
      <c r="U302" s="111"/>
      <c r="V302" s="122"/>
      <c r="W302" s="108"/>
    </row>
    <row r="303" spans="2:23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  <c r="T303" s="111"/>
      <c r="U303" s="111"/>
      <c r="V303" s="122"/>
      <c r="W303" s="108"/>
    </row>
    <row r="304" spans="2:23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SUM((DB20+DA19+DA18+CZ17+CZ16+CY15+CY14+CX13+CX12+CW11+CW10+CV9)*0.132,(CU8+CT8+CS8+CR8+CQ8+CP8)*0.132/6,(CO7+CN7+CM7+CL7+CK7+CJ6+CI6+CH6+CG6+CF6+CE5+CD5+CC5+CB5+CA5+BZ4+BY4+BX4+BW4+BV4)*0.132/5,17)</f>
        <v>17.29683076923077</v>
      </c>
      <c r="U304" s="111"/>
      <c r="V304" s="122"/>
      <c r="W304" s="108"/>
    </row>
    <row r="305" spans="2:23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SUM((CZ20+CZ19+CZ18+CZ17+CZ16+CZ15+CZ14+CZ13+CZ12+CY11+CX10)*0.132,(CW9+CV9)*0.132/2,(CU8+CT8+CS8+CR8+CQ8+CP8)*0.132/6,(CO7+CN7+CM7+CL7+CK7+CJ6+CI6+CH6+CG6+CF6+CE5+CD5+CC5+CB5+CA5+BZ4+BY4+BX4+BW4+BV4)*0.132/5,17)</f>
        <v>15.84483076923077</v>
      </c>
      <c r="U305" s="111"/>
      <c r="V305" s="122"/>
      <c r="W305" s="108"/>
    </row>
    <row r="306" spans="2:23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  <c r="T306" s="111"/>
      <c r="U306" s="111"/>
      <c r="V306" s="122"/>
      <c r="W306" s="108"/>
    </row>
    <row r="307" spans="2:23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SUM((DB20+DA19+CZ18+CY17+CX16+CW15+CV14+CU13+CT12+CS11)*0.132,(CR10+CQ10+CP9+CO9)*0.132/2,(CN8+CM8+CL8+CK8+CJ7+CI7+CH7+CG7+CF6+CE6+CD6+CC6+CB5+CA5+BZ5+BY5)*0.132/4,(BX4+BW4+BV4)*0.132/3,17)</f>
        <v>17.994230769230768</v>
      </c>
      <c r="U307" s="111"/>
      <c r="V307" s="122"/>
      <c r="W307" s="108"/>
    </row>
    <row r="308" spans="2:23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SUM((CZ20+CY19+CY18+CX17+CX16+CW15+CW14+CV13+CV12+CU11+CU10+CT9)*0.132,(CS8+CR8+CQ8+CP8+CO8+CN7+CM7+CL7+CK7+CJ7+CI6+CH6+CG6+CF6+CE6+CD5+CC5+CB5+CA5+BZ5)*0.132/5,(BY4+BX4+BW4+BV4)*0.132/4,17)</f>
        <v>17.741230769230768</v>
      </c>
      <c r="U308" s="111"/>
      <c r="V308" s="122"/>
      <c r="W308" s="108"/>
    </row>
    <row r="309" spans="2:23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SUM((CX20+CX19+CX18+CX17+CX16+CX15+CX14+CX13+CX12+CW11+CV10)*0.132,(CU9+CT9)*0.132/2,(CS8+CR8+CQ8+CP8+CO8+CN7+CM7+CL7+CK7+CJ7+CI6+CH6+CG6+CF6+CE6+CD5+CC5+CB5+CA5+BZ5)*0.132/5,(BY4+BX4+BW4+BV4)*0.132/4,17)</f>
        <v>18.26923076923077</v>
      </c>
      <c r="U309" s="111"/>
      <c r="V309" s="122"/>
      <c r="W309" s="108"/>
    </row>
    <row r="310" spans="2:23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SUM((CV20+CW19+CW18+CX17+CX16+CY15+CY14+CZ13+CZ12+DA11+DA10+DA9)*0.132,(CZ8+CY8+CX8+CW8+CV8+CU8+CT8)*0.132/7,(CS7+CR7+CQ7+CP7+CO7+CN7+CM6+CL6+CK6+CJ6+CI6+CH6+CG5+CF5+CE5+CD5+CC5+CB5+CA4+BZ4+BY4+BX4+BW4+BV4)*0.132/6,17)</f>
        <v>17.521230769230769</v>
      </c>
      <c r="U310" s="111"/>
      <c r="V310" s="122"/>
      <c r="W310" s="108"/>
    </row>
    <row r="311" spans="2:23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  <c r="T311" s="111"/>
      <c r="U311" s="111"/>
      <c r="V311" s="122"/>
      <c r="W311" s="108"/>
    </row>
    <row r="312" spans="2:23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312" s="111"/>
      <c r="V312" s="122"/>
      <c r="W312" s="108"/>
    </row>
    <row r="313" spans="2:23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SUM((CZ20+CY19+CX18+CW17+CV16+CU15+CT14+CS13+CR12+CQ11)*0.132,(CP10+CO10+CN9+CM9)*0.132/2,(CL8+CK8+CJ8+CI8+CH7+CG7+CF7+CE7)*0.132/4,(CD6+CC6+CB6+CA5+BZ5+BY5+BX4+BW4+BV4)*0.132/3,17)</f>
        <v>18.77523076923077</v>
      </c>
      <c r="U313" s="111"/>
      <c r="V313" s="122"/>
      <c r="W313" s="108"/>
    </row>
    <row r="314" spans="2:23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SUM((CX20+CW19+CW18+CV17+CV16+CU15+CU14+CT13+CT12+CS11+CS10+CR9)*0.132,(CQ8+CP8+CO8+CN8+CM8+CL7+CK7+CJ7+CI7+CH7)*0.132/5,(CG6+CF6+CE6+CD6+CC5+CB5+CA5+BZ5+BY4+BX4+BW4+BV4)*0.132/4,17)</f>
        <v>17.655430769230769</v>
      </c>
      <c r="U314" s="111"/>
      <c r="V314" s="122"/>
      <c r="W314" s="108"/>
    </row>
    <row r="315" spans="2:23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SUM((CV20+CV19+CV18+CV17+CV16+CV15+CV14+CV13+CV12+CU11+CT10)*0.132,(CS9+CR9)*0.132/2,(CQ8+CP8+CO8+CN8+CM8+CL7+CK7+CJ7+CI7+CH7)*0.132/5,(CG6+CF6+CE6+CD6+CC5+CB5+CA5+BZ5+BY4+BX4+BW4+BV4)*0.132/4,17)</f>
        <v>18.975430769230769</v>
      </c>
      <c r="U315" s="111"/>
      <c r="V315" s="122"/>
      <c r="W315" s="108"/>
    </row>
    <row r="316" spans="2:23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SUM((CT20+CU19+CU18+CV17+CV16+CW15+CW14+CX13+CX12+CY11+CY10+CZ9)*0.132,(CY8+CX8+CW8+CV8+CU8+CT8+CS7+CR7+CQ7+CP7+CO7+CN7+CM6+CL6+CK6+CJ6+CI6+CH6+CG5+CF5+CE5+CD5+CC5+CB5+CA4+BZ4+BY4+BX4+BW4+BV4)*0.132/6,17)</f>
        <v>17.543230769230767</v>
      </c>
      <c r="U316" s="111"/>
      <c r="V316" s="122"/>
      <c r="W316" s="108"/>
    </row>
    <row r="317" spans="2:23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  <c r="T317" s="111"/>
      <c r="U317" s="111"/>
      <c r="V317" s="122"/>
      <c r="W317" s="108"/>
    </row>
    <row r="318" spans="2:23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SUM(DB20*0.132,(DA19+CZ19+CY18+CX18+CW17+CV17+CU16+CT16+CS15+CR15+CQ14+CP14+CO13+CN13+CM12+CL12+CK11+CJ11+CI10+CH10+CG9+CF9+CE8+CD8+CC7+CB7+CA6+BZ6+BY5+BX5+BW4+BV4)*0.132/2,17)</f>
        <v>18.665230769230771</v>
      </c>
      <c r="U318" s="111"/>
      <c r="V318" s="122"/>
      <c r="W318" s="108"/>
    </row>
    <row r="319" spans="2:23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SUM((CZ20+CW18+CT16+CQ14+CN12)*0.132,(CY19+CX19+CV17+CU17+CS15+CR15+CP13+CO13+CM11+CL11+CK10+CJ10)*0.132/2,(CI9+CH9+CG9+CF8+CE8+CD8)*0.132/3,(CC7+CB7+CA6+BZ6+BY5+BX5+BW4+BV4)*0.132/2,17)</f>
        <v>18.555230769230768</v>
      </c>
      <c r="U319" s="111"/>
      <c r="V319" s="122"/>
      <c r="W319" s="108"/>
    </row>
    <row r="320" spans="2:23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SUM((CX20+CW19+CV18+CU17+CT16+CS15+CR14+CQ13+CP12+CO11)*0.132,(CN10+CM10+CL9+CK9)*0.132/2,(CJ8+CI8+CH8+CG7+CF7+CE7+CD6+CC6+CB6+CA5+BZ5+BY5+BX4+BW4+BV4)*0.132/3,17)</f>
        <v>18.57723076923077</v>
      </c>
      <c r="U320" s="111"/>
      <c r="V320" s="122"/>
      <c r="W320" s="108"/>
    </row>
    <row r="321" spans="2:23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SUM((CV20+CU19+CU18+CT17+CT16+CS15+CS14+CR13+CR12+CQ11+CQ10+CP9)*0.132,(CO8+CN8+CM8+CL8+CK7+CJ7+CI7+CH7+CG6+CF6+CE6+CD6+CC5+CB5+CA5+BZ5+BY4+BX4+BW4+BV4)*0.132/4,17)</f>
        <v>18.83023076923077</v>
      </c>
      <c r="U321" s="111"/>
      <c r="V321" s="122"/>
      <c r="W321" s="108"/>
    </row>
    <row r="322" spans="2:23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SUM((CT20+CT19+CT18+CT17+CT16+CT15+CT14+CT13+CT12+CS11+CR10+CQ9)*0.132,(CP8+CO8+CN8+CM8+CL8)*0.132/5,(CK7+CJ7+CI7+CH7+CG6+CF6+CE6+CD6+CC5+CB5+CA5+BZ5+BY4+BX4+BW4+BV4)*0.132/4,17)</f>
        <v>18.975430769230769</v>
      </c>
      <c r="U322" s="111"/>
      <c r="V322" s="122"/>
      <c r="W322" s="108"/>
    </row>
    <row r="323" spans="2:23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SUM((CR20+CS19+CS18+CT17+CT16+CU15+CU14+CV13+CV12+CW11+CW10+CX9)*0.132,(CW8+CV8+CU8+CT8+CS8+CR8+CQ7+CP7+CO7+CN7+CM7+CL7+CK6+CJ6+CI6+CH6+CG6+CF6)*0.132/6,(CE5+CD5+CC5+CB5+CA5+BZ4+BY4+BX4+BW4+BV4)*0.132/5,17)</f>
        <v>18.471630769230771</v>
      </c>
      <c r="U323" s="111"/>
      <c r="V323" s="122"/>
      <c r="W323" s="108"/>
    </row>
    <row r="324" spans="2:23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SUM((CP20+CQ19+CR18+CS17+CT16+CU15+CV14+CW13+CX12+CY11+CZ10+DA9)*0.132,(CZ8+CY8+CX8+CW8+CV8+CU8+CT8)*0.132/7,(CS7+CR7+CQ7+CP7+CO7+CN7+CM6+CL6+CK6+CJ6+CI6+CH6+CG5+CF5+CE5+CD5+CC5+CB5+CA4+BZ4+BY4+BX4+BW4+BV4)*0.132/6,17)</f>
        <v>18.445230769230768</v>
      </c>
      <c r="U324" s="111"/>
      <c r="V324" s="122"/>
      <c r="W324" s="108"/>
    </row>
    <row r="325" spans="2:23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  <c r="T325" s="111"/>
      <c r="U325" s="111"/>
      <c r="V325" s="122"/>
      <c r="W325" s="108"/>
    </row>
    <row r="326" spans="2:23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SUM((CX20+CU18+CR16+CO14+CL12)*0.132,(CW19+CV19+CT17+CS17+CQ15+CP15+CN13+CM13+CK11+CJ11+CI10+CH10+CG9+CF9+CE8+CD8+CC7+CB7+CA6+BZ6+BY5+BX5+BW4+BV4)*0.132/2,17)</f>
        <v>18.665230769230767</v>
      </c>
      <c r="U326" s="111"/>
      <c r="V326" s="122"/>
      <c r="W326" s="108"/>
    </row>
    <row r="327" spans="2:23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SUM((CV20+CU19+CT18+CS17+CR16+CQ15+CP14+CO13+CN12+CM11)*0.132,(CL10+CK10+CJ9+CI9+BY5+BX5+BW4+BV4)*0.132/2,(CH8+CG8+CF8+CE7+CD7+CC7+CB6+CA6+BZ6)*0.132/3,17)</f>
        <v>18.57723076923077</v>
      </c>
      <c r="U327" s="111"/>
      <c r="V327" s="122"/>
      <c r="W327" s="108"/>
    </row>
    <row r="328" spans="2:23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SUM((CT20+CS19+CS18+CR17+CR16+CQ15+CQ14+CP13+CP12+CO11+CO10+CN9)*0.132,(CM8+CL8+CK8+CJ8+CI7+CH7+CG7+CF7+CE6+CD6+CC6+CB6)*0.132/4,(CA5+BZ5+BY5+BX4+BW4+BV4)*0.132/3,17)</f>
        <v>18.346230769230768</v>
      </c>
      <c r="U328" s="111"/>
      <c r="V328" s="122"/>
      <c r="W328" s="108"/>
    </row>
    <row r="329" spans="2:23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SUM((CR20+CR19+CR18+CR17+CR16+CR15+CR14+CR13+CR12+CQ11+CP10+CO9)*0.132,(CN8+CM8+CL8+CK8+CJ7+CI7+CH7+CG7+CF6+CE6+CD6+CC6+CB5+CA5+BZ5+BY5)*0.132/4,(BX4+BW4+BV4)*0.132/3,17)</f>
        <v>19.248230769230769</v>
      </c>
      <c r="U329" s="111"/>
      <c r="V329" s="122"/>
      <c r="W329" s="108"/>
    </row>
    <row r="330" spans="2:23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SUM((CP20+CQ19+CQ18+CR17+CR16+CS15+CS14+CT13+CT12+CU11+CU10+CV9)*0.132,(CU8+CT8+CS8+CR8+CQ8+CP8)*0.132/6,(CO7+CN7+CM7+CL7+CK7+CJ6+CI6+CH6+CG6+CF6+CE5+CD5+CC5+CB5+CA5+BZ4+BY4+BX4+BW4+BV4)*0.132/5,17)</f>
        <v>18.880830769230769</v>
      </c>
      <c r="U330" s="111"/>
      <c r="V330" s="122"/>
      <c r="W330" s="108"/>
    </row>
    <row r="331" spans="2:23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SUM((CN20+CO19+CP18+CQ17+CR16+CS15+CT14+CU13+CV12+CW11+CX10+CY9)*0.132,(CX8+CW8+CV8+CU8+CT8+CS8+CR7+CQ7+CP7+CO7+CN7+CM7+CL6+CK6+CJ6+CI6+CH6+CG6+CF5+CE5+CD5+CC5+CB5+CA5)*0.132/6,(BZ4+BY4+BX4+BW4+BV4)*0.132/5,17)</f>
        <v>19.096430769230768</v>
      </c>
      <c r="U331" s="111"/>
      <c r="V331" s="122"/>
      <c r="W331" s="108"/>
    </row>
    <row r="332" spans="2:23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SUM((CL20+CO18+CR16+CU14+CX12+CY11+CZ10+DA9)*0.132,(CM19+CN19+CP17+CQ17+CS15+CT15+CV13+CW13)*0.132/2,(CZ8+CY8+CX8+CW8+CV8+CU8+CT8)*0.132/7,(CS7+CR7+CQ7+CP7+CO7+CN7+CM6+CL6+CK6+CJ6+CI6+CH6+CG5+CF5+CE5+CD5+CC5+CB5+CA4+BZ4+BY4+BX4+BW4+BV4)*0.132/6,17)</f>
        <v>19.105230769230769</v>
      </c>
      <c r="U332" s="111"/>
      <c r="V332" s="122"/>
      <c r="W332" s="108"/>
    </row>
    <row r="333" spans="2:23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  <c r="V333" s="122"/>
      <c r="W333" s="108"/>
    </row>
    <row r="334" spans="2:23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SUM((CV20+CS18+CP16+CM14+CJ12)*0.132,(CU19+CT19+CR17+CQ17+CO15+CN15+CL13+CK13+CI11+CH11+CG10+CF10+CE9+CD9+CC8+CB8+CA7+BZ7+BY6+BX6)*0.132/2,(BW5+BV4)*0.132,17)</f>
        <v>18.665230769230767</v>
      </c>
      <c r="U334" s="111"/>
      <c r="V334" s="122"/>
      <c r="W334" s="108"/>
    </row>
    <row r="335" spans="2:23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SUM((CT20+CS19+CR18+CQ17+CP16+CO15+CN14+CM13+CL12+CK11)*0.132,(CJ10+CI10+CH9+CG9+CC7+CB7+CA6+BZ6+BY5+BX5+BW4+BV4)*0.132/2,(CF8+CE8+CD8)*0.132/3,17)</f>
        <v>18.907230769230768</v>
      </c>
      <c r="U335" s="111"/>
      <c r="V335" s="122"/>
      <c r="W335" s="108"/>
    </row>
    <row r="336" spans="2:23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SUM((CR20+CQ19+CQ18+CP17+CP16+CO15+CO14+CN13+CN12+CM11+CM10+CL9)*0.132,(CK8+CJ8+CI8+CH8)*0.132/4,(CG7+CF7+CE7+CD6+CC6+CB6+CA5+BZ5+BY5+BX4+BW4+BV4)*0.132/3,17)</f>
        <v>18.67623076923077</v>
      </c>
      <c r="U336" s="111"/>
      <c r="V336" s="122"/>
      <c r="W336" s="108"/>
    </row>
    <row r="337" spans="2:23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SUM((CP20+CP19+CP18+CP17+CP16+CP15+CP14+CP13+CP12+CO11+CN10+CM9)*0.132,(CL8+CK8+CJ8+CI8+CH7+CG7+CF7+CE7)*0.132/4,(CD6+CC6+CB6+CA5+BZ5+BY5+BX4+BW4+BV4)*0.132/3,17)</f>
        <v>19.567230769230768</v>
      </c>
      <c r="U337" s="111"/>
      <c r="V337" s="122"/>
      <c r="W337" s="108"/>
    </row>
    <row r="338" spans="2:23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SUM((CN20+CO19+CO18+CP17+CP16+CQ15+CQ14+CR13+CR12+CS11+CS10+CT9)*0.132,(CS8+CR8+CQ8+CP8+CO8+CN7+CM7+CL7+CK7+CJ7+CI6+CH6+CG6+CF6+CE6+CD5+CC5+CB5+CA5+BZ5)*0.132/5,(BY4+BX4+BW4+BV4)*0.132/4,17)</f>
        <v>17.873230769230769</v>
      </c>
      <c r="U338" s="111"/>
      <c r="V338" s="122"/>
      <c r="W338" s="108"/>
    </row>
    <row r="339" spans="2:23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SUM((CL20+CM19+CN18+CO17+CP16+CQ15+CR14+CS13+CT12+CU11+CV10+CW9)*0.132,(CV8+CU8+CT8+CS8+CR8+CQ8+CP7+CO7+CN7+CM7+CL7+CK7)*0.132/6,(CJ6+CI6+CH6+CG6+CF6+CE5+CD5+CC5+CB5+CA5+BZ4+BY4+BX4+BW4+BV4)*0.132/5,17)</f>
        <v>18.73563076923077</v>
      </c>
      <c r="U339" s="111"/>
      <c r="V339" s="122"/>
      <c r="W339" s="108"/>
    </row>
    <row r="340" spans="2:23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SUM((CJ20+CM18+CP16+CS14+CV12+CY10+CZ9)*0.132,(CK19+CL19+CN17+CO17+CQ15+CR15+CT13+CU13+CW11+CX11)*0.132/2,(CY8+CX8+CW8+CV8+CU8+CT8+CS7+CR7+CQ7+CP7+CO7+CN7+CM6+CL6+CK6+CJ6+CI6+CH6+CG5+CF5+CE5+CD5+CC5+CB5+CA4+BZ4+BY4+BX4+BW4+BV4)*0.132/6,17)</f>
        <v>18.599230769230768</v>
      </c>
      <c r="U340" s="111"/>
      <c r="V340" s="122"/>
      <c r="W340" s="108"/>
    </row>
    <row r="341" spans="2:23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  <c r="T341" s="111"/>
      <c r="U341" s="111"/>
      <c r="V341" s="122"/>
      <c r="W341" s="108"/>
    </row>
    <row r="342" spans="2:23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SUM((CT20+CQ18+CN16+CK14+CH12+CG11+BX6+BW5+BV4)*0.132,(CS19+CR19+CP17+CO17+CM15+CL15+CJ13+CI13+CF10+CE10+CD9+CC9+CB8+CA8+BZ7+BY7)*0.132/2,17)</f>
        <v>19.061230769230768</v>
      </c>
      <c r="U342" s="111"/>
      <c r="V342" s="122"/>
      <c r="W342" s="108"/>
    </row>
    <row r="343" spans="2:23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SUM((CR20+CQ19+CP18+CO17+CN16+CM15+CL14+CK13+CJ12+CI11+BV4)*0.132,(+CH10+CG10+CF9+CE9+CD8+CC8+CB7+CA7+BZ6+BY6+BX5+BW5)*0.132/2,17)</f>
        <v>18.73123076923077</v>
      </c>
      <c r="U343" s="111"/>
      <c r="V343" s="122"/>
      <c r="W343" s="108"/>
    </row>
    <row r="344" spans="2:23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SUM((CP20+CO19+CO18+CN17+CN16+CM15+CM14+CL13+CL12+CK12+CJ10+CI9)*0.132,(CH8+CG8+CF8+CE7+CD7+CC7+CB6+CA6+BZ6)*0.132/3,(BY5+BX5+BW4+BV4)*0.132/2,17)</f>
        <v>19.002</v>
      </c>
      <c r="U344" s="111"/>
      <c r="V344" s="122"/>
      <c r="W344" s="108"/>
    </row>
    <row r="345" spans="2:23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SUM((CN20+CN19+CN18+CN17+CN16+CN15+CN14+CN13+CN12+CM11+CL10+CK9)*0.132,(CJ8+CI8+CH8+CG7+CF7+CE7+CD6+CC6+CB6+CA5+BZ5+BY5+BX4+BW4+BV4)*0.132/3,17)</f>
        <v>18.511230769230771</v>
      </c>
      <c r="U345" s="111"/>
      <c r="V345" s="122"/>
      <c r="W345" s="108"/>
    </row>
    <row r="346" spans="2:23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SUM((CL20+CM19+CM18+CN17+CN16+CO15+CO14+CP13+CP12+CQ11+CQ10+CQ9)*0.132,(CP8+CO8+CN8+CM8+CL8)*0.132/5,(CK7+CJ7+CI7+CH7+CG6+CF6+CE6+CD6+CC5+CB5+CA5+BZ5+BY4+BX4+BW4+BV4)*0.132/4,17)</f>
        <v>19.107430769230767</v>
      </c>
      <c r="U346" s="111"/>
      <c r="V346" s="122"/>
      <c r="W346" s="108"/>
    </row>
    <row r="347" spans="2:23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SUM((CJ20+CK19+CL18+CM17+CN16+CO15+CP14+CQ13+CR12+CS11+CT10+CU9)*0.132,(CT8+CS8+CR8+CQ8+CP8+CO7+CN7+CM7+CL7+CK7+CJ6+CI6+CH6+CG6+CF6+CE5+CD5+CC5+CB5+CA5+BZ4+BY4+BX4+BW4+BV4)*0.132/5,17)</f>
        <v>18.757630769230769</v>
      </c>
      <c r="U347" s="111"/>
      <c r="V347" s="122"/>
      <c r="W347" s="108"/>
    </row>
    <row r="348" spans="2:23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SUM((CH20+CK18+CN16+CQ14+CT12+CW10+CX9)*0.132,(CI19+CJ19+CL17+CM17+CO15+CP15+CR13+CS13+CU11+CV11)*0.132/2,(CW8+CV8+CU8+CT8+CS8+CR8+CQ7+CP7+CO7+CN7+CM7+CL7+CK6+CJ6+CI6+CH6+CG6+CF6)*0.132/6,(CE5+CD5+CC5+CB5+CA5+BZ4+BY4+BX4+BW4+BV4)*0.132/5,17)</f>
        <v>19.19763076923077</v>
      </c>
      <c r="U348" s="111"/>
      <c r="V348" s="122"/>
      <c r="W348" s="108"/>
    </row>
    <row r="349" spans="2:23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SUM((CF20+DA9)*0.132,(CG19+CH19+CI18+CJ18+CK17+CL17+CM16+CN16+CO15+CP15+CQ14+CR14+CS13+CT13+CU12+CV12+CW11+CX11+CY10+CZ10)*0.132/2,(CZ8+CY8+CX8+CW8+CV8+CU8+CT8)*0.132/7,(CS7+CR7+CQ7+CP7+CO7+CN7+CM6+CL6+CK6+CJ6+CI6+CH6+CG5+CF5+CE5+CD5+CC5+CB5+CA4+BZ4+BY4+BX4+BW4+BV4)*0.132/6,17)</f>
        <v>19.633230769230771</v>
      </c>
      <c r="U349" s="111"/>
      <c r="V349" s="122"/>
      <c r="W349" s="108"/>
    </row>
    <row r="350" spans="2:23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  <c r="T350" s="111"/>
      <c r="U350" s="111"/>
      <c r="V350" s="122"/>
      <c r="W350" s="108"/>
    </row>
    <row r="351" spans="2:23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SUM((CP20+CO19+CN18+CM17+CL16+CK15+CJ14+CI13+CH12+BY7+BX6+BW5+BV4)*0.132,(CG11+CF11+CE10+CD10+CC9+CB9+CA8+BZ8)*0.132/2,17)</f>
        <v>19.061230769230768</v>
      </c>
      <c r="U351" s="111"/>
      <c r="V351" s="122"/>
      <c r="W351" s="108"/>
    </row>
    <row r="352" spans="2:23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SUM((CN20+CM19+CM18+CL17+CL16+CK15+CK14+CJ13+CJ12+CI11+CH10+CG9)*0.132,(CF8+CE8+CD8)*0.132/3,(CC7+CB7+CA6+BZ6+BY5+BX5+BW4+BV4)*0.132/2,17)</f>
        <v>19.03923076923077</v>
      </c>
      <c r="U352" s="111"/>
      <c r="V352" s="122"/>
      <c r="W352" s="108"/>
    </row>
    <row r="353" spans="2:23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SUM((CL20+CL19+CL18+CL17+CL16+CL15+CL14+CL13+CL12+CK11+CK10+CJ9)*0.132,(CI8+CH8+CG8+CF7+CE7+CD7+CC6+CB6+CA6+BZ5+BY5+BX5)*0.132/3,(BW4+BV4)*0.132/2,17)</f>
        <v>19.677230769230768</v>
      </c>
      <c r="U353" s="111"/>
      <c r="V353" s="122"/>
      <c r="W353" s="108"/>
    </row>
    <row r="354" spans="2:23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SUM((CJ20+CK19+CK18+CL17+CL16+CM15+CM14+CN13+CN12+CO11+CO10+CP9)*0.132,(CO8+CN8+CM8+CL8+CK7+CJ7+CI7+CH7+CG6+CF6+CE6+CD6+CC5+CB5+CA5+BZ5+BY4+BX4+BW4+BV4)*0.132/4,17)</f>
        <v>18.698230769230769</v>
      </c>
      <c r="U354" s="111"/>
      <c r="V354" s="122"/>
      <c r="W354" s="108"/>
    </row>
    <row r="355" spans="2:23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SUM((CH20+CI19+CJ18+CK17+CL16+CM15+CN14+CO13+CP12+CQ11+CR10+CR9)*0.132,(CQ8+CP8+CO8+CN8+CM8+CL7+CK7+CJ7+CI7+CH7)*0.132/5,(CG6+CF6+CE6+CD6+CC5+CB5+CA5+BZ5+BY4+BX4+BW4+BV4)*0.132/4,17)</f>
        <v>19.239430769230768</v>
      </c>
      <c r="U355" s="111"/>
      <c r="V355" s="122"/>
      <c r="W355" s="108"/>
    </row>
    <row r="356" spans="2:23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SUM((CF20+CI18+CL16+CO14+CR12+CU10+CV9)*0.132,(CG19+CH19+CJ17+CK17+CM15+CN15+CP13+CQ13+CS11+CT11)*0.132/2,(CU8+CT8+CS8+CR8+CQ8+CP8)*0.132/6,(CO7+CN7+CM7+CL7+CK7+CJ6+CI6+CH6+CG6+CF6+CE5+CD5+CC5+CB5+CA5+BZ4+BY4+BX4+BW4+BV4)*0.132/5,17)</f>
        <v>19.012830769230771</v>
      </c>
      <c r="U356" s="111"/>
      <c r="V356" s="122"/>
      <c r="W356" s="108"/>
    </row>
    <row r="357" spans="2:23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SUM((CE19+CF19+CG18+CH18+CI17+CJ17+CK16+CL16+CM15+CN15+CO14+CP14+CQ13+CR13+CS12+CT12+CU11+CV11+CW10+CX10)*0.132/2,(CD20+CY9)*0.132,(CX8+CW8+CV8+CU8+CT8+CS8+CR7+CQ7+CP7+CO7+CN7+CM7+CL6+CK6+CJ6+CI6+CH6+CG6+CF5+CE5+CD5+CC5+CB5+CA5)*0.132/6,(BZ4+BY4+BX4+BW4+BV4)*0.132/5,17)</f>
        <v>19.294430769230768</v>
      </c>
      <c r="U357" s="111"/>
      <c r="V357" s="122"/>
      <c r="W357" s="108"/>
    </row>
    <row r="358" spans="2:23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0.132/2,(CF18+CG18+CH18+CM15+CN15+CO15+CR13+CS13+CT13)*0.132/3,(DA8+CZ8+CY8+CX8+CW8+CV8+CU8+CT7+CS7+CR7+CQ7+CP7+CO7+CN7)*0.132/7,(CM6+CL6+CK6+CJ6+CI6+CH6+CG5+CF5+CE5+CD5+CC5+CB5+CA4+BZ4+BY4+BX4+BW4+BV4)*0.132/6,17)</f>
        <v>19.240373626373628</v>
      </c>
      <c r="U358" s="111"/>
      <c r="V358" s="122"/>
      <c r="W358" s="108"/>
    </row>
    <row r="359" spans="2:23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  <c r="T359" s="111"/>
      <c r="U359" s="111"/>
      <c r="V359" s="122"/>
      <c r="W359" s="108"/>
    </row>
    <row r="360" spans="2:23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SUM((CN20+CM19+CL18+CK17+CJ16+CI15+CH14+CG13+CF12+CE11+BZ8+BY7+BX6+BW5+BV4)*0.132,(CD10+CC10+CB9+CA9)*0.132/2,17)</f>
        <v>19.127230769230767</v>
      </c>
      <c r="U360" s="111"/>
      <c r="V360" s="122"/>
      <c r="W360" s="108"/>
    </row>
    <row r="361" spans="2:23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SUM((CL20+CK19+CK18+CJ17+CJ16+CI15+CI14+CH13+CH12+CG11+CF10+CE9+BV4)*0.132,(CD8+CC8+CB7+CA7+BZ6+BY6+BX5+BW5)*0.132/2,17)</f>
        <v>19.391230769230766</v>
      </c>
      <c r="U361" s="111"/>
      <c r="V361" s="122"/>
      <c r="W361" s="108"/>
    </row>
    <row r="362" spans="2:23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SUM((CJ20+CJ19+CJ18+CJ17+CJ16+CJ15+CJ14+CJ13+CJ12+CI11+CI10+CH9)*0.132,(CG8+CF8+CE8+CD7+CC7+CB7)*0.132/3,(CA6+BZ6+BY5+BX5+BW4+BV4)*0.132/2,17)</f>
        <v>20.491230769230768</v>
      </c>
      <c r="U362" s="111"/>
      <c r="V362" s="122"/>
      <c r="W362" s="108"/>
    </row>
    <row r="363" spans="2:23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SUM((CH20+CI19+CI18+CJ17+CJ16+CK15+CK14+CL13+CL12+CM11+CM10+CM9)*0.132,(CL8+CK8+CJ8+CI8+CH7+CG7+CF7+CE7)*0.132/4,(CD6+CC6+CB6+CA5+BZ5+BY5+BX4+BW4+BV4)*0.132/3,17)</f>
        <v>19.435230769230767</v>
      </c>
      <c r="U363" s="111"/>
      <c r="V363" s="122"/>
      <c r="W363" s="108"/>
    </row>
    <row r="364" spans="2:23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SUM((CF20+CG19+CH18+CI17+CJ16+CK15+CL14+CM13+CN12+CO11+CP10+CP9)*0.132,(CO8+CN8+CM8+CL8+CK7+CJ7+CI7+CH7+CG6+CF6+CE6+CD6+CC5+CB5+CA5+BZ5+BY4+BX4+BW4+BV4)*0.132/4,17)</f>
        <v>19.754230769230766</v>
      </c>
      <c r="U364" s="111"/>
      <c r="V364" s="122"/>
      <c r="W364" s="108"/>
    </row>
    <row r="365" spans="2:23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SUM((CD20+CG18+CJ16+CM14+CP12+CS10+CT9)*0.132,(CE19+CF19+CH17+CI17+CK15+CL15+CN13+CO13+CQ11+CR11)*0.132/2,(CS8+CR8+CQ8+CP8+CO8+CN7+CM7+CL7+CK7+CJ7+CI6+CH6+CG6+CF6+CE6+CD5+CC5+CB5+CA5+BZ5)*0.132/5,(BY4+BX4+BW4+BV4)*0.132/4,17)</f>
        <v>19.193230769230766</v>
      </c>
      <c r="U365" s="111"/>
      <c r="V365" s="122"/>
      <c r="W365" s="108"/>
    </row>
    <row r="366" spans="2:23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SUM((CC19+CD19+CE18+CF18+CG17+CH17+CI16+CJ16+CK15+CL15+CM14+CN14+CO13+CP13+CQ12+CR12+CS11+CT11+CU10+CV10)*0.132/2,(CB20+CW9)*0.132,(CV8+CU8+CT8+CS8+CR8+CQ8+CP7+CO7+CN7+CM7+CL7+CK7)*0.132/6,(CJ6+CI6+CH6+CG6+CF6+CE5+CD5+CC5+CB5+CA5+BZ4+BY4+BX4+BW4+BV4)*0.132/5,17)</f>
        <v>19.065630769230768</v>
      </c>
      <c r="U366" s="111"/>
      <c r="V366" s="122"/>
      <c r="W366" s="108"/>
    </row>
    <row r="367" spans="2:23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0.132/2,(CD18+CE18+CF18+CK15+CL15+CM15+CP13+CQ13+CR13)*0.132/3,(CY8+CX8+CW8+CV8+CU8+CT8+CS7+CR7+CQ7+CP7+CO7+CN7+CM6+CL6+CK6+CJ6+CI6+CH6+CG5+CF5+CE5+CD5+CC5+CB5+CA4+BZ4+BY4+BX4+BW4+BV4)*0.132/6,17)</f>
        <v>19.127230769230767</v>
      </c>
      <c r="U367" s="111"/>
      <c r="V367" s="122"/>
      <c r="W367" s="108"/>
    </row>
    <row r="368" spans="2:23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  <c r="T368" s="111"/>
      <c r="U368" s="111"/>
      <c r="V368" s="122"/>
      <c r="W368" s="108"/>
    </row>
    <row r="369" spans="2:23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SUM((CL20+CK19+CJ18+CI17+CH16+CG15+CF14+CE13+CD12+CC11+CB10+CA9+BZ8+BY7+BX6+BW5+BV4)*0.132,17)</f>
        <v>19.259230769230768</v>
      </c>
      <c r="U369" s="111"/>
      <c r="V369" s="122"/>
      <c r="W369" s="108"/>
    </row>
    <row r="370" spans="2:23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SUM((CJ20+CI19+CI18+CH17+CH16+CG15+CG14+CF13+CF12+CE11+CD10+CC9)*0.132,(CB8+CA8+BZ7+BY7)*0.132/2,(BX6+BW5+BV4)*0.132,17)</f>
        <v>19.589230769230767</v>
      </c>
      <c r="U370" s="111"/>
      <c r="V370" s="122"/>
      <c r="W370" s="108"/>
    </row>
    <row r="371" spans="2:23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SUM((CH20+CH19+CH18+CH17+CH16+CH15+CH14+CH13+CH12+CG11+CG10+CF9)*0.132,(CE8+CD8+CC7+CB7+CA6+BZ6+BY5+BX5+BW4+BV4)*0.132/2,17)</f>
        <v>19.655230769230769</v>
      </c>
      <c r="U371" s="111"/>
      <c r="V371" s="122"/>
      <c r="W371" s="108"/>
    </row>
    <row r="372" spans="2:23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SUM((CF20+CG19+CG18+CH17+CH16+CI15+CI14+CJ13+CJ12+CK11+CK10+CK9)*0.132,(CJ8+CI8+CH8+CG7+CF7+CE7+CD6+CC6+CB6+CA5+BZ5+BY5+BX4+BW4+BV4)*0.132/3,17)</f>
        <v>19.963230769230769</v>
      </c>
      <c r="U372" s="111"/>
      <c r="V372" s="122"/>
      <c r="W372" s="108"/>
    </row>
    <row r="373" spans="2:23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SUM((CD20+CE19+CF18+CG17+CH16+CI15+CJ14+CK13+CL12+CM11+CN10+CN9)*0.132,(CM8+CL8+CK8+CJ8+CI7+CH7+CG7+CF7+CE6+CD6+CC6+CB6)*0.132/4,(CA5+BZ5+BY5+BX4+BW4+BV4)*0.132/3,17)</f>
        <v>19.270230769230768</v>
      </c>
      <c r="U373" s="111"/>
      <c r="V373" s="122"/>
      <c r="W373" s="108"/>
    </row>
    <row r="374" spans="2:23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SUM((CB20+CE18+CH16+CK14+CN12+CQ10+CR9)*0.132,(CC19+CD19+CF17+CG17+CI15+CJ15+CL13+CM13+CO11+CP11)*0.132/2,(CQ8+CP8+CO8+CN8+CM8+CL7+CK7+CJ7+CI7+CH7)*0.132/5,(CG6+CF6+CE6+CD6+CC5+CB5+CA5+BZ5+BY4+BX4+BW4+BV4)*0.132/4,17)</f>
        <v>19.041430769230768</v>
      </c>
      <c r="U374" s="111"/>
      <c r="V374" s="122"/>
      <c r="W374" s="108"/>
    </row>
    <row r="375" spans="2:23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SUM((CA19+CB19+CC18+CD18+CE17+CF17+CG16+CH16+CI15+CJ15+CK14+CL14+CM13+CN13+CO12+CP12+CQ11+CR11+CS10+CT10)*0.132/2,(BZ20+CU9)*0.132,(CT8+CS8+CR8+CQ8+CP8+CO7+CN7+CM7+CL7+CK7+CJ6+CI6+CH6+CG6+CF6+CE5+CD5+CC5+CB5+CA5+BZ4+BY4+BX4+BW4+BV4)*0.132/5,17)</f>
        <v>19.351630769230766</v>
      </c>
      <c r="U375" s="111"/>
      <c r="V375" s="122"/>
      <c r="W375" s="108"/>
    </row>
    <row r="376" spans="2:23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0.132/2,(CB18+CC18+CD18+CI15+CJ15+CK15+CN13+CO13+CP13)*0.132/3,(CW8+CV8+CU8+CT8+CS8+CR8+CQ7+CP7+CO7+CN7+CM7+CL7+CK6+CJ6+CI6+CH6+CG6+CF6)*0.132/6,(CE5+CD5+CC5+CB5+CA5+BZ4+BY4+BX4+BW4+BV4)*0.132/5,17)</f>
        <v>19.065630769230768</v>
      </c>
      <c r="U376" s="111"/>
      <c r="V376" s="122"/>
      <c r="W376" s="108"/>
    </row>
    <row r="377" spans="2:23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0.132/2,(BX19+BY19+BZ19+CC17+CD17+CE17+CF16+CG16+CH16+CI15+CJ15+CK15+CL14+CM14+CN14+CO13+CP13+CQ13+CR12+CS12+CT12+CU11+CV11+CW11)*0.132/3,(CX10+CY10+CZ9+DA9)*0.132/2,(CZ8+CY8+CX8+CW8+CV8+CU8+CT8)*0.132/7,(CS7+CR7+CQ7+CP7+CO7+CN7+CM6+CL6+CK6+CJ6+CI6+CH6+CG5+CF5+CE5+CD5+CC5+CB5+CA4+BZ4+BY4+BX4+BW4+BV4)*0.132/6,17)</f>
        <v>19.149230769230769</v>
      </c>
      <c r="U377" s="111"/>
      <c r="V377" s="122"/>
      <c r="W377" s="108"/>
    </row>
    <row r="378" spans="2:23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  <c r="T378" s="111"/>
      <c r="U378" s="111"/>
      <c r="V378" s="122"/>
      <c r="W378" s="108"/>
    </row>
    <row r="379" spans="2:23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SUM((CH20+CG19+CG18+CF17+CF16+CE15+CE14+CD13+CD12+CC11+CB10+CA9+BZ8+BY7+BX6+BW5+BV4)*0.132,17)</f>
        <v>19.523230769230768</v>
      </c>
      <c r="U379" s="111"/>
      <c r="V379" s="122"/>
      <c r="W379" s="108"/>
    </row>
    <row r="380" spans="2:23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SUM((CF20+CF19+CF18+CF17+CF16+CF15+CF14+CF13+CF12+CF11+CE10+CD9)*0.132,(CC8+CB8+CA7+BZ7+BY6+BX6)*0.132/2,(BW5+BV4)*0.132,17)</f>
        <v>19.919230769230765</v>
      </c>
      <c r="U380" s="111"/>
      <c r="V380" s="122"/>
      <c r="W380" s="108"/>
    </row>
    <row r="381" spans="2:23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SUM((CD20+CE19+CE18+CF17+CF16+CG15+CG14+CH13+CH12+CI11+CI10+CI9)*0.132,(CH8+CG8+CF8+CE7+CD7+CC7+CB6+CA6+BZ6)*0.132/3,(BY5+BX5+BW4+BV4)*0.132/2,17)</f>
        <v>19.567230769230768</v>
      </c>
      <c r="U381" s="111"/>
      <c r="V381" s="122"/>
      <c r="W381" s="108"/>
    </row>
    <row r="382" spans="2:23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SUM((CB20+CC19+CD18+CE17+CF16+CG15+CH14+CI13+CJ12+CK11+CL10+CL9)*0.132,(CK8+CJ8+CI8+CH8)*0.132/4,(CG7+CF7+CE7+CD6+CC6+CB6+CA5+BZ5+BY5+BX4+BW4+BV4)*0.132/3,17)</f>
        <v>19.600230769230766</v>
      </c>
      <c r="U382" s="111"/>
      <c r="V382" s="122"/>
      <c r="W382" s="108"/>
    </row>
    <row r="383" spans="2:23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SUM((BZ20+CC18+CF16+CI14+CL12+CO10+CP9)*0.132,(CA19+CB19+CD17+CE17+CG15+CH15+CJ13+CK13+CM11+CN11)*0.132/2,(CO8+CN8+CM8+CL8+CK7+CJ7+CI7+CH7+CG6+CF6+CE6+CD6+CC5+CB5+CA5+BZ5+BY4+BX4+BW4+BV4)*0.132/4,17)</f>
        <v>19.622230769230768</v>
      </c>
      <c r="U383" s="111"/>
      <c r="V383" s="122"/>
      <c r="W383" s="108"/>
    </row>
    <row r="384" spans="2:23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SUM((BY19+BZ19+CA18+CB18+CC17+CD17+CE16+CF16+CG15+CH15+CI14+CJ14+CK13+CL13+CM12+CN12+CO11+CP11+CQ10+CR10)*0.132/2,(BX20+CS9)*0.132,(CR8+CQ8+CP8+CO8+CN8+CM7+CL7+CK7+CJ7+CI7+CH6+CG6+CF6+CE6+CD6)*0.132/5,(CC5+CB5+CA5+BZ5+BY4+BX4+BW4+BV4)*0.132/4,17)</f>
        <v>19.107430769230767</v>
      </c>
      <c r="U384" s="111"/>
      <c r="V384" s="122"/>
      <c r="W384" s="108"/>
    </row>
    <row r="385" spans="2:23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0.132/2,(BZ18+CA18+CB18+CG15+CH15+CI15+CL13+CM13+CN13)*0.132/3,(CU8+CT8+CS8+CR8+CQ8+CP8)*0.132/6,(CO7+CN7+CM7+CL7+CK7+CJ6+CI6+CH6+CG6+CF6+CE5+CD5+CC5+CB5+CA5+BZ4+BY4+BX4+BW4+BV4)*0.132/5,17)</f>
        <v>19.012830769230767</v>
      </c>
      <c r="U385" s="111"/>
      <c r="V385" s="122"/>
      <c r="W385" s="108"/>
    </row>
    <row r="386" spans="2:23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0.132/2,(BV19+BW19+BX19+CA17+CB17+CC17+CD16+CE16+CF16+CG15+CH15+CI15+CJ14+CK14+CL14+CM13+CN13+CO13+CP12+CQ12+CR12+CS11+CT11+CU11)*0.132/3,(CV10+CW10+CX9+CY9)*0.132/2,(CX8+CW8+CV8+CU8+CT8+CS8+CR7+CQ7+CP7+CO7+CN7+CM7+CL6+CK6+CJ6+CI6+CH6+CG6+CF5+CE5+CD5+CC5+CB5+CA5)*0.132/6,(BZ4+BY4+BX4+BW4+BV4)*0.132/5,17)</f>
        <v>18.744430769230767</v>
      </c>
      <c r="U386" s="111"/>
      <c r="V386" s="122"/>
      <c r="W386" s="108"/>
    </row>
    <row r="387" spans="2:23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  <c r="T387" s="111"/>
      <c r="U387" s="111"/>
      <c r="V387" s="122"/>
      <c r="W387" s="108"/>
    </row>
    <row r="388" spans="2:23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SUM((CF20+CE19+CE18+CD17+CD16+CC15+CC14+CB13+CB12+CA11+BZ10+BY9+BX8+BW7+BW6+BV5+BV4)*0.132,17)</f>
        <v>19.259230769230768</v>
      </c>
      <c r="U388" s="111"/>
      <c r="V388" s="122"/>
      <c r="W388" s="108"/>
    </row>
    <row r="389" spans="2:23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SUM((CD20+CD19+CD18+CD17+CD16+CD15+CD14+CD13+CD12+CD11+CD10+CC9+BX6+BW5+BV4)*0.132,(CB8+CA8+BZ7+BY7)*0.132/2,17)</f>
        <v>19.985230769230768</v>
      </c>
      <c r="U389" s="111"/>
      <c r="V389" s="122"/>
      <c r="W389" s="108"/>
    </row>
    <row r="390" spans="2:23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SUM((CB20+CC19+CC18+CD17+CD16+CE15+CE14+CF13+CF12+CG11+CG10+CG9)*0.132,(CF8+CE8+CD8)*0.132/3,(CC7+CB7+CA6+BZ6+BY5+BX5+BW4+BV4)*0.132/2,17)</f>
        <v>19.699230769230766</v>
      </c>
      <c r="U390" s="111"/>
      <c r="V390" s="122"/>
      <c r="W390" s="108"/>
    </row>
    <row r="391" spans="2:23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SUM((BZ20+CA19+CB18+CC17+CD16+CE15+CF14+CG13+CH12+CI11+CJ10+CJ9)*0.132,(CI8+CH8+CG8+CF7+CE7+CD7+CC6+CB6+CA6+BZ5+BY5+BX5)*0.132/3,(BW4+BV4)*0.132/2,17)</f>
        <v>19.941230769230767</v>
      </c>
      <c r="U391" s="111"/>
      <c r="V391" s="122"/>
      <c r="W391" s="108"/>
    </row>
    <row r="392" spans="2:23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SUM((BX20+CA18+CD16+CG14+CJ12+CM10+CN9)*0.132,(BY19+BZ19+CB17+CC17+CE15+CF15+CH13+CI13+CK11+CL11)*0.132/2,(CM8+CL8+CK8+CJ8+CI7+CH7+CG7+CF7+CE6+CD6+CC6+CB6)*0.132/4,(CA5+BZ5+BY5+BX4+BW4+BV4)*0.132/3,17)</f>
        <v>19.600230769230766</v>
      </c>
      <c r="U392" s="111"/>
      <c r="V392" s="122"/>
      <c r="W392" s="108"/>
    </row>
    <row r="393" spans="2:23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SUM((BW19+BX19+BY18+BZ18+CA17+CB17+CC16+CD16+CE15+CF15+CG14+CH14+CI13+CJ13+CK12+CL12+CM11+CN11+CO10+CP10)*0.132/2,(BV20+CQ9)*0.132,(CP8+CO8+CN8+CM8+CL8)*0.132/5,(CK7+CJ7+CI7+CH7+CG6+CF6+CE6+CD6+CC5+CB5+CA5+BZ5+BY4+BX4+BW4+BV4)*0.132/4,17)</f>
        <v>19.503430769230768</v>
      </c>
      <c r="U393" s="111"/>
      <c r="V393" s="122"/>
      <c r="W393" s="108"/>
    </row>
    <row r="394" spans="2:23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SUM((BT20+BU20+BV19+BW19+CA17+CB17+CC16+CD16+CH14+CI14+CM12+CN12+CO11+CP11+CQ10+CR10+CS9+CT9)*0.132/2,(BX18+BY18+BZ18+CE15+CF15+CG15+CJ13+CK13+CL13)*0.132/3,(CS8+CR8+CQ8+CP8+CO8+CN7+CM7+CL7+CK7+CJ7+CI6+CH6+CG6+CF6+CE6+CD5+CC5+CB5+CA5+BZ5)*0.132/5,(BY4+BX4+BW4+BV4)*0.132/4,17)</f>
        <v>18.951230769230769</v>
      </c>
      <c r="U394" s="111"/>
      <c r="V394" s="122"/>
      <c r="W394" s="108"/>
    </row>
    <row r="395" spans="2:23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0.132/2,(BT19+BU19+BV19+BY17+BZ17+CA17+CB16+CC16+CD16+CE15+CF15+CG15+CH14+CI14+CJ14+CK13+CL13+CM13+CN12+CO12+CP12+CQ11+CR11+CS11)*0.132/3,(CT10+CU10+CV9+CW9)*0.132/2,(CV8+CU8+CT8+CS8+CR8+CQ8+CP7+CO7+CN7+CM7+CL7+CK7)*0.132/6,(CJ6+CI6+CH6+CG6+CF6+CE5+CD5+CC5+CB5+CA5+BZ4+BY4+BX4+BW4+BV4)*0.132/5,17)</f>
        <v>18.911630769230765</v>
      </c>
      <c r="U395" s="111"/>
      <c r="V395" s="122"/>
      <c r="W395" s="108"/>
    </row>
    <row r="396" spans="2:23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0.132/3,(CE15+CF15+CG15+CH15+CL13+CM13+CN13+CO13)*0.132/4,(CY9+CZ9)*0.132/2,(CY8+CX8+CW8+CV8+CU8+CT8+CS7+CR7+CQ7+CP7+CO7+CN7+CM6+CL6+CK6+CJ6+CI6+CH6+CG5+CF5+CE5+CD5+CC5+CB5+CA4+BZ4+BY4+BX4+BW4+BV4)*0.132/6,17)</f>
        <v>18.555230769230768</v>
      </c>
      <c r="U396" s="111"/>
      <c r="V396" s="122"/>
      <c r="W396" s="108"/>
    </row>
    <row r="397" spans="2:23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  <c r="T397" s="111"/>
      <c r="U397" s="111"/>
      <c r="V397" s="122"/>
      <c r="W397" s="108"/>
    </row>
    <row r="398" spans="2:23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SUM((CD20+CC19+CC18+CB17+CB16+CA15+CA14+BZ13+BZ12+BY11+BY10+BX9+BX8+BW7+BW6+BV5+BV4)*0.132,17)</f>
        <v>18.467230769230767</v>
      </c>
      <c r="U398" s="111"/>
      <c r="V398" s="122"/>
      <c r="W398" s="108"/>
    </row>
    <row r="399" spans="2:23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SUM((CB20+CB19+CB18+CB17+CB16+CB15+CB14+CB13+CB12+CB11+CB10+CA9+BZ8+BY7+BX6+BW5+BV4)*0.132,17)</f>
        <v>19.919230769230769</v>
      </c>
      <c r="U399" s="111"/>
      <c r="V399" s="122"/>
      <c r="W399" s="108"/>
    </row>
    <row r="400" spans="2:23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SUM((BZ20+CA19+CA18+CB17+CB16+CC15+CC14+CD13+CD12+CE11+CE10+CE9+BV4)*0.132,(CD8+CC8+CB7+CA7+BZ6+BY6+BX5+BW5)*0.132/2,17)</f>
        <v>19.391230769230766</v>
      </c>
      <c r="U400" s="111"/>
      <c r="V400" s="122"/>
      <c r="W400" s="108"/>
    </row>
    <row r="401" spans="2:23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SUM((BX20+BY19+BZ18+CA17+CB16+CC15+CD14+CE13+CF12+CG11+CH10+CH9)*0.132,(CG8+CF8+CE8+CD7+CC7+CB7)*0.132/3,(CA6+BZ6+BY5+BX5+BW4+BV4)*0.132/2,17)</f>
        <v>19.699230769230766</v>
      </c>
      <c r="U401" s="111"/>
      <c r="V401" s="122"/>
      <c r="W401" s="108"/>
    </row>
    <row r="402" spans="2:23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SUM((BV20+BY18+CB16+CE14+CH12+CK10+CL9)*0.132,(BW19+BX19+BZ17+CA17+CC15+CD15+CF13+CG13+CI11+CJ11)*0.132/2,(CK8+CJ8+CI8+CH8)*0.132/4,(CG7+CF7+CE7+CD6+CC6+CB6+CA5+BZ5+BY5+BX4+BW4+BV4)*0.132/3,17)</f>
        <v>19.600230769230766</v>
      </c>
      <c r="U402" s="111"/>
      <c r="V402" s="122"/>
      <c r="W402" s="108"/>
    </row>
    <row r="403" spans="2:23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SUM((BU19+BV19+BW18+BX18+BY17+BZ17+CA16+CB16+CC15+CD15+CE14+CF14+CG13+CH13+CI12+CJ12+CK11+CL11+CM10+CN10)*0.132/2,(BT20+CO9)*0.132,(CN8+CM8+CL8+CK8+CJ7+CI7+CH7+CG7+CF6+CE6+CD6+CC6+CB5+CA5+BZ5+BY5)*0.132/4,(BX4+BW4+BV4)*0.132/3,17)</f>
        <v>18.786230769230766</v>
      </c>
      <c r="U403" s="111"/>
      <c r="V403" s="122"/>
      <c r="W403" s="108"/>
    </row>
    <row r="404" spans="2:23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SUM((BR20+BS20+BT19+BU19+BY17+BZ17+CA16+CB16+CF14+CG14+CK12+CL12+CM11+CN11+CO10+CP10+CQ9+CR9)*0.132/2,(BV19+BW19+BX19+CC15+CD15+CE15+CH13+CI13+CJ13)*0.132/3,(CQ8+CP8+CO8+CN8+CM8+CL7+CK7+CJ7+CI7+CH7)*0.132/5,(CG6+CF6+CE6+CD6+CC5+CB5+CA5+BZ5+BY4+BX4+BW4+BV4)*0.132/4,17)</f>
        <v>19.014353846153845</v>
      </c>
      <c r="U404" s="111"/>
      <c r="V404" s="122"/>
      <c r="W404" s="108"/>
    </row>
    <row r="405" spans="2:23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0.132/2,(BR19+BS19+BT19+BW17+BX17+BY17+BZ16+CA16+CB16+CC15+CD15+CE15+CF14+CG14+CH14+CI13+CJ13+CK13+CL12+CM12+CN12+CO11+CP11+CQ11)*0.132/3,(CR10+CS10+CT9+CU9)*0.132/2,(CT8+CS8+CR8+CQ8+CP8+CO7+CN7+CM7+CL7+CK7+CJ6+CI6+CH6+CG6+CF6+CE5+CD5+CC5+CB5+CA5+BZ4+BY4+BX4+BW4+BV4)*0.132/5,17)</f>
        <v>18.537630769230766</v>
      </c>
      <c r="U405" s="111"/>
      <c r="V405" s="122"/>
      <c r="W405" s="108"/>
    </row>
    <row r="406" spans="2:23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0.132/3,(CC15+CD15+CE15+CF15+CJ13+CK13+CL13+CM13)*0.132/4,(CW9+CX9)*0.132/2,(CW8+CV8+CU8+CT8+CS8+CR8+CQ7+CP7+CO7+CN7+CM7+CL7+CK6+CJ6+CI6+CH6+CG6+CF6)*0.132/6,(CE5+CD5+CC5+CB5+CA5+BZ4+BY4+BX4+BW4+BV4)*0.132/5,17)</f>
        <v>18.603630769230769</v>
      </c>
      <c r="U406" s="111"/>
      <c r="V406" s="122"/>
      <c r="W406" s="108"/>
    </row>
    <row r="407" spans="2:23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0.132/3,(BO19+BP19+BQ19+BR19+BV17+BW17+BX17+BY17+CC15+CD15+CE15+CF15+CG14+CH14+CI14+CJ14+CK13+CL13+CM13+CN13+CO12+CP12+CQ12+CR12+CS11+CT11+CU11+CV11)*0.132/4,(CW10+CX10+CY10+CZ9+DA9+DB9)*0.132/3,(DA8+CZ8+CY8+CX8+CW8+CV8+CU8+CT7+CS7+CR7+CQ7+CP7+CO7+CN7)*0.132/7,(CM6+CL6+CK6+CJ6+CI6+CH6+CG5+CF5+CE5+CD5+CC5+CB5+CA4+BZ4+BY4+BX4+BW4+BV4)*0.132/6,17)</f>
        <v>18.272373626373625</v>
      </c>
      <c r="U407" s="111"/>
      <c r="V407" s="122"/>
      <c r="W407" s="108"/>
    </row>
    <row r="408" spans="2:23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  <c r="T408" s="111"/>
      <c r="U408" s="111"/>
      <c r="V408" s="122"/>
      <c r="W408" s="108"/>
    </row>
    <row r="409" spans="2:23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SUM((BZ20+BZ19+BZ18+BZ17+BZ16+BZ15+BZ14+BZ13+BZ12+BZ11+BZ10+BY9+BX8+BW7+BW6+BV5+BV4)*0.132,17)</f>
        <v>19.655230769230766</v>
      </c>
      <c r="U409" s="111"/>
      <c r="V409" s="122"/>
      <c r="W409" s="108"/>
    </row>
    <row r="410" spans="2:23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SUM((BX20+BY19+BY18+BZ17+BZ16+CA15+CA14+CB13+CB12+CC11+CC10+CC9+BX6+BW5+BV4)*0.132,(CB8+CA8+BZ7+BY7)*0.132/2,17)</f>
        <v>19.457230769230769</v>
      </c>
      <c r="U410" s="111"/>
      <c r="V410" s="122"/>
      <c r="W410" s="108"/>
    </row>
    <row r="411" spans="2:23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SUM((BV20+BW19+BX18+BY17+BZ16+CA15+CB14+CC13+CD12+CE11+CF10+CF9)*0.132,(CE8+CD8+CC7+CB7+CA6+BZ6+BY5+BX5+BW4+BV4)*0.132/2,17)</f>
        <v>19.523230769230768</v>
      </c>
      <c r="U411" s="111"/>
      <c r="V411" s="122"/>
      <c r="W411" s="108"/>
    </row>
    <row r="412" spans="2:23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SUM((BT20+BW18+BZ16+CC14+CF12+CI10+CJ9)*0.132,(BU19+BV19+BX17+BY17+CA15+CB15+CD13+CE13+CG11+CH11)*0.132/2,(CI8+CH8+CG8+CF7+CE7+CD7+CC6+CB6+CA6+BZ5+BY5+BX5)*0.132/3,(BW4+BV4)*0.132/2,17)</f>
        <v>19.017230769230768</v>
      </c>
      <c r="U412" s="111"/>
      <c r="V412" s="122"/>
      <c r="W412" s="108"/>
    </row>
    <row r="413" spans="2:23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SUM((BS19+BT19+BU18+BV18+BW17+BX17+BY16+BZ16+CA15+CB15+CC14+CD14+CE13+CF13+CG12+CH12+CI11+CJ11+CK10+CL10)*0.132/2,(BR20+CM9)*0.132,(CL8+CK8+CJ8+CI8+CH7+CG7+CF7+CE7)*0.132/4,(CD6+CC6+CB6+CA5+BZ5+BY5+BX4+BW4+BV4)*0.132/3,17)</f>
        <v>19.105230769230769</v>
      </c>
      <c r="U413" s="111"/>
      <c r="V413" s="122"/>
      <c r="W413" s="108"/>
    </row>
    <row r="414" spans="2:23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SUM((BP20+BQ20+BR19+BS19+BW17+BX17+BY16+BZ16+CD14+CE14+CI12+CJ12+CK11+CL11+CM10+CN10+CO9+CP9)*0.132/2,(BT18+BU18+BV18+CA15+CB15+CC15+CF13+CG13+CH13)*0.132/3,(CO8+CN8+CM8+CL8+CK7+CJ7+CI7+CH7+CG6+CF6+CE6+CD6+CC5+CB5+CA5+BZ5+BY4+BX4+BW4+BV4)*0.132/4,17)</f>
        <v>18.830230769230766</v>
      </c>
      <c r="U414" s="111"/>
      <c r="V414" s="122"/>
      <c r="W414" s="108"/>
    </row>
    <row r="415" spans="2:23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0.132/2,(BP19+BQ19+BR19+BU17+BV17+BW17+BX16+BY16+BZ16+CA15+CB15+CC15+CD14+CE14+CF14+CG13+CH13+CI13+CJ12+CK12+CL12+CM11+CN11+CO11)*0.132/3,(CP10+CQ10+CR9+CS9)*0.132/2,(CR8+CQ8+CP8+CO8+CN8+CM7+CL7+CK7+CJ7+CI7+CH6+CG6+CF6+CE6+CD6)*0.132/5,(CC5+CB5+CA5+BZ5+BY4+BX4+BW4+BV4)*0.132/4,17)</f>
        <v>18.469430769230769</v>
      </c>
      <c r="U415" s="111"/>
      <c r="V415" s="122"/>
      <c r="W415" s="108"/>
    </row>
    <row r="416" spans="2:23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0.132/3,(CA15+CB15+CC15+CD15+CH13+CI13+CJ13+CK13)*0.132/4,(CU9+CV9)*0.132/2,(CU8+CT8+CS8+CR8+CQ8+CP8)*0.132/6,(CO7+CN7+CM7+CL7+CK7+CJ6+CI6+CH6+CG6+CF6+CE5+CD5+CC5+CB5+CA5+BZ4+BY4+BX4+BW4+BV4)*0.132/5,17)</f>
        <v>18.275830769230769</v>
      </c>
      <c r="U416" s="111"/>
      <c r="V416" s="122"/>
      <c r="W416" s="108"/>
    </row>
    <row r="417" spans="2:23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0.132/3,(BM19+BN19+BO19+BP19+BT17+BU17+BV17+BW17+CA15+CB15+CC15+CD15+CE14+CF14+CG14+CH14+CI13+CJ13+CK13+CL13+CM12+CN12+CO12+CP12+CQ11+CR11+CS11+CT11)*0.132/4,(CU10+CV10+CW10+CX9+CY9+CZ9)*0.132/3,(CY8+CX8+CW8+CV8+CU8+CT8+CS7+CR7+CQ7+CP7+CO7+CN7+CM6+CL6+CK6+CJ6+CI6+CH6+CG5+CF5+CE5+CD5+CC5+CB5+CA4+BZ4+BY4+BX4+BW4+BV4)*0.132/6,17)</f>
        <v>18.247230769230768</v>
      </c>
      <c r="U417" s="111"/>
      <c r="V417" s="122"/>
      <c r="W417" s="108"/>
    </row>
    <row r="418" spans="2:23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  <c r="T418" s="111"/>
      <c r="U418" s="111"/>
      <c r="V418" s="122"/>
      <c r="W418" s="108"/>
    </row>
    <row r="419" spans="2:23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SUM((BX20+BX19+BX18+BX17+BX16+BX15+BX14+BX13+BX12+BX11+BX10+BX9+BW8+BW7+BV6+BV5+BV4)*0.132,17)</f>
        <v>19.787230769230767</v>
      </c>
      <c r="U419" s="111"/>
      <c r="V419" s="122"/>
      <c r="W419" s="108"/>
    </row>
    <row r="420" spans="2:23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SUM((BV20+BW19+BW18+BX17+BX16+BY15+BY14+BZ13+BZ12+CA11+CA10+CA9+BZ8+BY7+BX6+BW5+BV4)*0.132,17)</f>
        <v>18.731230769230766</v>
      </c>
      <c r="U420" s="111"/>
      <c r="V420" s="122"/>
      <c r="W420" s="108"/>
    </row>
    <row r="421" spans="2:23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SUM((BT20+BU19+BV18+BW17+BX16+BY15+BZ14+CA13+CB12+CC11+CD10+CD9)*0.132,(CC8+CB8+CA7+BZ7+BY6+BX6)*0.132/2,(BW5+BV4)*0.132,17)</f>
        <v>19.391230769230766</v>
      </c>
      <c r="U421" s="111"/>
      <c r="V421" s="122"/>
      <c r="W421" s="108"/>
    </row>
    <row r="422" spans="2:23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SUM((BR20+BU18+BX16+CA14+CD12+CG10+CH9)*0.132,(BS19+BT19+BV17+BW17+BY15+BZ15+CB13+CC13+CE11+CF11)*0.132/2,(CG8+CF8+CE8+CD7+CC7+CB7)*0.132/3,(CA6+BZ6+BY5+BX5+BW4+BV4)*0.132/2,17)</f>
        <v>18.973230769230767</v>
      </c>
      <c r="U422" s="111"/>
      <c r="V422" s="122"/>
      <c r="W422" s="108"/>
    </row>
    <row r="423" spans="2:23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SUM((BQ19+BR19+BS18+BT18+BU17+BV17+BW16+BX16+BY15+BZ15+CA14+CB14+CC13+CD13+CE12+CF12+CG11+CH11+CI10+CJ10)*0.132/2,(BP20+CK9)*0.132,(CJ8+CI8+CH8+CG7+CF7+CE7+CD6+CC6+CB6+CA5+BZ5+BY5+BX4+BW4+BV4)*0.132/3,17)</f>
        <v>18.973230769230767</v>
      </c>
      <c r="U423" s="111"/>
      <c r="V423" s="122"/>
      <c r="W423" s="108"/>
    </row>
    <row r="424" spans="2:23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SUM((BN20+BO20+BP19+BQ19+BU17+BV17+BW16+BX16+CB14+CC14+CG12+CH12+CI11+CJ11+CK10+CL10+CM9+CN9)*0.132/2,(BR18+BS18+BT18+BY15+BZ15+CA15+CD13+CE13+CF13)*0.132/3,(CM8+CL8+CK8+CJ8+CI7+CH7+CG7+CF7+CE6+CD6+CC6+CB6)*0.132/4,(CA5+BZ5+BY5+BX4+BW4+BV4)*0.132/3,17)</f>
        <v>18.654230769230768</v>
      </c>
      <c r="U424" s="111"/>
      <c r="V424" s="122"/>
      <c r="W424" s="108"/>
    </row>
    <row r="425" spans="2:23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0.132/2,(BN19+BO19+BP19+BS17+BT17+BU17+BV16+BW16+BX16+BY15+BZ15+CA15+CB14+CC14+CD14+CE13+CF13+CG13+CH12+CI12+CJ12+CK11+CL11+CM11)*0.132/3,(CN10+CO10+CP9+CQ9)*0.132/2,(CP8+CO8+CN8+CM8+CL8)*0.132/5,(CK7+CJ7+CI7+CH7+CG6+CF6+CE6+CD6+CC5+CB5+CA5+BZ5+BY4+BX4+BW4+BV4)*0.132/4,17)</f>
        <v>18.55743076923077</v>
      </c>
      <c r="U425" s="111"/>
      <c r="V425" s="122"/>
      <c r="W425" s="108"/>
    </row>
    <row r="426" spans="2:23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0.132/3,(BY15+BZ15+CA15+CB15+CF13+CG13+CH13+CI13)*0.132/4,(CS9+CT9)*0.132/2,(CS8+CR8+CQ8+CP8+CO8+CN7+CM7+CL7+CK7+CJ7+CI6+CH6+CG6+CF6+CE6+CD5+CC5+CB5+CA5+BZ5)*0.132/5,(BY4+BX4+BW4+BV4)*0.132/4,17)</f>
        <v>18.269230769230766</v>
      </c>
      <c r="U426" s="111"/>
      <c r="V426" s="122"/>
      <c r="W426" s="108"/>
    </row>
    <row r="427" spans="2:23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0.132/3,(BK19+BL19+BM19+BN19+BR17+BS17+BT17+BU17+BY15+BZ15+CA15+CB15+CC14+CD14+CE14+CF14+CG13+CH13+CI13+CJ13+CK12+CL12+CM12+CN12+CO11+CP11+CQ11+CR11)*0.132/4,(CS10+CT10+CU10+CV9+CW9+CX9)*0.132/3,(CW8+CV8+CU8+CT8+CS8+CR8+CQ7+CP7+CO7+CN7+CM7+CL7+CK6+CJ6+CI6+CH6+CG6+CF6)*0.132/6,(CE5+CD5+CC5+CB5+CA5+BZ4+BY4+BX4+BW4+BV4)*0.132/5,17)</f>
        <v>18.097630769230769</v>
      </c>
      <c r="U427" s="111"/>
      <c r="V427" s="122"/>
      <c r="W427" s="108"/>
    </row>
    <row r="428" spans="2:23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0.132/3,(BI19+BJ19+BK19+BL19+BM18+BN18+BO18+BP18+BQ17+BR17+BS17+BT17+BU16+BV16+BW16+BX16+CD14+CE14+CF14+CG14+CM12+CN12+CO12+CP12+CQ11+CR11+CS11+CT11+CU10+CV10+CW10+CX10)*0.132/4,(CH13+CI13+CJ13+CK13+CL13+BY15+BZ15+CA15+CB15+CC15)*0.132/5,(CY9+CZ9+DA9)*0.132/3,(CZ8+CY8+CX8+CW8+CV8+CU8+CT8)*0.132/7,(CS7+CR7+CQ7+CP7+CO7+CN7+CM6+CL6+CK6+CJ6+CI6+CH6+CG5+CF5+CE5+CD5+CC5+CB5+CA4+BZ4+BY4+BX4+BW4+BV4)*0.132/6,17)</f>
        <v>17.893030769230769</v>
      </c>
      <c r="U428" s="111"/>
      <c r="V428" s="122"/>
      <c r="W428" s="108"/>
    </row>
    <row r="429" spans="2:23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  <c r="T429" s="111"/>
      <c r="U429" s="111"/>
      <c r="V429" s="122"/>
      <c r="W429" s="108"/>
    </row>
    <row r="430" spans="2:23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SUM((BV20+BV19+++BV18+BV17+BV16+BV15+BV14+BV13+BV12+BV11+BV10+BV9+BV8+BV7+BV6+BV5+BV4)*0.132,17)</f>
        <v>18.335230769230769</v>
      </c>
      <c r="U430" s="111"/>
      <c r="V430" s="122"/>
      <c r="W430" s="108"/>
    </row>
    <row r="431" spans="2:23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SUM((BT20+BU19+BU18+BV17+BV16+BW15+BW14+BX13+BX12+BY11+BY10+BY9+BX8+BW7+BW6+BV5+BV4)*0.132,17)</f>
        <v>18.07123076923077</v>
      </c>
      <c r="U431" s="111"/>
      <c r="V431" s="122"/>
      <c r="W431" s="108"/>
    </row>
    <row r="432" spans="2:23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SUM((BR20+BS19+BT18+BU17+BV16+BW15+BX14+BY13+BZ12+CA11+CB10+CB9+BY7+BX6+BW5+BV4)*0.132,(CA8+BZ8)*0.132/2,17)</f>
        <v>18.73123076923077</v>
      </c>
      <c r="U432" s="111"/>
      <c r="V432" s="122"/>
      <c r="W432" s="108"/>
    </row>
    <row r="433" spans="2:23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SUM((BP20+BS18+BV16+BY14+CB12+CE10+CF9)*0.132,(BQ19+BR19+BT17+BU17+BW15+BX15+BZ13+CA13+CC11+CD11+CE8+CD8+CC7+CB7+CA6+BZ6+BY5+BX5+BW4+BV4)*0.132/2,17)</f>
        <v>18.467230769230767</v>
      </c>
      <c r="U433" s="111"/>
      <c r="V433" s="122"/>
      <c r="W433" s="108"/>
    </row>
    <row r="434" spans="2:23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SUM((BO19+BP19+BQ18+BR18+BS17+BT17+BU16+BV16+BW15+BX15+BY14+BZ14+CA13+CB13+CC12+CD12+CE11+CF11+CG10+CH10)*0.132/2,(BN20+CI9)*0.132,(CH8+CG8+CF8+CE7+CD7+CC7+CB6+CA6+BZ6)*0.132/3,(BY5+BX5+BW4+BV4)*0.132/2,17)</f>
        <v>18.643230769230769</v>
      </c>
      <c r="U434" s="111"/>
      <c r="V434" s="122"/>
      <c r="W434" s="108"/>
    </row>
    <row r="435" spans="2:23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SUM((BL20+BM20+BN19+BO19+BS17+BT17+BU16+BV16+BZ14+CA14+CE12+CF12+CG11+CH11+CI10+CJ10+CK9+CL9)*0.132/2,(BP18+BQ18+BR18+BW15+BX15+BY15+CB13+CC13+CD13)*0.132/3,(CK8+CJ8+CI8+CH8)*0.132/4,(CG7+CF7+CE7+CD6+CC6+CB6+CA5+BZ5+BY5+BX4+BW4+BV4)*0.132/3,17)</f>
        <v>18.852230769230768</v>
      </c>
      <c r="U435" s="111"/>
      <c r="V435" s="122"/>
      <c r="W435" s="108"/>
    </row>
    <row r="436" spans="2:23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0.132/2,(BL19+BM19+BN19+BQ17+BR17+BS17+BT16+BU16+BV16+BW15+BX15+BY15+BZ14+CA14+CB14+CC13+CD13+CE13+CF12+CG12+CH12+CI11+CJ11+CK11)*0.132/3,(CL10+CM10+CN9+CO9)*0.132/2,(CN8+CM8+CL8+CK8+CJ7+CI7+CH7+CG7+CF6+CE6+CD6+CC6+CB5+CA5+BZ5+BY5)*0.132/4,(BX4+BW4+BV4)*0.132/3,17)</f>
        <v>18.126230769230769</v>
      </c>
      <c r="U436" s="111"/>
      <c r="V436" s="122"/>
      <c r="W436" s="108"/>
    </row>
    <row r="437" spans="2:23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0.132/3,(BW15+BX15+BY15+BZ15+CD13+CE13+CF13+CG13)*0.132/4,(CQ9+CR9)*0.132/2,(CQ8+CP8+CO8+CN8+CM8+CL7+CK7+CJ7+CI7+CH7)*0.132/5,(CG6+CF6+CE6+CD6+CC5+CB5+CA5+BZ5+BY4+BX4+BW4+BV4)*0.132/4,17)</f>
        <v>17.974430769230768</v>
      </c>
      <c r="U437" s="111"/>
      <c r="V437" s="122"/>
      <c r="W437" s="108"/>
    </row>
    <row r="438" spans="2:23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0.132/3,(BI19+BJ19+BK19+BL19+BP17+BQ17+BR17+BS17+BW15+BX15+BY15+BZ15+CA14+CB14+CC14+CD14+CE13+CF13+CG13+CH13+CI12+CJ12+CK12+CL12+CM11+CN11+CO11+CP11)*0.132/4,(CQ10+CR10+CS10+CT9+CU9+CV9)*0.132/3,(CU8+CT8+CS8+CR8+CQ8+CP8)*0.132/6,(CO7+CN7+CM7+CL7+CK7+CJ6+CI6+CH6+CG6+CF6+CE5+CD5+CC5+CB5+CA5+BZ4+BY4+BX4+BW4+BV4)*0.132/5,17)</f>
        <v>17.64883076923077</v>
      </c>
      <c r="U438" s="111"/>
      <c r="V438" s="122"/>
      <c r="W438" s="108"/>
    </row>
    <row r="439" spans="2:23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0.132/3,(BG19+BH19+BI19+BJ19+BK18+BL18+BM18+BN18+BO17+BP17+BQ17+BR17+BS16+BT16+BU16+BV16+CB14+CC14+CD14+CE14+CK12+CL12+CM12+CN12+CO11+CP11+CQ11+CR11+CS10+CT10+CU10+CV10)*0.132/4,(BW15+BX15+BY15+BZ15+CA15+CF13+CG13+CH13+CI13+CJ13)*0.132/5,(CW9+CX9+CY9)*0.132/3,(CX8+CW8+CV8+CU8+CT8+CS8+CR7+CQ7+CP7+CO7+CN7+CM7+CL6+CK6+CJ6+CI6+CH6+CG6+CF5+CE5+CD5+CC5+CB5+CA5)*0.132/6,(BZ4+BY4+BX4+BW4+BV4)*0.132/5,17)</f>
        <v>17.725830769230768</v>
      </c>
      <c r="U439" s="111"/>
      <c r="V439" s="122"/>
      <c r="W439" s="108"/>
    </row>
    <row r="440" spans="2:23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  <c r="T440" s="111"/>
      <c r="U440" s="111"/>
      <c r="V440" s="122"/>
      <c r="W440" s="108"/>
    </row>
    <row r="441" spans="2:23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SUM((BR20+BS19+BS18+BT17+BT16+BU15+BU14+BV13+BV12+BW11+BW10+BW9+BW8+BW7+BV6+BV5+BV4)*0.132,17)</f>
        <v>17.939230769230768</v>
      </c>
      <c r="U441" s="111"/>
      <c r="V441" s="122"/>
      <c r="W441" s="108"/>
    </row>
    <row r="442" spans="2:23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SUM((BP20+BQ19+BR18+BS17+BT16+BU15+BV14+BW13+BX12+BY11+BZ10+BZ9+BY8+BX7+BW6+BV5+BV4)*0.132,17)</f>
        <v>18.731230769230766</v>
      </c>
      <c r="U442" s="111"/>
      <c r="V442" s="122"/>
      <c r="W442" s="108"/>
    </row>
    <row r="443" spans="2:23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SUM((BN20+BQ18+BT16+BW14+BZ12+CC10+CD9)*0.132,(BO19+BP19+BR17+BS17+BU15+BV15+BX13+BY13+CA11+CB11+CC8+CB8+CA7+BZ7+BY6+BX6)*0.132/2,(BW5+BV4)*0.132,17)</f>
        <v>18.269230769230766</v>
      </c>
      <c r="U443" s="111"/>
      <c r="V443" s="122"/>
      <c r="W443" s="108"/>
    </row>
    <row r="444" spans="2:23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SUM((BM19+BN19+BO18+BP18+BQ17+BR17+BS16+BT16+BU15+BV15+BW14+BX14+BY13+BZ13+CA12+CB12+CC11+CD11+CE10+CF10)*0.132/2,(BL20+CG9)*0.132,(CF8+CE8+CD8)*0.132/3,(CC7+CB7+CA6+BZ6+BY5+BX5+BW4+BV4)*0.132/2,17)</f>
        <v>18.181230769230769</v>
      </c>
      <c r="U444" s="111"/>
      <c r="V444" s="122"/>
      <c r="W444" s="108"/>
    </row>
    <row r="445" spans="2:23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SUM((BJ20+BK20+BL19+BM19+BQ17+BR17+BS16+BT16+BX14+BY14+CC12+CD12+CE11+CF11+CG10+CH10+CI9+CJ9)*0.132/2,(BN18+BO18+BP18+BU15+BV15+BW15+BZ13+CA13+CB13)*0.132/3,(CI8+CH8+CG8+CF7+CE7+CD7+CC6+CB6+CA6+BZ5+BY5+BX5)*0.132/3,(BW4+BV4)*0.132/2,17)</f>
        <v>18.269230769230766</v>
      </c>
      <c r="U445" s="111"/>
      <c r="V445" s="122"/>
      <c r="W445" s="108"/>
    </row>
    <row r="446" spans="2:23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0.132/2,(BJ19+BK19+BL19+BO17+BP17+BQ17+BR16+BS16+BT16+BU15+BV15+BW15+BX14+BY14+BZ14+CA13+CB13+CC13+CD12+CE12+CF12+CG11+CH11+CI11)*0.132/3,(CJ10+CK10+CL9+CM9)*0.132/2,(CL8+CK8+CJ8+CI8+CH7+CG7+CF7+CE7)*0.132/4,(CD6+CC6+CB6+CA5+BZ5+BY5+BX4+BW4+BV4)*0.132/3,17)</f>
        <v>18.203230769230768</v>
      </c>
      <c r="U446" s="111"/>
      <c r="V446" s="122"/>
      <c r="W446" s="108"/>
    </row>
    <row r="447" spans="2:23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0.132/3,(BU15+BV15+BW15+BX15+CB13+CC13+CD13+CE13)*0.132/4,(CO9+CP9)*0.132/2,(CO8+CN8+CM8+CL8+CK7+CJ7+CI7+CH7+CG6+CF6+CE6+CD6+CC5+CB5+CA5+BZ5+BY4+BX4+BW4+BV4)*0.132/4,17)</f>
        <v>17.840230769230768</v>
      </c>
      <c r="U447" s="111"/>
      <c r="V447" s="122"/>
      <c r="W447" s="108"/>
    </row>
    <row r="448" spans="2:23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0.132/3,(BG19+BH19+BI19+BJ19+BN17+BO17+BP17+BQ17+BU15+BV15+BW15+BX15+BY14+BZ14+CA14+CB14+CC13+CD13+CE13+CF13+CG12+CH12+CI12+CJ12+CK11+CL11+CM11+CN11)*0.132/4,(CO10+CP10+CQ10+CR9+CS9+CT9)*0.132/3,(CS8+CR8+CQ8+CP8+CO8+CN7+CM7+CL7+CK7+CJ7+CI6+CH6+CG6+CF6+CE6+CD5+CC5+CB5+CA5+BZ5)*0.132/5,(BY4+BX4+BW4+BV4)*0.132/4,17)</f>
        <v>17.554230769230767</v>
      </c>
      <c r="U448" s="111"/>
      <c r="V448" s="122"/>
      <c r="W448" s="108"/>
    </row>
    <row r="449" spans="2:23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0.132/3,(BE19+BF19+BG19+BH19+BI18+BJ18+BK18+BL18+BM17+BN17+BO17+BP17+BQ16+BR16+BS16+BT16+BZ14+CA14+CB14+CC14+CI12+CJ12+CK12+CL12+CM11+CN11+CO11+CP11+CQ10+CR10+CS10+CT10)*0.132/4,(BU15+BV15+BW15+BX15+BY15+CD13+CE13+CF13+CG13+CH13)*0.132/5,(CU9+CV9+CW9)*0.132/3,(CV8+CU8+CT8+CS8+CR8+CQ8+CP7+CO7+CN7+CM7+CL7+CK7)*0.132/6,(CJ6+CI6+CH6+CG6+CF6+CE5+CD5+CC5+CB5+CA5+BZ4+BY4+BX4+BW4+BV4)*0.132/5,17)</f>
        <v>17.323230769230769</v>
      </c>
      <c r="U449" s="111"/>
      <c r="V449" s="122"/>
      <c r="W449" s="108"/>
    </row>
    <row r="450" spans="2:23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W9+CX9+CY9+CZ9)*0.132/4,(CY8+CX8+CW8+CV8+CU8+CT8+CS7+CR7+CQ7+CP7+CO7+CN7+CM6+CL6+CK6+CJ6+CI6+CH6+CG5+CF5+CE5+CD5+CC5+CB5+CA4+BZ4+BY4+BX4+BW4+BV4)*0.132/6,17)</f>
        <v>17.424430769230767</v>
      </c>
      <c r="U450" s="111"/>
      <c r="V450" s="122"/>
      <c r="W450" s="108"/>
    </row>
    <row r="451" spans="2:23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  <c r="T451" s="111"/>
      <c r="U451" s="111"/>
      <c r="V451" s="122"/>
      <c r="W451" s="108"/>
    </row>
    <row r="452" spans="2:23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SUM((BP20+BQ19+BQ18+BR17+BR16+BS15+BS14+BT13+BT12+BU11+BU10+BU9+BV8+BV7+BV6+BV5+BV4)*0.132,17)</f>
        <v>17.675230769230769</v>
      </c>
      <c r="U452" s="111"/>
      <c r="V452" s="122"/>
      <c r="W452" s="108"/>
    </row>
    <row r="453" spans="2:23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SUM((BN20+BO19+BP18+BQ17+BR16+BS15+BT14+BU13+BV12+BW11+BX10+BX9+BW8+BW7+BV6+BV5+BV4)*0.132,17)</f>
        <v>17.279230769230768</v>
      </c>
      <c r="U453" s="111"/>
      <c r="V453" s="122"/>
      <c r="W453" s="108"/>
    </row>
    <row r="454" spans="2:23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SUM((BL20+BO18+BR16+BU14+BX12+CA10+CB9+BY7+BX6+BW5+BV4)*0.132,(BM19+BN19+BP17+BQ17+BS15+BT15+BV13+BW13+BY11+BZ11+CA8+BZ8)*0.132/2,17)</f>
        <v>17.807230769230767</v>
      </c>
      <c r="U454" s="111"/>
      <c r="V454" s="122"/>
      <c r="W454" s="108"/>
    </row>
    <row r="455" spans="2:23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SUM((BK19+BL19+BM18+BN18+BO17+BP17+BQ16+BR16+BS15+BT15+BU14+BV14+BW13+BX13+BY12+BZ12+CA11+CB11+CC10+CD10)*0.132/2,(BJ20+CE9)*0.132,(CD8+CC8+CB7+CA7+BZ6+BY6+BX5+BW5)*0.132/2,BV4*0.132,17)</f>
        <v>17.675230769230769</v>
      </c>
      <c r="U455" s="111"/>
      <c r="V455" s="122"/>
      <c r="W455" s="108"/>
    </row>
    <row r="456" spans="2:23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SUM((BH20+BI20+BJ19+BK19+BO17+BP17+BQ16+BR16+BV14+BW14+CA12+CB12+CC11+CD11+CE10+CF10+CG9+CH9)*0.132/2,(BL18+BM18+BN18+BS15+BT15+BU15+BX13+BY13+BZ13)*0.132/3,(CG8+CF8+CE8+CD7+CC7+CB7)*0.132/3,(CA6+BZ6+BY5+BX5+BW4+BV4)*0.132/2,17)</f>
        <v>17.785230769230768</v>
      </c>
      <c r="U456" s="111"/>
      <c r="V456" s="122"/>
      <c r="W456" s="108"/>
    </row>
    <row r="457" spans="2:23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SUM((BF20+BG20+BK18+BL18)*0.132/2,(BH19+BI19+BJ19+BM17+BN17+BO17+BP16+BQ16+BR16+BS15+BT15+BU15+BV14+BW14+BX14+BY13+BZ13+CA13+CB12+CC12+CD12+CE11+CF11+CG11)*0.132/3,(CH10+CI10+CJ9+CK9)*0.132/2,(CJ8+CI8+CH8+CG7+CF7+CE7+CD6+CC6+CB6+CA5+BZ5+BY5+BX4+BW4+BV4)*0.132/3,17)</f>
        <v>18.049230769230768</v>
      </c>
      <c r="U457" s="111"/>
      <c r="V457" s="122"/>
      <c r="W457" s="108"/>
    </row>
    <row r="458" spans="2:23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0.132/3,(BS15+BT15+BU15+BV15+BZ13+CA13+CB13+CC13)*0.132/4,(CM9+CN9)*0.132/2,(CM8+CL8+CK8+CJ8+CI7+CH7+CG7+CF7+CE6+CD6+CC6+CB6)*0.132/4,(CA5+BZ5+BY5+BX4+BW4+BV4)*0.132/3,17)</f>
        <v>17.741230769230768</v>
      </c>
      <c r="U458" s="111"/>
      <c r="V458" s="122"/>
      <c r="W458" s="108"/>
    </row>
    <row r="459" spans="2:23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0.132/3,(BE19+BF19+BG19+BH19+BL17+BM17+BN17+BO17+BS15+BT15+BU15+BV15+BW14+BX14+BY14+BZ14+CA13+CB13+CC13+CD13+CE12+CF12+CG12+CH12+CI11+CJ11+CK11+CL11)*0.132/4,(CM10+CN10+CO10+CP9+CQ9+CR9)*0.132/3,(CQ8+CP8+CO8+CN8+CM8+CL7+CK7+CJ7+CI7+CH7)*0.132/5,(CG6+CF6+CE6+CD6+CC5+CB5+CA5+BZ5+BY4+BX4+BW4+BV4)*0.132/4,17)</f>
        <v>17.710430769230769</v>
      </c>
      <c r="U459" s="111"/>
      <c r="V459" s="122"/>
      <c r="W459" s="108"/>
    </row>
    <row r="460" spans="2:23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0.132/3,(BC19+BD19+BE19+BF19+BG18+BH18+BI18+BJ18+BK17+BL17+BM17+BN17+BO16+BP16+BQ16+BR16+BX14+BY14+BZ14+CA14+CG12+CH12+CI12+CJ12+CK11+CL11+CM11+CN11+CO10+CP10+CQ10+CR10)*0.132/4,(BS15+BT15+BU15+BV15+BW15+CB13+CC13+CD13+CE13+CF13)*0.132/5,(CS9+CT9+CU9)*0.132/3,(CT8+CS8+CR8+CQ8+CP8+CO7+CN7+CM7+CL7+CK7+CJ6+CI6+CH6+CG6+CF6+CE5+CD5+CC5+CB5+CA5+BZ4+BY4+BX4+BW4+BV4)*0.132/5,17)</f>
        <v>17.332030769230769</v>
      </c>
      <c r="U460" s="111"/>
      <c r="V460" s="122"/>
      <c r="W460" s="108"/>
    </row>
    <row r="461" spans="2:23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W8+CV8+CU8+CT8+CS8+CR8+CQ7+CP7+CO7+CN7+CM7+CL7+CK6+CJ6+CI6+CH6+CG6+CF6)*0.132/6,(CE5+CD5+CC5+CB5+CA5+BZ4+BY4+BX4+BW4+BV4)*0.132/5,17)</f>
        <v>17.310030769230767</v>
      </c>
      <c r="U461" s="111"/>
      <c r="V461" s="122"/>
      <c r="W461" s="108"/>
    </row>
    <row r="462" spans="2:23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0.132/4,(AZ19+BA19+BB19+BC19+BD19+BI17+BJ17+BK17+BL17+BM17+BN16+BO16+BP16+BQ16+BR16+BY14+BZ14+CA14+CB14+CC14+CJ12+CK12+CL12+CM12+CN12+CO11+CP11+CQ11+CR11+CS11)*0.132/5,(BS15+BT15+BU15+BV15+BW15+BX15+CD13+CE13+CF13+CG13+CH13+CI13)*0.132/6,(CT10+CU10+CV10+CW10+CX9+CY9+CZ9+DA9)*0.132/4,(CZ8+CY8+CX8+CW8+CV8+CU8+CT8)*0.132/7,(CS7+CR7+CQ7+CP7+CO7+CN7+CM6+CL6+CK6+CJ6+CI6+CH6+CG5+CF5+CE5+CD5+CC5+CB5+CA4+BZ4+BY4+BX4+BW4+BV4)*0.132/6,17)</f>
        <v>17.446430769230769</v>
      </c>
      <c r="U462" s="111"/>
      <c r="V462" s="122"/>
      <c r="W462" s="108"/>
    </row>
    <row r="463" spans="2:23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  <c r="T463" s="111"/>
      <c r="U463" s="111"/>
      <c r="V463" s="122"/>
      <c r="W463" s="108"/>
    </row>
    <row r="464" spans="2:23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SUM((BN20+BO19+BO18+BP17+BP16+BQ15+BQ14+BR13+BR12+BS11+BS10+BT9+BT8+BU7+BU6+BV5+BV4)*0.132,17)</f>
        <v>17.675230769230769</v>
      </c>
      <c r="U464" s="111"/>
      <c r="V464" s="122"/>
      <c r="W464" s="108"/>
    </row>
    <row r="465" spans="2:23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SUM((BL20+BM19+BN18+BO17+BP16+BQ15+BR14+BS13+BT12+BU11+BV10+BV9+BV8+BV7+BV6+BV5+BV4)*0.132,17)</f>
        <v>17.41123076923077</v>
      </c>
      <c r="U465" s="111"/>
      <c r="V465" s="122"/>
      <c r="W465" s="108"/>
    </row>
    <row r="466" spans="2:23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SUM((BJ20+BM18+BP16+BS14+BV12+BY10+BZ9+BY8+BX7+BW6+BV5+BV4)*0.132,(BK19+BL19+BN17+BO17+BQ15+BR15+BT13+BU13+BW11+BX11)*0.132/2,17)</f>
        <v>17.609230769230766</v>
      </c>
      <c r="U466" s="111"/>
      <c r="V466" s="122"/>
      <c r="W466" s="108"/>
    </row>
    <row r="467" spans="2:23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SUM((BI19+BJ19+BK18+BL18+BM17+BN17+BO16+BP16+BQ15+BR15+BS14+BT14+BU13+BV13+BW12+BX12+BY11+BZ11+CA10+CB10+CB8+CA8+BZ7+BY7)*0.132/2,(BH20+CC9+BX6+BW5+BV4)*0.132,17)</f>
        <v>17.41123076923077</v>
      </c>
      <c r="U467" s="111"/>
      <c r="V467" s="122"/>
      <c r="W467" s="108"/>
    </row>
    <row r="468" spans="2:23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SUM((BF20+BG20+BH19+BI19+BM17+BN17+BO16+BP16+BT14+BU14+BY12+BZ12+CA11+CB11+CC10+CD10+CE9+CF9)*0.132/2,(BJ18+BK18+BL18+BQ15+BR15+BS15+BV13+BW13+BX13)*0.132/3,(CE8+CD8+CC7+CB7+CA6+BZ6+BY5+BX5+BW4+BV4)*0.132/2,17)</f>
        <v>17.389230769230767</v>
      </c>
      <c r="U468" s="111"/>
      <c r="V468" s="122"/>
      <c r="W468" s="108"/>
    </row>
    <row r="469" spans="2:23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SUM((BD20+BE20+BI18+BJ18)*0.132/2,(BF19+BG19+BH19+BK17+BL17+BM17+BN16+BO16+BP16+BQ15+BR15+BS15+BT14+BU14+BV14+BW13+BX13+BY13+BZ12+CA12+CB12+CC11+CD11+CE11)*0.132/3,(CF10+CG10+CH9+CI9)*0.132/2,(CH8+CG8+CF8+CE7+CD7+CC7+CB6+CA6+BZ6)*0.132/3,(BY5+BX5+BW4+BV4)*0.132/2,17)</f>
        <v>17.389230769230767</v>
      </c>
      <c r="U469" s="111"/>
      <c r="V469" s="122"/>
      <c r="W469" s="108"/>
    </row>
    <row r="470" spans="2:23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0.132/3,(BQ15+BR15+BS15+BT15+BX13+BY13+BZ13+CA13)*0.132/4,(CK9+CL9)*0.132/2,(CK8+CJ8+CI8+CH8)*0.132/4,(CG7+CF7+CE7+CD6+CC6+CB6+CA5+BZ5+BY5+BX4+BW4+BV4)*0.132/3,17)</f>
        <v>17.66423076923077</v>
      </c>
      <c r="U470" s="111"/>
      <c r="V470" s="122"/>
      <c r="W470" s="108"/>
    </row>
    <row r="471" spans="2:23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0.132/3,(BC19+BD19+BE19+BF19+BJ17+BK17+BL17+BM17+BQ15+BR15+BS15+BT15+BU14+BV14+BW14+BX14+BY13+BZ13+CA13+CB13+CC12+CD12+CE12+CF12+CG11+CH11+CI11+CJ11)*0.132/4,(CK10+CL10+CM10+CN9+CO9+CP9)*0.132/3,(CO8+CN8+CM8+CL8+CK7+CJ7+CI7+CH7+CG6+CF6+CE6+CD6+CC5+CB5+CA5+BZ5+BY4+BX4+BW4+BV4)*0.132/4,17)</f>
        <v>17.400230769230767</v>
      </c>
      <c r="U471" s="111"/>
      <c r="V471" s="122"/>
      <c r="W471" s="108"/>
    </row>
    <row r="472" spans="2:23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0.132/3,(BA19+BB19+BC19+BD19+BE18+BF18+BG18+BH18+BI17+BJ17+BK17+BL17+BM16+BN16+BO16+BP16+BV14+BW14+BX14+BY14+CE12+CF12+CG12+CH12+CI11+CJ11+CK11+CL11+CM10+CN10+CO10+CP10)*0.132/4,(BQ15+BR15+BS15+BT15+BU15+BZ13+CA13+CB13+CC13+CD13)*0.132/5,(CQ9+CR9+CS9)*0.132/3,(CR8+CQ8+CP8+CO8+CN8+CM7+CL7+CK7+CJ7+CI7+CH6+CG6+CF6+CE6+CD6)*0.132/5,(CC5+CB5+CA5+BZ5+BY4+BX4+BW4+BV4)*0.132/4,17)</f>
        <v>17.51463076923077</v>
      </c>
      <c r="U472" s="111"/>
      <c r="V472" s="122"/>
      <c r="W472" s="108"/>
    </row>
    <row r="473" spans="2:23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S9+CT9+CU9+CV9)*0.132/4,(CU8+CT8+CS8+CR8+CQ8+CP8)*0.132/6,(CO7+CN7+CM7+CL7+CK7+CJ6+CI6+CH6+CG6+CF6+CE5+CD5+CC5+CB5+CA5+BZ4+BY4+BX4+BW4+BV4)*0.132/5,17)</f>
        <v>17.369430769230767</v>
      </c>
      <c r="U473" s="111"/>
      <c r="V473" s="122"/>
      <c r="W473" s="108"/>
    </row>
    <row r="474" spans="2:23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0.132/4,(AX19+AY19+AZ19+BA19+BB19+BG17+BH17+BI17+BJ17+BK17+BL16+BM16+BN16+BO16+BP16+BW14+BX14+BY14+BZ14+CA14+CH12+CI12+CJ12+CK12+CL12+CM11+CN11+CO11+CP11+CQ11)*0.132/5,(BQ15+BR15+BS15+BT15+BU15+BV15+CB13+CC13+CD13+CE13+CF13+CG13)*0.132/6,(CR10+CS10+CT10+CU10+CV9+CW9+CX9+CY9)*0.132/4,(CX8+CW8+CV8+CU8+CT8+CS8+CR7+CQ7+CP7+CO7+CN7+CM7+CL6+CK6+CJ6+CI6+CH6+CG6+CF5+CE5+CD5+CC5+CB5+CA5)*0.132/6,(BZ4+BY4+BX4+BW4+BV4)*0.132/5,17)</f>
        <v>17.367230769230769</v>
      </c>
      <c r="U474" s="111"/>
      <c r="V474" s="122"/>
      <c r="W474" s="108"/>
    </row>
    <row r="475" spans="2:23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  <c r="T475" s="111"/>
      <c r="U475" s="111"/>
      <c r="V475" s="122"/>
      <c r="W475" s="108"/>
    </row>
    <row r="476" spans="2:23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SUM((BJ20+BK19+BL18+BM17+BN16+BO15+BP14+BQ13+BR12+BS11+BT10+BT9+BU8+BU7+BV6+BV5+BV4)*0.132,17)</f>
        <v>16.883230769230767</v>
      </c>
      <c r="U476" s="111"/>
      <c r="V476" s="122"/>
      <c r="W476" s="108"/>
    </row>
    <row r="477" spans="2:23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SUM((BH20+BK18+BN16+BQ14+BT12+BW10+BX9+BW8+BW7+BV6+BV5+BV4)*0.132,(BI19+BJ19+BL17+BM17+BO15+BP15+BR13+BS13+BU11+BV11)*0.132/2,17)</f>
        <v>16.949230769230766</v>
      </c>
      <c r="U477" s="111"/>
      <c r="V477" s="122"/>
      <c r="W477" s="108"/>
    </row>
    <row r="478" spans="2:23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SUM((BG19+BH19+BI18+BJ18+BK17+BL17+BM16+BN16+BO15+BP15+BQ14+BR14+BS13+BT13+BU12+BV12+BW11+BX11+BY10+BZ10)*0.132/2,(BF20+CA9+BZ8+BY7+BX6+BW5+BV4)*0.132,17)</f>
        <v>17.147230769230767</v>
      </c>
      <c r="U478" s="111"/>
      <c r="V478" s="122"/>
      <c r="W478" s="108"/>
    </row>
    <row r="479" spans="2:23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SUM((BD20+BE20+BF19+BG19+BK17+BL17+BM16+BN16+BR14+BS14+BW12+BX12+BY11+BZ11+CA10+CB10+CC9+CD9+CC8+CB8+CA7+BZ7+BY6+BX6)*0.132/2,(BH18+BI18+BJ18+BO15+BP15+BQ15+BT13+BU13+BV13)*0.132/3,(BW5+BV4)*0.132,17)</f>
        <v>17.301230769230767</v>
      </c>
      <c r="U479" s="111"/>
      <c r="V479" s="122"/>
      <c r="W479" s="108"/>
    </row>
    <row r="480" spans="2:23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SUM((BB20+BC20+BG18+BH18)*0.132/2,(BD19+BE19+BF19+BI17+BJ17+BK17+BL16+BM16+BN16+BO15+BP15+BQ15+BR14+BS14+BT14+BU13+BV13+BW13+BX12+BY12+BZ12+CA11+CB11+CC11)*0.132/3,(CD10+CE10+CF9+CG9+CC7+CB7+CA6+BZ6+BY5+BX5+BW4+BV4)*0.132/2,(CF8+CE8+CD8)*0.132/3,17)</f>
        <v>17.25723076923077</v>
      </c>
      <c r="U480" s="111"/>
      <c r="V480" s="122"/>
      <c r="W480" s="108"/>
    </row>
    <row r="481" spans="2:23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0.132/3,(BO15+BP15+BQ15+BR15+BV13+BW13+BX13+BY13)*0.132/4,(CI9+CJ9+BW4+BV4)*0.132/2,(CI8+CH8+CG8+CF7+CE7+CD7+CC6+CB6+CA6+BZ5+BY5+BX5)*0.132/3,17)</f>
        <v>17.433230769230768</v>
      </c>
      <c r="U481" s="111"/>
      <c r="V481" s="122"/>
      <c r="W481" s="108"/>
    </row>
    <row r="482" spans="2:23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0.132/3,(BA19+BB19+BC19+BD19+BH17+BI17+BJ17+BK17+BO15+BP15+BQ15+BR15+BS14+BT14+BU14+BV14+BW13+BX13+BY13+BZ13+CA12+CB12+CC12+CD12+CE11+CF11+CG11+CH11)*0.132/4,(CI10+CJ10+CK10+CL9+CM9+CN9+CA5+BZ5+BY5+BX4+BW4+BV4)*0.132/3,(CM8+CL8+CK8+CJ8+CI7+CH7+CG7+CF7+CE6+CD6+CC6+CB6)*0.132/4,17)</f>
        <v>17.477230769230768</v>
      </c>
      <c r="U482" s="111"/>
      <c r="V482" s="122"/>
      <c r="W482" s="108"/>
    </row>
    <row r="483" spans="2:23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0.132/3,(AY19+AZ19+BA19+BB19+BC18+BD18+BE18+BF18+BG17+BH17+BI17+BJ17+BK16+BL16+BM16+BN16+BT14+BU14+BV14+BW14+CC12+CD12+CE12+CF12+CG11+CH11+CI11+CJ11+CK10+CL10+CM10+CN10)*0.132/4,(BO15+BP15+BQ15+BR15+BS15+BX13+BY13+BZ13+CA13+CB13)*0.132/5,(CO9+CP9+CQ9)*0.132/3,(CP8+CO8+CN8+CM8+CL8)*0.132/5,(CK7+CJ7+CI7+CH7+CG6+CF6+CE6+CD6+CC5+CB5+CA5+BZ5+BY4+BX4+BW4+BV4)*0.132/4,17)</f>
        <v>17.378230769230768</v>
      </c>
      <c r="U483" s="111"/>
      <c r="V483" s="122"/>
      <c r="W483" s="108"/>
    </row>
    <row r="484" spans="2:23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Q9+CR9+CS9+CT9)*0.132/4,(CS8+CR8+CQ8+CP8+CO8+CN7+CM7+CL7+CK7+CJ7+CI6+CH6+CG6+CF6+CE6+CD5+CC5+CB5+CA5+BZ5)*0.132/5,(BY4+BX4+BW4+BV4)*0.132/4,17)</f>
        <v>17.239630769230768</v>
      </c>
      <c r="U484" s="111"/>
      <c r="V484" s="122"/>
      <c r="W484" s="108"/>
    </row>
    <row r="485" spans="2:23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0.132/4,(AV19+AW19+AX19+AY19+AZ19+BE17+BF17+BG17+BH17+BI17+BJ16+BK16+BL16+BM16+BN16+BU14+BV14+BW14+BX14+BY14+CF12+CG12+CH12+CI12+CJ12+CK11+CL11+CM11+CN11+CO11)*0.132/5,(BO15+BP15+BQ15+BR15+BS15+BT15+BZ13+CA13+CB13+CC13+CD13+CE13)*0.132/6,(CP10+CQ10+CR10+CS10+CT9+CU9+CV9+CW9)*0.132/4,(CV8+CU8+CT8+CS8+CR8+CQ8+CP7+CO7+CN7+CM7+CL7+CK7)*0.132/6,(CJ6+CI6+CH6+CG6+CF6+CE5+CD5+CC5+CB5+CA5+BZ4+BY4+BX4+BW4+BV4)*0.132/5,17)</f>
        <v>17.081230769230768</v>
      </c>
      <c r="U485" s="111"/>
      <c r="V485" s="122"/>
      <c r="W485" s="108"/>
    </row>
    <row r="486" spans="2:23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CM11+CN11+CO11+CP11+CQ11)*0.132/5,(CR10+CS10+CT10+CU10+CV9+CW9+CX9+CY9)*0.132/4,(CX8+CW8+CV8+CU8+CT8+CS8+CR7+CQ7+CP7+CO7+CN7+CM7+CL6+CK6+CJ6+CI6+CH6+CG6+CF5+CE5+CD5+CC5+CB5+CA5)*0.132/6,(BZ4+BY4+BX4+BW4+BV4)*0.132/5,17)</f>
        <v>17.204430769230768</v>
      </c>
      <c r="U486" s="111"/>
      <c r="V486" s="122"/>
      <c r="W486" s="108"/>
    </row>
    <row r="487" spans="2:23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  <c r="T487" s="111"/>
      <c r="U487" s="111"/>
      <c r="V487" s="122"/>
      <c r="W487" s="108"/>
    </row>
    <row r="488" spans="2:23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SUM((BH20+BI19+BJ18+BK17+BL16+BM15+BN14+BO13+BP12+BQ11+BR10+BS9+BT8+BT7+BU6+BU5+BV4)*0.132,17)</f>
        <v>16.883230769230767</v>
      </c>
      <c r="U488" s="111"/>
      <c r="V488" s="122"/>
      <c r="W488" s="108"/>
    </row>
    <row r="489" spans="2:23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SUM((BF20+BI18+BL16+BO14+BR12+BU10+BV9+BV8+BV7+BV6+BV5+BV4)*0.132,(BG19+BH19+BJ17+BK17+BM15+BN15+BP13+BQ13+BS11+BT11)*0.132/2,17)</f>
        <v>16.949230769230766</v>
      </c>
      <c r="U489" s="111"/>
      <c r="V489" s="122"/>
      <c r="W489" s="108"/>
    </row>
    <row r="490" spans="2:23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SUM((BE19+BF19+BG18+BH18+BI17+BJ17+BK16+BL16+BM15+BN15+BO14+BP14+BQ13+BR13+BS12+BT12+BU11+BV11+BW10+BX10)*0.132/2,(BD20+BY9+BX8+BX7+BW6+BW5+BV4)*0.132,17)</f>
        <v>16.817230769230768</v>
      </c>
      <c r="U490" s="111"/>
      <c r="V490" s="122"/>
      <c r="W490" s="108"/>
    </row>
    <row r="491" spans="2:23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SUM((BB20+BC20+BD19+BE19+BI17+BJ17+BK16+BL16+BP14+BQ14+BU12+BV12+BW11+BX11+BY10+BZ10+CA9+CB9+CA8+BZ8)*0.132/2,(BF18+BG18+BH18+BM15+BN15+BO15+BR13+BS13+BT13)*0.132/3,(BY7+BX6+BW5+BV4)*0.132,17)</f>
        <v>16.949230769230766</v>
      </c>
      <c r="U491" s="111"/>
      <c r="V491" s="122"/>
      <c r="W491" s="108"/>
    </row>
    <row r="492" spans="2:23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SUM((AZ20+BA20+BE18+BF18)*0.132/2,(BB19+BC19+BD19+BG17+BH17+BI17+BJ16+BK16+BL16+BM15+BN15+BO15+BP14+BQ14+BR14+BS13+BT13+BU13+BV12+BW12+BX12+BY11+BZ11+CA11)*0.132/3,(CB10+CC10+CD9+CE9+CD8+CC8+CB7+CA7+BZ6+BY6+BX5+BW5)*0.132/2,BV4*0.132,17)</f>
        <v>17.41123076923077</v>
      </c>
      <c r="U492" s="111"/>
      <c r="V492" s="122"/>
      <c r="W492" s="108"/>
    </row>
    <row r="493" spans="2:23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0.132/3,(BM15+BN15+BO15+BP15+BT13+BU13+BV13+BW13)*0.132/4,(CG9+CH9)*0.132/2,(CG8+CF8+CE8+CD7+CC7+CB7)*0.132/3,(CA6+BZ6+BY5+BX5+BW4+BV4)*0.132/2,17)</f>
        <v>17.279230769230768</v>
      </c>
      <c r="U493" s="111"/>
      <c r="V493" s="122"/>
      <c r="W493" s="108"/>
    </row>
    <row r="494" spans="2:23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0.132/3,(AY19+AZ19+BA19+BB19+BF17+BG17+BH17+BI17+BM15+BN15+BO15+BP15+BQ14+BR14+BS14+BT14+BU13+BV13+BW13+BX13+BY12+BZ12+CA12+CB12+CC11+CD11+CE11+CF11)*0.132/4,(CG10+CH10+CI10+CJ9+CK9+CL9+CG7+CF7+CE7+CD6+CC6+CB6+CA5+BZ5+BY5+BX4+BW4+BV4)*0.132/3,(CK8+CJ8+CI8+CH8)*0.132/4,17)</f>
        <v>17.565230769230769</v>
      </c>
      <c r="U494" s="111"/>
      <c r="V494" s="122"/>
      <c r="W494" s="108"/>
    </row>
    <row r="495" spans="2:23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0.132/3,(AW19+AX19+AY19+AZ19+BA18+BB18+BC18+BD18+BE17+BF17+BG17+BH17+BI16+BJ16+BK16+BL16+BR14+BS14+BT14+BU14+CA12+CB12+CC12+CD12+CE11+CF11++CG11+CH11+CI10+CJ10+CK10+CL10)*0.132/4,(BM15+BN15+BO15+BP15+BQ15+BV13+BW13+BX13+BY13+BZ13)*0.132/5,(CM9+CN9+CO9+BX4+BW4+BV4)*0.132/3,(CN8+CM8+CL8+CK8+CJ7+CI7+CH7+CG7+CF6+CE6+CD6+CC6+CB5+CA5+BZ5+BY5)*0.132/4,17)</f>
        <v>17.160430769230768</v>
      </c>
      <c r="U495" s="111"/>
      <c r="V495" s="122"/>
      <c r="W495" s="108"/>
    </row>
    <row r="496" spans="2:23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+CO9+CP9+CQ9+CR9+CG6+CF6+CE6+CD6+CC5+CB5+CA5+BZ5+BY4+BX4+BW4+BV4)*0.132/4,(CQ8+CP8+CO8+CN8+CM8+CL7+CK7+CJ7+CI7+CH7)*0.132/5,17)</f>
        <v>17.081230769230768</v>
      </c>
      <c r="U496" s="111"/>
      <c r="V496" s="122"/>
      <c r="W496" s="108"/>
    </row>
    <row r="497" spans="2:23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0.132/4,(AT19+AU19+AV19+AW19+AX19+BC17+BD17+BE17+BF17+BG17+BH16+BI16+BJ16+BK16+BL16+BS14+BT14+BU14+BV14+BW14+CD12+CE12+CF12+CG12+CH12+CI11+CJ11+CK11+CL11+CM11)*0.132/5,(BM15+BN15+BO15+BP15+BQ15+BR15+BX13+BY13+BZ13+CA13+CB13+CC13)*0.132/6,(CN10+CO10+CP10+CQ10+CR9+CS9+CT9+CU9)*0.132/4,(CT8+CS8+CR8+CQ8+CP8+CO7+CN7+CM7+CL7+CK7+CJ6+CI6+CH6+CG6+CF6+CE5+CD5+CC5+CB5+CA5+BZ4+BY4+BX4+BW4+BV4)*0.132/5,17)</f>
        <v>16.93383076923077</v>
      </c>
      <c r="U497" s="111"/>
      <c r="V497" s="122"/>
      <c r="W497" s="108"/>
    </row>
    <row r="498" spans="2:23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P10+CQ10+CR10+CS10+CT10)*0.132/5,(CU9+CV9+CW9+CX9)*0.132/4,(CW8+CV8+CU8+CT8+CS8+CR8+CQ7+CP7+CO7+CN7+CM7+CL7+CK6+CJ6+CI6+CH6+CG6+CF6)*0.132/6,(CE5+CD5+CC5+CB5+CA5+BZ4+BY4+BX4+BW4+BV4)*0.132/5,17)</f>
        <v>16.784230769230767</v>
      </c>
      <c r="U498" s="111"/>
      <c r="V498" s="122"/>
      <c r="W498" s="108"/>
    </row>
    <row r="499" spans="2:23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11)*0.132/6,(CS10+CT10+CU10+CV10+CW10+CX9+CY9+CZ9+DA9+DB9)*0.132/5,(DA8+CZ8+CY8+CX8+CW8+CV8+CU8+CT7+CS7+CR7+CQ7+CP7+CO7+CN7)*0.132/7,(CM6+CL6+CK6+CJ6+CI6+CH6+CG5+CF5+CE5+CD5+CC5+CB5+CA4+BZ4+BY4+BX4+BW4+BV4)*0.132/6,17)</f>
        <v>16.867516483516482</v>
      </c>
      <c r="U499" s="111"/>
      <c r="V499" s="122"/>
      <c r="W499" s="108"/>
    </row>
    <row r="500" spans="2:23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  <c r="T500" s="111"/>
      <c r="U500" s="111"/>
      <c r="V500" s="122"/>
      <c r="W500" s="108"/>
    </row>
    <row r="501" spans="2:23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SUM((BF20+BG19+BH18+BI17+BJ16+BK15+BL14+BM13+BN12+BO11+BP10+BQ9+BR8+BS7+BT6+BU5+BV4)*0.132,17)</f>
        <v>16.355230769230769</v>
      </c>
      <c r="U501" s="111"/>
      <c r="V501" s="122"/>
      <c r="W501" s="108"/>
    </row>
    <row r="502" spans="2:23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SUM((BD20+BG18+BJ16+BM14+BP12+BS10+BT9+BU8+BU7+BV6+BV5+BV4)*0.132,(BE19+BF19+BH17+BI17+BK15+BL15+BN13+BO13+BQ11+BR11)*0.132/2,17)</f>
        <v>16.685230769230767</v>
      </c>
      <c r="U502" s="111"/>
      <c r="V502" s="122"/>
      <c r="W502" s="108"/>
    </row>
    <row r="503" spans="2:23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SUM((BC19+BD19+BE18+BF18+BG17+BH17+BI16+BJ16+BK15+BL15+BM14+BN14+BO13+BP13+BQ12+BR12+BS11+BT11+BU10+BV10)*0.132/2,(BB20+BW9+BW8+BW7+BV6+BV5+BV4)*0.132,17)</f>
        <v>16.487230769230766</v>
      </c>
      <c r="U503" s="111"/>
      <c r="V503" s="122"/>
      <c r="W503" s="108"/>
    </row>
    <row r="504" spans="2:23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SUM((AZ20+BA20+BB19+BC19+BG17+BH17+BI16+BJ16+BN14+BO14+BS12+BT12+BU11+BV11+BW10+BX10+BY9+BZ9)*0.132/2,(BD18+BE18+BF18+BK15+BL15+BM15+BP13+BQ13+BR13)*0.132/3,(BY8+BX7+BW6+BV5+BV4)*0.132,17)</f>
        <v>16.773230769230768</v>
      </c>
      <c r="U504" s="111"/>
      <c r="V504" s="122"/>
      <c r="W504" s="108"/>
    </row>
    <row r="505" spans="2:23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SUM((AX20+AY20+BC18+BD18)*0.132/2,(AZ19+BA19+BB19+BE17+BF17+BG17+BH16+BI16+BJ16+BK15+BL15+BM15+BN14+BO14+BP14+BQ13+BR13+BS13+BT12+BU12+BV12+BW11+BX11+BY11)*0.132/3,(BZ10+CA10+CB9+CC9+CB8+CA8+BZ7+BY7)*0.132/2,(BX6+BW5+BV4)*0.132,17)</f>
        <v>16.729230769230767</v>
      </c>
      <c r="U505" s="111"/>
      <c r="V505" s="122"/>
      <c r="W505" s="108"/>
    </row>
    <row r="506" spans="2:23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SUM((AV20+AW20+AX20+AY19+AZ19+BA19+BB18+BC18+BD18+BE17+BF17+BG17+BH16+BI16+BJ16+BO14+BP14+BQ14+BV12+BW12+BX12+BY11+BZ11+CA11+CB10+CC10+CD10)*0.132/3,(BK15+BL15+BM15+BN15+BR13+BS13+BT13+BU13)*0.132/4,(CE9+CF9+CE8+CD8+CC7+CB7+CA6+BZ6+BY5+BX5+BW4+BV4)*0.132/2,17)</f>
        <v>16.982230769230767</v>
      </c>
      <c r="U506" s="111"/>
      <c r="V506" s="122"/>
      <c r="W506" s="108"/>
    </row>
    <row r="507" spans="2:23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0.132/3,(AW19+AX19+AY19+AZ19+BD17+BE17+BF17+BG17+BK15+BL15+BM15+BN15+BO14+BP14+BQ14+BR14+BS13+BT13+BU13+BV13+BW12+BX12+BY12+BZ12+CA11+CB11+CC11+CD11)*0.132/4,(CE10+CF10+CG10+CH9+CI9+CJ9+CI8+CH8+CG8+CF7+CE7+CD7+CC6+CB6+CA6+BZ5+BY5+BX5)*0.132/3,(BW4+BV4)*0.132/2,17)</f>
        <v>17.026230769230768</v>
      </c>
      <c r="U507" s="111"/>
      <c r="V507" s="122"/>
      <c r="W507" s="108"/>
    </row>
    <row r="508" spans="2:23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0.132/3,(AU19+AV19+AW19+AX19+AY18+AZ18+BA18+BB18+BC17+BD17+BE17+BF17+BG16+BH16+BI16+BJ16+BP14+BQ14+BR14+BS14+BY12+BZ12+CA12+CB12+CC11+CD11+CE11+CF11+CG10+CH10+CI10+CJ10)*0.132/4,(BK15+BL15+BM15+BN15+BO15+BT13+BU13+BV13+BW13+BX13)*0.132/5,(CK9+CL9+CM9+CD6+CC6+CB6+CA5+BZ5+BY5+BX4+BW4+BV4)*0.132/3,(CL8+CK8+CJ8+CI8+CH7+CG7+CF7+CE7)*0.132/4,17)</f>
        <v>17.112030769230767</v>
      </c>
      <c r="U508" s="111"/>
      <c r="V508" s="122"/>
      <c r="W508" s="108"/>
    </row>
    <row r="509" spans="2:23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0.132/4,(AX18+AY18+AZ18+BA18+BB18+BK15+BL15+BM15+BN15+BO15+BP14+BQ14+BR14+BS14+BT14+BU13+BV13+BW13+BX13+BY13+BZ12+CA12+CB12+CC12+CD12+CE11+CF11+CG11+CH11+CI11)*0.132/5,(CJ10+CK10+CL10+CM10+CN9+CO9+CP9+CQ9+CK7+CJ7+CI7+CH7+CG6+CF6+CE6+CD6+CC5+CB5+CA5+BZ5+BY4+BX4+BW4+BV4)*0.132/4,(CP8+CO8+CN8+CM8+CL8)*0.132/5,17)</f>
        <v>16.87003076923077</v>
      </c>
      <c r="U509" s="111"/>
      <c r="V509" s="122"/>
      <c r="W509" s="108"/>
    </row>
    <row r="510" spans="2:23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0.132/4,(AR19+AS19+AT19+AU19+AV19+BA17+BB17+BC17+BD17+BE17+BF16+BG16+BH16+BI16+BJ16+BQ14+BR14+BS14+BT14+BU14+CB12+CC12+CD12+CE12+CF12+CG11+CH11+CI11+CJ11+CK11)*0.132/5,(BK15+BL15+BM15+BN15+BO15+BP15+BV13+BW13+BX13+BY13+BZ13+CA13)*0.132/6,(CL10+CM10+CN10+CO10+CP9+CQ9+CR9+CS9+CC5+CB5+CA5+BZ5+BY4+BX4+BW4+BV4)*0.132/4,(CR8+CQ8+CP8+CO8+CN8+CM7+CL7+CK7+CJ7+CI7+CH6+CG6+CF6+CE6+CD6)*0.132/5,17)</f>
        <v>16.663230769230768</v>
      </c>
      <c r="U510" s="111"/>
      <c r="V510" s="122"/>
      <c r="W510" s="108"/>
    </row>
    <row r="511" spans="2:23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N10+CO10+CP10+CQ10+CR10)*0.132/5,(CS9+CT9+CU9+CV9)*0.132/4,(CU8+CT8+CS8+CR8+CQ8+CP8)*0.132/6,(CO7+CN7+CM7+CL7+CK7+CJ6+CI6+CH6+CG6+CF6+CE5+CD5+CC5+CB5+CA5+BZ4+BY4+BX4+BW4+BV4)*0.132/5,17)</f>
        <v>16.452030769230767</v>
      </c>
      <c r="U511" s="111"/>
      <c r="V511" s="122"/>
      <c r="W511" s="108"/>
    </row>
    <row r="512" spans="2:23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0.132/5,(AO19+AP19+AQ19+AR19+AS19+AT19+AZ17+BA17+BB17+BC17+BD17+BE17++BR14+BS14+BT14+BU14+BV14+BW14+CE12+CF12+CG12+CH12+CI12+CJ12)*0.132/6,(BK15+BL15+BM15+BN15+BO15+BP15+BQ15+BX13+BY13+BZ13+CA13+CB13+CC13+CD13)*0.132/7,(CK11+CL11+CM11+CN11+CO11+CP11)*0.132/6,(CQ10+CR10+CS10+CT10+CU10+CV9+CW9+CX9+CY9+CZ9)*0.132/5,(CY8+CX8+CW8+CV8+CU8+CT8+CS7+CR7+CQ7+CP7+CO7+CN7+CM6+CL6+CK6+CJ6+CI6+CH6+CG5+CF5+CE5+CD5+CC5+CB5+CA4+BZ4+BY4+BX4+BW4+BV4)*0.132/6,17)</f>
        <v>16.333230769230767</v>
      </c>
      <c r="U512" s="111"/>
      <c r="V512" s="122"/>
      <c r="W512" s="108"/>
    </row>
    <row r="513" spans="2:23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  <c r="T513" s="111"/>
      <c r="U513" s="111"/>
      <c r="V513" s="122"/>
      <c r="W513" s="108"/>
    </row>
    <row r="514" spans="2:23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SUM((BB20+BE18+BH16+BK14+BN12+BQ10+BR9+BS8+BT7+BU6+BV5+BV4)*0.132,(BC19+BD19+BF17+BG17+BI15+BJ15+BL13+BM13+BO11+BP11)*0.132/2,17)</f>
        <v>16.355230769230769</v>
      </c>
      <c r="U514" s="111"/>
      <c r="V514" s="122"/>
      <c r="W514" s="108"/>
    </row>
    <row r="515" spans="2:23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SUM((BA19+BB19+BC18+BD18+BE17+BF17+BG16+BH16+BI15+BJ15+BK14+BL14+BM13+BN13+BO12+BP12+BQ11+BR11+BS10+BT10)*0.132/2,(AZ20+BU9+BU8+BU7+BV6+BV5+BV4)*0.132,17)</f>
        <v>16.421230769230768</v>
      </c>
      <c r="U515" s="111"/>
      <c r="V515" s="122"/>
      <c r="W515" s="108"/>
    </row>
    <row r="516" spans="2:23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SUM((AX20+AY20+AZ19+BA19+BE17+BF17+BG16+BH16+BL14+BM14+BQ12+BR12+BS11+BT11+BU10+BV10+BW9+BX9)*0.132/2,(BB18+BC18+BD18+BI15+BJ15+BK15+BN13+BO13+BP13)*0.132/3,(BW8+BW7+BV6+BV5+BV4)*0.132,17)</f>
        <v>16.245230769230769</v>
      </c>
      <c r="U516" s="111"/>
      <c r="V516" s="122"/>
      <c r="W516" s="108"/>
    </row>
    <row r="517" spans="2:23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SUM((AV20+AW20+BA18+BB18)*0.132/2,(AX19+AY19+AZ19+BC17+BD17+BE17++BF16+BG16+BH16+BI15+BJ15+BK15+BL14+BM14+BN14+BO13+BP13+BQ13+BR12+BS12+BT12+BU11+BV11+BW11)*0.132/3,(BX10+BY10+BZ9+CA9)*0.132/2,(BZ8+BY7+BX6+BW5+BV4)*0.132,17)</f>
        <v>16.377230769230767</v>
      </c>
      <c r="U517" s="111"/>
      <c r="V517" s="122"/>
      <c r="W517" s="108"/>
    </row>
    <row r="518" spans="2:23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SUM((AT20+AU20+AV20+AW19+AX19+AY19+AZ18+BA18+BB18+BC17+BD17+BE17+BF16+BG16+BH16+BM14+BN14+BO14+BT12+BU12+BV12+BW11+BX11+BY11+BZ10+CA10+CB10)*0.132/3,(BI15+BJ15+BK15+BL15+BP13+BQ13+BR13+BS13)*0.132/4,(CC9+CD9+CC8+CB8+CA7+BZ7+BY6+BX6)*0.132/2,(BW5+BV4)*0.132,17)</f>
        <v>16.707230769230769</v>
      </c>
      <c r="U518" s="111"/>
      <c r="V518" s="122"/>
      <c r="W518" s="108"/>
    </row>
    <row r="519" spans="2:23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0.132/3,(AU19+AV19+AW19+AX19+BB17+BC17+BD17+BE17+BI15+BJ15+BK15+BL15+BM14+BN14+BO14+BP14+BQ13+BR13+BS13+BT13+BU12+BV12+BW12+BX12+BY11+BZ11+CA11+CB11)*0.132/4,(CC10+CD10+CE10+CF9+CG9+CH9+CG8+CF8+CE8+CD7+CC7+CB7)*0.132/3,(CA6+BZ6+BY5+BX5+BW4+BV4)*0.132/2,17)</f>
        <v>16.630230769230767</v>
      </c>
      <c r="U519" s="111"/>
      <c r="V519" s="122"/>
      <c r="W519" s="108"/>
    </row>
    <row r="520" spans="2:23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0.132/3,(AS19+AT19+AU19+AV19+AW18+AX18+AY18+AZ18+BA17+BB17+BC17+BD17+BE16+BF16+BG16+BH16+BN14+BO14+BP14+BQ14+BW12+BX12+BY12+BZ12+CA11+CB11+CC11+CD11+CE10+CF10+CG10+CH10)*0.132/4,(BI15+BJ15+BK15+BL15+BM15+BR13+BS13+BT13+BU13+BV13)*0.132/5,(+CI9+CJ9+CK9+CJ8+CI8+CH8+CG7+CF7+CE7+CD6+CC6+CB6+CA5+BZ5+BY5+BX4+BW4+BV4)*0.132/3,17)</f>
        <v>16.83483076923077</v>
      </c>
      <c r="U520" s="111"/>
      <c r="V520" s="122"/>
      <c r="W520" s="108"/>
    </row>
    <row r="521" spans="2:23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+CK9+CL9+CM9+CN9+CM8+CL8+CK8+CJ8+CI7+CH7+CG7+CF7+CE6+CD6+CC6+CB6)*0.132/4,(CA5+BZ5+BY5+BX4+BW4+BV4)*0.132/3,17)</f>
        <v>16.722630769230769</v>
      </c>
      <c r="U521" s="111"/>
      <c r="V521" s="122"/>
      <c r="W521" s="108"/>
    </row>
    <row r="522" spans="2:23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0.132/4,(AP19+AQ19+AR19+AS19+AT19+AY17+AZ17+BA17+BB17+BC17+BD16+BE16+BF16+BG16+BH16+BO14+BP14+BQ14+BR14+BS14+BZ12+CA12+CB12+CC12+CD12+CE11+CF11+CG11+CH11+CI11)*0.132/5,(BI15+BJ15+BK15+BL15+BM15+BN15+BT13+BU13+BV13+BW13+BX13+BY13)*0.132/6,(CJ10+CK10+CL10+CM10+CN9+CO9+CP9+CQ9+CK7+CJ7+CI7+CH7+CG6+CF6+CE6+CD6+CC5+CB5+CA5+BZ5+BY4+BX4+BW4+BV4)*0.132/4,(CP8+CO8+CN8+CM8+CL8)*0.132/5,17)</f>
        <v>16.480630769230768</v>
      </c>
      <c r="U522" s="111"/>
      <c r="V522" s="122"/>
      <c r="W522" s="108"/>
    </row>
    <row r="523" spans="2:23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+CL10+CM10+CN10+CO10+CP10)*0.132/5,(CQ9+CR9+CS9+CT9)*0.132/4,(CS8+CR8+CQ8+CP8+CO8+CN7+CM7+CL7+CK7+CJ7+CI6+CH6+CG6+CF6+CE6+CD5+CC5+CB5+CA5+BZ5)*0.132/5,(BY4+BX4+BW4+BV4)*0.132/4,17)</f>
        <v>16.067030769230769</v>
      </c>
      <c r="U523" s="111"/>
      <c r="V523" s="122"/>
      <c r="W523" s="108"/>
    </row>
    <row r="524" spans="2:23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+CI11+CJ11+CK11+CL11+CM11+CN11)*0.132/6,(CO10+CP10+CQ10+CR10+CS10+CT9+CU9+CV9+CW9+CX9)*0.132/5,(CW8+CV8+CU8+CT8+CS8+CR8+CQ7+CP7+CO7+CN7+CM7+CL7+CK6+CJ6+CI6+CH6+CG6+CF6)*0.132/6,(CE5+CD5+CC5+CB5+CA5+BZ4+BY4+BX4+BW4+BV4)*0.132/5,17)</f>
        <v>15.938487912087911</v>
      </c>
      <c r="U524" s="111"/>
      <c r="V524" s="122"/>
      <c r="W524" s="108"/>
    </row>
    <row r="525" spans="2:23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+CQ10+CR10+CS10+CT10+CU10+CV10)*0.132/6,(CW9+CX9+CY9+CZ9+DA9)*0.132/5,(CZ8+CY8+CX8+CW8+CV8+CU8+CT8)*0.132/7,(CS7+CR7+CQ7+CP7+CO7+CN7+CM6+CL6+CK6+CJ6+CI6+CH6+CG5+CF5+CE5+CD5+CC5+CB5+CA4+BZ4+BY4+BX4+BW4+BV4)*0.132/6,17)</f>
        <v>15.855516483516482</v>
      </c>
      <c r="U525" s="111"/>
      <c r="V525" s="122"/>
      <c r="W525" s="108"/>
    </row>
    <row r="526" spans="2:23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  <c r="T526" s="111"/>
      <c r="U526" s="111"/>
      <c r="V526" s="122"/>
      <c r="W526" s="108"/>
    </row>
    <row r="527" spans="2:23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SUM((AZ20+BC18+BF16+BI14+BL12+BO10+BP9+BQ8+BR7+BS6+BT5)*0.132,(BA19+BB19+BD17+BE17+BG15+BH15+BJ13+BK13+BM11+BN11+BU4+BV4)*0.132/2,17)</f>
        <v>16.48723076923077</v>
      </c>
      <c r="U527" s="111"/>
      <c r="V527" s="122"/>
      <c r="W527" s="108"/>
    </row>
    <row r="528" spans="2:23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SUM((AY19+AZ19+BA18+BB18+BC17+BD17+BE16+BF16+BG15+BH15+BI14+BJ14+BK13+BL13+BM12+BN12+BO11+BP11+BQ10+BR10)*0.132/2,(AX20+BS9+BT8+BT7+BU6+BU5+BV4)*0.132,17)</f>
        <v>16.223230769230767</v>
      </c>
      <c r="U528" s="111"/>
      <c r="V528" s="122"/>
      <c r="W528" s="108"/>
    </row>
    <row r="529" spans="2:23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SUM((AV20+AW20+AX19+AY19+BC17+BD17+BE16+BF16+BJ14+BK14+BO12+BP12+BQ11+BR11+BS10+BT10+BU9+BV9)*0.132/2,(AZ18+BA18+BB18+BG15+BH15+BI15+BL13+BM13+BN13)*0.132/3,(BV8+BV7+BV6+BV5+BV4)*0.132,17)</f>
        <v>16.355230769230769</v>
      </c>
      <c r="U529" s="111"/>
      <c r="V529" s="122"/>
      <c r="W529" s="108"/>
    </row>
    <row r="530" spans="2:23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SUM((AT20+AU20+AY18+AZ18)*0.132/2,(AV19+AW19+AX19+BA17+BB17+BC17+BD16+BE16+BF16+BG15+BH15+BI15+BJ14+BK14+BL14+BM13+BN13+BO13+BP12+BQ12+BR12+BS11+BT11+BU11)*0.132/3,(BV10+BW10+BX9+BY9)*0.132/2,(BX8+BX7+BW6+BW5+BV4)*0.132,17)</f>
        <v>16.311230769230768</v>
      </c>
      <c r="U530" s="111"/>
      <c r="V530" s="122"/>
      <c r="W530" s="108"/>
    </row>
    <row r="531" spans="2:23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SUM((AR20+AS20+AT20+AU19+AV19+AW19+AX18+AY18+AZ18+BA17+BB17+BC17+BD16+BE16+BF16+BK14+BL14+BM14+BR12+BS12+BT12+BU11+BV11+BW11+BX10+BY10+BZ10)*0.132/3,(BG15+BH15+BI15+BJ15+BN13+BO13+BP13+BQ13)*0.132/4,(CA9+CB9+CA8+BZ8)*0.132/2,(BY7+BX6+BW5+BV4)*0.132,17)</f>
        <v>16.113230769230768</v>
      </c>
      <c r="U531" s="111"/>
      <c r="V531" s="122"/>
      <c r="W531" s="108"/>
    </row>
    <row r="532" spans="2:23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0.132/3,(AS19+AT19+AU19+AV19+AZ17+BA17+BB17+BC17+BG15+BH15+BI15+BJ15+BK14+BL14+BM14+BN14+BO13+BP13+BQ13+BR13+BS12+BT12+BU12+BV12+BW11+BX11+BY11+BZ11)*0.132/4,(CA10+CB10+CC10+CD9+CE9+CF9)*0.132/3,(CE8+CD8+CC7+CB7+CA6+BZ6+BY5+BX5+BW4+BV4)*0.132/2,17)</f>
        <v>16.509230769230768</v>
      </c>
      <c r="U532" s="111"/>
      <c r="V532" s="122"/>
      <c r="W532" s="108"/>
    </row>
    <row r="533" spans="2:23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0.132/3,(AQ19+AR19+AS19+AT19+AU18+AV18+AW18+AX18+AY17+AZ17+BA17+BB17+BC16+BD16+BE16+BF16+BL14+BM14+BN14+BO14+BU12+BV12+BW12+BX12+BY11+BZ11+CA11+CB11+CC10+CD10+CE10+CF10)*0.132/4,(BG15+BH15+BI15+BJ15+BK15+BP13+BQ13+BR13+BS13+BT13)*0.132/5,(CG9+CH9+CI9+CH8+CG8+CF8+CE7+CD7+CC7+CB6+CA6+BZ6)*0.132/3,(BY5+BX5+BW4+BV4)*0.132/2,17)</f>
        <v>16.177030769230768</v>
      </c>
      <c r="U533" s="111"/>
      <c r="V533" s="122"/>
      <c r="W533" s="108"/>
    </row>
    <row r="534" spans="2:23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0.132/4,(AT18+AU18+AV18+AW18+AX18+BG15+BH15+BI15+BJ15+BK15+BL14+BM14+BN14+BO14+BP14+BQ13+BR13+BS13+BT13+BU13+BV12+BW12+BX12+BY12+BZ12)*0.132/5,(CA11+CB11+CC11+CD11+CE10+CF10+CG10+CH10+CI9+CJ9+CK9+CL9+CK8+CJ8+CI8+CH8)*0.132/4,(CG7+CF7+CE7+CD6+CC6+CB6+CA5+BZ5+BY5+BX4+BW4+BV4)*0.132/3,17)</f>
        <v>16.293630769230766</v>
      </c>
      <c r="U534" s="111"/>
      <c r="V534" s="122"/>
      <c r="W534" s="108"/>
    </row>
    <row r="535" spans="2:23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0.132/4,(AN19+AO19+AP19+AQ19+AR19+AW17+AX17+AY17+AZ17+BA17+BB16+BC16+BD16+BE16+BF16+BM14+BN14+BO14+BP14+BQ14+BX12+BY12+BZ12+CA12+CB12+CC11+CD11+CE11+CF11+CG11)*0.132/5,(BG15+BH15+BI15+BJ15+BK15+BL15+BR13+BS13+BT13+BU13+BV13+BW13)*0.132/6,(CH10+CI10+CJ10+CK10+CL9+CM9+CN9+CO9+CN8+CM8+CL8+CK8+CJ7+CI7+CH7+CG7+CF6+CE6+CD6+CC6+CB5+CA5+BZ5+BY5)*0.132/4,(BX4+BW4+BV4)*0.132/3,17)</f>
        <v>16.188030769230767</v>
      </c>
      <c r="U535" s="111"/>
      <c r="V535" s="122"/>
      <c r="W535" s="108"/>
    </row>
    <row r="536" spans="2:23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10+CK10+CL10+CM10+CN10)*0.132/5,(CO9+CP9+CQ9+CR9)*0.132/4,(CQ8+CP8+CO8+CN8+CM8+CL7+CK7+CJ7+CI7+CH7)*0.132/5,(CG6+CF6+CE6+CD6+CC5+CB5+CA5+BZ5+BY4+BX4+BW4+BV4)*0.132/4,17)</f>
        <v>15.985630769230768</v>
      </c>
      <c r="U536" s="111"/>
      <c r="V536" s="122"/>
      <c r="W536" s="108"/>
    </row>
    <row r="537" spans="2:23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0.132/5,(AK19+AL19+AM19+AN19+AO19+AP19+AV17+AW17+AX17+AY17+AZ17+BA17+BN14+BO14+BP14+BQ14+BR14+BS14+CA12+CB12+CC12+CD12+CE12+CF12+CG11+CH11+CI11+CJ11+CK11+CL11)*0.132/6,(BG15+BH15+BI15+BJ15+BK15+BL15+BM15+BT13+BU13+BV13+BW13+BX13+BY13+BZ13)*0.132/7,(CM10+CN10+CO10+CP10+CQ10+CR9+CS9+CT9+CU9+CV9+CO7+CN7+CM7+CL7+CK7+CJ6+CI6+CH6+CG6+CF6+CE5+CD5+CC5+CB5+CA5+BZ4+BY4+BX4+BW4+BV4)*0.132/5,(CU8+CT8+CS8+CR8+CQ8+CP8)*0.132/6,17)</f>
        <v>15.670716483516482</v>
      </c>
      <c r="U537" s="111"/>
      <c r="V537" s="122"/>
      <c r="W537" s="108"/>
    </row>
    <row r="538" spans="2:23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+CO10+CP10+CQ10+CR10+CS10+CT10)*0.132/6,(CU9+CV9+CW9+CX9+CY9)*0.132/5,(CX8+CW8+CV8+CU8+CT8+CS8+CR7+CQ7+CP7+CO7+CN7+CM7+CL6+CK6+CJ6+CI6+CH6+CG6+CF5+CE5+CD5+CC5+CB5+CA5)*0.132/6,(BZ4+BY4+BX4+BW4+BV4)*0.132/5,17)</f>
        <v>15.527402197802198</v>
      </c>
      <c r="U538" s="111"/>
      <c r="V538" s="122"/>
      <c r="W538" s="108"/>
    </row>
    <row r="539" spans="2:23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  <c r="T539" s="111"/>
      <c r="U539" s="111"/>
      <c r="V539" s="122"/>
      <c r="W539" s="108"/>
    </row>
    <row r="540" spans="2:23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SUM((AX20+BA18+BD16+BG14+BJ12+BM10+BN9+BO8+BP7)*0.132,(AY19+AZ19+BB17+BC17+BE15+BF15+BH13+BI13+BK11+BL11+BQ6+BR6+BS5+BT5+BU4+BV4)*0.132/2,17)</f>
        <v>16.355230769230769</v>
      </c>
      <c r="U540" s="111"/>
      <c r="V540" s="122"/>
      <c r="W540" s="108"/>
    </row>
    <row r="541" spans="2:23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SUM((AW19+AX19+AY18+AZ18+BA17+BB17+BC16+BD16+BE15+BF15+BG14+BH14+BI13+BJ13+BK12+BL12)*0.132/2,(AV20+BM11+BN10+BO9+BN8+BM7+BL6+BK5+BJ4)*0.132,17)</f>
        <v>16.48723076923077</v>
      </c>
      <c r="U541" s="111"/>
      <c r="V541" s="122"/>
      <c r="W541" s="108"/>
    </row>
    <row r="542" spans="2:23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SUM((AT20+AU20+AV19+AW19+BA17+BB17+BC16+BD16+BH14+BI14+BM12+BN12+BO11+BP11+BQ10+BR10+BS9+BT9)*0.132/2,(AX18+AY18+AZ18+BE15+BF15+BG15+BJ13+BK13+BL13)*0.132/3,(BU8+BU7+BV6+BV5+BV4)*0.132,17)</f>
        <v>16.157230769230768</v>
      </c>
      <c r="U542" s="111"/>
      <c r="V542" s="122"/>
      <c r="W542" s="108"/>
    </row>
    <row r="543" spans="2:23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SUM((AR20+AS20+AW18+AX18)*0.132/2,(AT19+AU19+AV19+AY17+AZ17+BA17+BB16+BC16+BD16+BE15+BF15+BG15+BH14+BI14+BJ14+BK13+BL13+BM13+BN12+BO12+BP12+BQ11+BR11+BS11)*0.132/3,(BT10+BU10+BV9+BW9)*0.132/2,(BW8+BW7+BV6+BV5+BV4)*0.132,17)</f>
        <v>15.871230769230769</v>
      </c>
      <c r="U543" s="111"/>
      <c r="V543" s="122"/>
      <c r="W543" s="108"/>
    </row>
    <row r="544" spans="2:23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SUM((AP20+AQ20+AR20+AS19+AT19+AU19+AV18+AW18+AX18+AY17+AZ17+BA17+BB16+BC16+BD16+BI14+BJ14+BK14+BP12+BQ12+BR12+BS11+BT11+BU11+BV10+BW10+BX10)*0.132/3,(BE15+BF15+BG15+BH15+BL13+BM13+BN13+BO13)*0.132/4,(BY9+BZ9)*0.132/2,(BY8+BX7+BW6+BV5+BV4)*0.132,17)</f>
        <v>16.245230769230769</v>
      </c>
      <c r="U544" s="111"/>
      <c r="V544" s="122"/>
      <c r="W544" s="108"/>
    </row>
    <row r="545" spans="2:23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0.132/3,(AQ19+AR19+AS19+AT19+AX17+AY17+AZ17+BA17+BE15+BF15+BG15+BH15+BI14+BJ14+BK14+BL14+BM13+BN13+BO13+BP13+BQ12+BR12+BS12+BT12+BU11+BV11+BW11+BX11)*0.132/4,(BY10+BZ10+CA10+CB9+CC9+CD9)*0.132/3,(CC8+CB8+CA7+BZ7+BY6+BX6)*0.132/2,(BW5+BV4)*0.132,17)</f>
        <v>15.948230769230769</v>
      </c>
      <c r="U545" s="111"/>
      <c r="V545" s="122"/>
      <c r="W545" s="108"/>
    </row>
    <row r="546" spans="2:23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0.132/3,(AO19+AP19+AQ19+AR19+AS18+AT18+AU18+AV18+AW17+AX17+AY17+AZ17+BA16+BB16+BC16+BD16+BJ14+BK14+BL14+BM14+BS12+BT12+BU12+BV12+BW11+BX11+BY11+BZ11+CA10+CB10+CC10+CD10)*0.132/4,(BE15+BF15+BG15+BH15+BI15+BN13+BO13+BP13+BQ13+BR13)*0.132/5,(CE9+CF9+CG9+CF8+CE8+CD8)*0.132/3,(CC7+CB7+CA6+BZ6+BY5+BX5+BW4+BV4)*0.132/2,17)</f>
        <v>15.847030769230768</v>
      </c>
      <c r="U546" s="111"/>
      <c r="V546" s="122"/>
      <c r="W546" s="108"/>
    </row>
    <row r="547" spans="2:23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0.132/4,(AR18+AS18+AT18+AU18+AV18+BE15+BF15+BG15+BH15+BI15+BJ14+BK14+BL14+BM14+BN14+BO13+BP13+BQ13+BR13+BS13+BT12+BU12+BV12+BW12+BX12)*0.132/5,(BY11+BZ11+CA11+CB11+CC10+CD10+CE10+CF10+CG9+CH9+CI9+CJ9)*0.132/4,(CI8+CH8+CG8+CF7+CE7+CD7+CC6+CB6+CA6+BZ5+BY5+BX5)*0.132/3,(BW4+BV4)*0.132/2,17)</f>
        <v>15.697430769230769</v>
      </c>
      <c r="U547" s="111"/>
      <c r="V547" s="122"/>
      <c r="W547" s="108"/>
    </row>
    <row r="548" spans="2:23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0.132/4,(AL19+AM19+AN19+AO19+AP19+AU17+AV17+AW17+AX17+AY17+AZ16+BA16+BB16+BC16+BD16+BK14+BL14+BM14+BN14+BO14+BV12+BW12+BX12+BY12+BZ12+CA11+CB11+CC11+CD11+CE11)*0.132/5,(BE15+BF15+BG15+BH15+BI15+BJ15+BP13+BQ13+BR13+BS13+BT13+BU13)*0.132/6,(CF10+CG10+CH10+CI10+CJ9+CK9+CL9+CM9)*0.132/4,(CL8+CK8+CJ8+CI8+CH7+CG7+CF7+CE7)*0.132/4,(CD6+CC6+CB6+CA5+BZ5+BY5+BX4+BW4+BV4)*0.132/3,17)</f>
        <v>15.719430769230769</v>
      </c>
      <c r="U548" s="111"/>
      <c r="V548" s="122"/>
      <c r="W548" s="108"/>
    </row>
    <row r="549" spans="2:23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+CH10+CI10+CJ10+CK10+CL10)*0.132/5,(CM9+CN9+CO9+CP9)*0.132/4,(CO8+CN8+CM8+CL8+CK7+CJ7+CI7+CH7+CG6+CF6+CE6+CD6+CC5+CB5+CA5+BZ5+BY4+BX4+BW4+BV4)*0.132/4,17)</f>
        <v>15.613830769230768</v>
      </c>
      <c r="U549" s="111"/>
      <c r="V549" s="122"/>
      <c r="W549" s="108"/>
    </row>
    <row r="550" spans="2:23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0.132/5,(AI19+AJ19+AK19+AL19+AM19+AN19+AT17+AU17+AV17+AW17+AX17+AY17+BL14+BM14+BN14+BO14+BP14+BQ14+BY12+BZ12+CA12+CB12+CC12+CD12+CE11+CF11+CG11+CH11+CI11+CJ11)*0.132/6,(BE15+BF15+BG15+BH15+BI15+BJ15+BK15+BR13+BS13+BT13+BU13+BV13+BW13+BX13)*0.132/7,(CK10+CL10+CM10+CN10+CO10+CP9+CQ9+CR9+CS9+CT9+CS8+CR8+CQ8+CP8+CO8+CN7+CM7+CL7+CK7+CJ7+CI6+CH6+CG6+CF6+CE6+CD5+CC5+CB5+CA5+BZ5)*0.132/5,(BY4+BX4+BW4+BV4)*0.132/4,17)</f>
        <v>15.562602197802198</v>
      </c>
      <c r="U550" s="111"/>
      <c r="V550" s="122"/>
      <c r="W550" s="108"/>
    </row>
    <row r="551" spans="2:23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  <c r="T551" s="111"/>
      <c r="U551" s="111"/>
      <c r="V551" s="122"/>
      <c r="W551" s="108"/>
    </row>
    <row r="552" spans="2:23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SUM((AU19+AV19+AW18+AX18+AY17+AZ17+BA16+BB16+BC15+BD15+BE14+BF14+BG13+BH13+BI12+BJ12+BK11+BL11+BM10+BN10+BS5+BT5+BU4+BV4)*0.132/2,(AT20+BO9+BP8+BQ7+BR6)*0.132,17)</f>
        <v>15.959230769230768</v>
      </c>
      <c r="U552" s="111"/>
      <c r="V552" s="122"/>
      <c r="W552" s="108"/>
    </row>
    <row r="553" spans="2:23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SUM((AR20+AS20+AT19+AU19+AY17+AZ17+BA16+BB16+BF14+BG14+BK12+BL12+BM11+BN11+BO10+BP10+BQ9+BR9)*0.132/2,(AV18+AW18+AX18+BC15+BD15+BE15+BH13+BI13+BJ13)*0.132/3,(BS8+BS7+BT6+BU5+BV4)*0.132,17)</f>
        <v>15.893230769230769</v>
      </c>
      <c r="U553" s="111"/>
      <c r="V553" s="122"/>
      <c r="W553" s="108"/>
    </row>
    <row r="554" spans="2:23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SUM((AP20+AQ20+AU18+AV18)*0.132/2,(AR19+AS19+AT19+AW17+AX17+AY17+AZ16+BA16+BB16+BC15+BD15+BE15+BF14+BG14+BH14+BI13+BJ13+BK13+BL12+BM12+BN12+BO11+BP11+BQ11)*0.132/3,(BR10+BS10+BT9+BU9)*0.132/2,(BU8+BU7+BV6+BV5+BV4)*0.132,17)</f>
        <v>15.937230769230769</v>
      </c>
      <c r="U554" s="111"/>
      <c r="V554" s="122"/>
      <c r="W554" s="108"/>
    </row>
    <row r="555" spans="2:23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SUM((AN20+AO20+AP20+AQ19+AR19+AS19+AT18+AU18+AV18+AW17+AX17+AY17+AZ16+BA16+BB16+BG14+BH14+BI14+BN12+BO12+BP12+BQ11+BR11+BS11+BT10+BU10+BV10)*0.132/3,(BC15+BD15+BE15+BF15+BJ13+BK13+BL13+BM13)*0.132/4,(BW9+BX9)*0.132/2,(BX8+BW7+BW6+BV5+BV4)*0.132,17)</f>
        <v>15.310230769230769</v>
      </c>
      <c r="U555" s="111"/>
      <c r="V555" s="122"/>
      <c r="W555" s="108"/>
    </row>
    <row r="556" spans="2:23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0.132/3,(AO19+AP19+AQ19+AR19+AV17+AW17+AX17+AY17+BC15+BD15+BE15+BF15+BG14+BH14+BI14+BJ14+BK13+BL13+BM13+BN13+BO12+BP12+BQ12+BR12+BS11+BT11+BU11+BV11)*0.132/4,(BW10+BX10+BY10+BZ9+CA9+CB9)*0.132/3,(CA8+BZ8)*0.132/2,(BY7+BX6+BW5+BV4)*0.132,17)</f>
        <v>15.365230769230768</v>
      </c>
      <c r="U556" s="111"/>
      <c r="V556" s="122"/>
      <c r="W556" s="108"/>
    </row>
    <row r="557" spans="2:23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0.132/3,(AM19+AN19+AO19+AP19+AQ18+AR18+AS18+AT18+AU17+AV17+AW17+AX17+AY16+AZ16+BA16+BB16+BH14+BI14+BJ14+BK14+BQ12+BR12+BS12+BT12+BU11+BV11+BW11+BX11+BY10+BZ10+CA10+CB10)*0.132/4,(BC15+BD15+BE15+BF15+BG15+BL13+BM13+BN13+BO13+BP13)*0.132/5,(CC9+CD9+CE9)*0.132/3,(CD8+CC8+CB7+CA7+BZ6+BY6+BX5+BW5)*0.132/2,BV4*0.132,17)</f>
        <v>15.448830769230767</v>
      </c>
      <c r="U557" s="111"/>
      <c r="V557" s="122"/>
      <c r="W557" s="108"/>
    </row>
    <row r="558" spans="2:23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+CE9+CF9+CG9+CH9)*0.132/4,(CG8+CF8+CE8+CD7+CC7+CB7)*0.132/3,(CA6+BZ6+BY5+BX5+BW4+BV4)*0.132/2,17)</f>
        <v>15.382830769230768</v>
      </c>
      <c r="U558" s="111"/>
      <c r="V558" s="122"/>
      <c r="W558" s="108"/>
    </row>
    <row r="559" spans="2:23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0.132/4,(AJ19+AK19+AL19+AM19+AN19+AS17+AT17+AU17+AV17+AW17+AX16+AY16+AZ16+BA16+BB16+BI14+BJ14+BK14+BL14+BM14+BT12+BU12+BV12+BW12+BX12+BY11+BZ11+CA11+CB11+CC11)*0.132/5,(BC15+BD15+BE15+BF15+BG15+BH15+BN13+BO13+BP13+BQ13+BR13+BS13)*0.132/6,(CD10+CE10+CF10+CG10+CH9+CI9+CJ9+CK9)*0.132/4,(CJ8+CI8+CH8+CG7+CF7+CE7+CD6+CC6+CB6+CA5+BZ5+BY5+BX4+BW4+BV4)*0.132/3,17)</f>
        <v>15.481830769230768</v>
      </c>
      <c r="U559" s="111"/>
      <c r="V559" s="122"/>
      <c r="W559" s="108"/>
    </row>
    <row r="560" spans="2:23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+CF10+CG10+CH10+CI10+CJ10)*0.132/5,(CK9+CL9+CM9+CN9+CM8+CL8+CK8+CJ8+CI7+CH7+CG7+CF7+CE6+CD6+CC6+CB6)*0.132/4,(CA5+BZ5+BY5+BX4+BW4+BV4)*0.132/3,17)</f>
        <v>15.466430769230769</v>
      </c>
      <c r="U560" s="111"/>
      <c r="V560" s="122"/>
      <c r="W560" s="108"/>
    </row>
    <row r="561" spans="2:23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  <c r="T561" s="111"/>
      <c r="U561" s="111"/>
      <c r="V561" s="122"/>
      <c r="W561" s="108"/>
    </row>
    <row r="562" spans="2:23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SUM((AS19+AT19+AU18+AV18+AW17+AX17+AY16+AZ16+BA15+BB15+BC14+BD14+BE13+BF13+BG12+BH12+BI11+BJ11+BK10+BL10)*0.132/2,(AR20+BM9+BN8)*0.132,(BO7+BP7+BQ6+BR6+BS5+BT5+BU4+BV4)*0.132/2,17)</f>
        <v>15.563230769230769</v>
      </c>
      <c r="U562" s="111"/>
      <c r="V562" s="122"/>
      <c r="W562" s="108"/>
    </row>
    <row r="563" spans="2:23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SUM((AP20+AQ20+AR19+AS19+AW17+AX17+AY16+AZ16)*0.132/2,(AT18+AU18+AV18+BA15+BB15+BC15+BF13+BG13+BH13)*0.132/3,(BD14+BE14+BI12+BJ12+BK11+BL11+BM10+BN10+BO9+BP9+BU4+BV4)*0.132/2,(BQ8+BR7+BS6+BT5)*0.132,17)</f>
        <v>15.563230769230769</v>
      </c>
      <c r="U563" s="111"/>
      <c r="V563" s="122"/>
      <c r="W563" s="108"/>
    </row>
    <row r="564" spans="2:23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SUM((AN20+AO20+AS18+AT18)*0.132/2,(AP19+AQ19+AR19+AU17+AV17+AW17+AX16+AY16+AZ16+BA15+BB15+BC15+BD14+BE14+BF14+BG13+BH13+BI13+BJ12+BK12+BL12+BM11+BN11+BO11)*0.132/3,(BP10+BQ10+BR9+BS9)*0.132/2,(BT8+BT7+BU6+BU5+BV4)*0.132,17)</f>
        <v>15.101230769230769</v>
      </c>
      <c r="U564" s="111"/>
      <c r="V564" s="122"/>
      <c r="W564" s="108"/>
    </row>
    <row r="565" spans="2:23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SUM((AL20+AM20+AN20+AO19+AP19+AQ19+AR18+AS18+AT18+AU17+AV17+AW17+AX16+AY16+AZ16+BE14+BF14+BG14+BL12+BM12+BN12+BO11+BP11+BQ11+BR10+BS10+BT10)*0.132/3,(BA15+BB15+BC15+BD15+BH13+BI13+BJ13+BK13)*0.132/4,(BU9+BV9)*0.132/2,(BV8+BV7+BV6+BV5+BV4)*0.132,17)</f>
        <v>15.299230769230768</v>
      </c>
      <c r="U565" s="111"/>
      <c r="V565" s="122"/>
      <c r="W565" s="108"/>
    </row>
    <row r="566" spans="2:23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SUM((AJ20+AK20+AL20+AQ18+AR18+AS18+AX16+AY16+AZ16)*0.132/3,(AM19+AN19+AO19+AP19+AT17+AU17+AV17+AW17+BA15+BB15+BC15+BD15+BE14+BF14+BG14+BH14+BI13+BJ13+BK13+BL13+BM12+BN12+BO12+BP12+BQ11+BR11+BS11+BT11)*0.132/4,(BU10+BV10+BW10+BX9+BY9+BZ9)*0.132/3,(BY8+BX7+BW6+BV5+BV4)*0.132,17)</f>
        <v>15.442230769230768</v>
      </c>
      <c r="U566" s="111"/>
      <c r="V566" s="122"/>
      <c r="W566" s="108"/>
    </row>
    <row r="567" spans="2:23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0.132/3,(AK19+AL19+AM19+AN19+AO18+AP18+AQ18+AR18+AS17+AT17+AU17+AV17+AW16+AX16+AY16+AZ16+BF14+BG14+BH14+BI14+BO12+BP12+BQ12+BR12+BS11+BT11+BU11+BV11+BW10+BX10+BY10+BZ10)*0.132/4,(BA15+BB15+BC15+BD15+BE15+BJ13+BK13+BL13+BM13+BN13)*0.132/5,(CA9+CB9+CC9)*0.132/3,(CB8+CA8+BZ7+BY7)*0.132/2,(BX6+BW5+BV4)*0.132,17)</f>
        <v>14.894430769230768</v>
      </c>
      <c r="U567" s="111"/>
      <c r="V567" s="122"/>
      <c r="W567" s="108"/>
    </row>
    <row r="568" spans="2:23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+CC9+CD9+CE9+CF9)*0.132/4,(CE8+CD8+CC7+CB7+CA6+BZ6+BY5+BX5+BW4+BV4)*0.132/2,17)</f>
        <v>15.114430769230768</v>
      </c>
      <c r="U568" s="111"/>
      <c r="V568" s="122"/>
      <c r="W568" s="108"/>
    </row>
    <row r="569" spans="2:23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0.132/4,(AH19+AI19+AJ19+AK19+AL19+AQ17+AR17+AS17+AT17+AU17+AV16+AW16+AX16+AY16+AZ16+BG14+BH14+BI14+BJ14+BK14+BR12+BS12+BT12+BU12+BV12+BW11+BX11+BY11+BZ11+CA11)*0.132/5,(BA15+BB15+BC15+BD15+BE15+BF15+BL13+BM13+BN13+BO13+BP13+BQ13)*0.132/6,(CB10+CC10+CD10+CE10+CF9+CG9+CH9+CI9)*0.132/4,(CH8+CG8+CF8+CE7+CD7+CC7+CB6+CA6+BZ6)*0.132/3,(BY5+BX5+BW4+BV4)*0.132/2,17)</f>
        <v>15.213430769230769</v>
      </c>
      <c r="U569" s="111"/>
      <c r="V569" s="122"/>
      <c r="W569" s="108"/>
    </row>
    <row r="570" spans="2:23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  <c r="T570" s="111"/>
      <c r="U570" s="111"/>
      <c r="V570" s="122"/>
      <c r="W570" s="108"/>
    </row>
    <row r="571" spans="2:23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SUM((AQ19+AR19+AS18+AT18+AU17+AV17+AW16+AX16+AY15+AZ15+BA14+BB14+BC13+BD13+BE12+BF12+BG11+BH11+BI10+BJ10+BK9+BL9+BM8+BN8+BO7+BP7+BQ6+BR6+BS5+BT5+BU4+BV4)*0.132/2,AP20*0.132,17)</f>
        <v>15.233230769230769</v>
      </c>
      <c r="U571" s="111"/>
      <c r="V571" s="122"/>
      <c r="W571" s="108"/>
    </row>
    <row r="572" spans="2:23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SUM((AN20+AO20+AP19+AQ19+AU17+AV17+AW16+AX16)*0.132/2,(AR18+AS18+AT18+AY15+AZ15+BA15+BD13+BE13+BF13)*0.132/3,(BB14+BC14+BG12+BH12+BI11+BJ11+BK10+BL10+BM9+BN9+BQ6+BR6+BS5+BT5+BU4+BV4)*0.132/2,(BO8+BP7)*0.132,17)</f>
        <v>15.123230769230769</v>
      </c>
      <c r="U572" s="111"/>
      <c r="V572" s="122"/>
      <c r="W572" s="108"/>
    </row>
    <row r="573" spans="2:23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SUM((AL20+AM20+AQ18+AR18)*0.132/2,(AN19+AO19+AP19+AS17+AT17+AU17+AV16+AW16+AX16++AY15+AZ15+BA15+BB14+BC14+BD14+BE13+BF13+BG13+BH12+BI12+BJ12+BK11+BL11+BM11)*0.132/3,(BN10+BO10+BP9+BQ9)*0.132/2,(BR8+BS7+BT6+BU5+BV4)*0.132,17)</f>
        <v>15.167230769230768</v>
      </c>
      <c r="U573" s="111"/>
      <c r="V573" s="122"/>
      <c r="W573" s="108"/>
    </row>
    <row r="574" spans="2:23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SUM((AJ20+AK20+AL20+AM19+AN19+AO19+AP18+AQ18+AR18+AS17+AT17+AU17+AV16+AW16+AX16+BC14+BD14+BE14+BJ12+BK12+BL12+BM11+BN11+BO11+BP10+BQ10+BR10)*0.132/3,(AY15+AZ15+BA15+BB15+BF13+BG13+BH13+BI13)*0.132/4,(BS9+BT9)*0.132/2,(BU8+BU7+BV6+BV5+BV4)*0.132,17)</f>
        <v>14.958230769230768</v>
      </c>
      <c r="U574" s="111"/>
      <c r="V574" s="122"/>
      <c r="W574" s="108"/>
    </row>
    <row r="575" spans="2:23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SUM((AH20+AI20+AJ20+AO18+AP18+AQ18+AV16+AW16+AX16)*0.132/3,(AK19+AL19+AM19+AN19+AR17+AS17+AT17+AU17+AY15+AZ15+BA15+BB15+BC14+BD14+BE14+BF14+BG13+BH13+BI13+BJ13+BK12+BL12+BM12+BN12+BO11+BP11+BQ11+BR11)*0.132/4,(BS10+BT10+BU10+BV9+BW9+BX9)*0.132/3,(BX8+BW7+BW6+BV5+BV4)*0.132,17)</f>
        <v>14.661230769230768</v>
      </c>
      <c r="U575" s="111"/>
      <c r="V575" s="122"/>
      <c r="W575" s="108"/>
    </row>
    <row r="576" spans="2:23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0.132/3,(AI19+AJ19+AK19+AL19+AM18+AN18+AO18+AP18+AQ17+AR17+AS17+AT17+AU16+AV16+AW16+AX16+BD14+BE14+BF14+BG14+BM12+BN12+BO12+BP12+BQ11+BR11+BS11+BT11+BU10+BV10+BW10+BX10)*0.132/4,(AY15+AZ15+BA15+BB15+BC15+BH13+BI13+BJ13+BK13+BL13)*0.132/5,(BY9+BZ9+CA9)*0.132/3,(BZ8+BY7+BX6+BW5+BV4)*0.132,17)</f>
        <v>14.817430769230768</v>
      </c>
      <c r="U576" s="111"/>
      <c r="V576" s="122"/>
      <c r="W576" s="108"/>
    </row>
    <row r="577" spans="2:23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0.132/4,(AL18+AM18+AN18+AO18+AP18+AY15+AZ15+BA15+BB15+BC15+BD14+BE14+BF14+BG14+BH14+BI13+BJ13+BK13+BL13+BM13+BN12+BO12+BP12+BQ12+BR12)*0.132/5,(BS11+BT11+BU11+BV11+BW10+BX10+BY10+BZ10+CA9+CB9+CC9+CD9)*0.132/4,(CC8+CB8+CA7+BZ7+BY6+BX6)*0.132/2,(BW5+BV4)*0.132,17)</f>
        <v>14.916430769230768</v>
      </c>
      <c r="U577" s="111"/>
      <c r="V577" s="122"/>
      <c r="W577" s="108"/>
    </row>
    <row r="578" spans="2:23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  <c r="T578" s="111"/>
      <c r="U578" s="111"/>
      <c r="V578" s="122"/>
      <c r="W578" s="108"/>
    </row>
    <row r="579" spans="2:23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579" s="111"/>
      <c r="V579" s="122"/>
      <c r="W579" s="108"/>
    </row>
    <row r="580" spans="2:23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SUM((AJ20+AK20++AO18+AP18)*0.132/2,(AL19+AM19+AN19+AQ17+AR17+AS17+AT16+AU16+AV16+AW15+AX15+AY15+AZ14+BA14+BB14+BC13+BD13+BE13+BF12+BG12+BH12+BI11+BJ11+BK11)*0.132/3,(BL10+BM10+BN9+BO9+BS5+BT5+BU4+BV4)*0.132/2,(BP8+BQ7+BR6)*0.132,17)</f>
        <v>14.463230769230767</v>
      </c>
      <c r="U580" s="111"/>
      <c r="V580" s="122"/>
      <c r="W580" s="108"/>
    </row>
    <row r="581" spans="2:23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SUM((AH20+AI20+AJ20+AK19+AL19+AM19+AN18+AO18+AP18+AQ17+AR17+AS17+AT16+AU16+AV16+BA14+BB14+BC14+BH12+BI12+BJ12+BK11+BL11+BM11+BN10+BO10+BP10)*0.132/3,(AW15+AX15+AY15+AZ15+BD13+BE13+BF13+BG13)*0.132/4,(BQ9+BR9)*0.132/2,(BS8++BS7+BT6+BU5+BV4)*0.132,17)</f>
        <v>14.441230769230767</v>
      </c>
      <c r="U581" s="111"/>
      <c r="V581" s="122"/>
      <c r="W581" s="108"/>
    </row>
    <row r="582" spans="2:23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SUM((AF20+AG20+AH20+AM18+AN18+AO18+AT16+AU16+AV16)*0.132/3,(AI19+AJ19+AK19+AL19+AP17+AQ17+AR17+AS17+AW15+AX15+AY15+AZ15+BA14+BB14+BC14+BD14+BE13+BF13+BG13+BH13+BI12+BJ12+BK12+BL12+BM11+BN11+BO11+BP11)*0.132/4,(BQ10+BR10+BS10+BT9+BU9+BV9)*0.132/3,(BV8+BV7+BV6+BV5+BV4)*0.132,17)</f>
        <v>14.705230769230768</v>
      </c>
      <c r="U582" s="111"/>
      <c r="V582" s="122"/>
      <c r="W582" s="108"/>
    </row>
    <row r="583" spans="2:23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0.132/3,(AG19+AH19+AI19+AJ19+AK18+AL18+AM18+AN18+AO17+AP17+AQ17+AR17+AS16+AT16+AU16+AV16+BB14+BC14+BD14+BE14+BK12+BL12+BM12+BN12+BO11+BP11+BQ11+BR11+BS10+BT10+BU10+BV10)*0.132/4,(AW15+AX15+AY15+AZ15+BA15+BF13+BG13+BH13+BI13+BJ13)*0.132/5,(BW9+BX9+BY9)*0.132/3,(BX8+BX7+BW6+BW5+BV4)*0.132,17)</f>
        <v>14.714030769230767</v>
      </c>
      <c r="U583" s="111"/>
      <c r="V583" s="122"/>
      <c r="W583" s="108"/>
    </row>
    <row r="584" spans="2:23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  <c r="T584" s="111"/>
      <c r="U584" s="111"/>
      <c r="V584" s="122"/>
      <c r="W584" s="108"/>
    </row>
    <row r="585" spans="2:23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SUM((AJ20+AK20+AL19+AM19+AQ17+AR17+AS16+AT16)*0.132/2,(AN18+AO18+AP18+AU15+AV15+AW15+AZ13+BA13+BB13)*0.132/3,(AX14+AY14+BC12+BD12+BE11+BF11+BG10+BH10+BI9+BJ9+BK8+BL8+BM7+BN7+BO6+BP6)*0.132/2,(BQ5+BR5+BS5+BT4+BU4+BV4)*0.132/3,17)</f>
        <v>13.649230769230769</v>
      </c>
      <c r="U585" s="111"/>
      <c r="V585" s="122"/>
      <c r="W585" s="108"/>
    </row>
    <row r="586" spans="2:23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SUM((AH20+AI20+AM18+AN18)*0.132/2,(AJ19+AK19+AL19+AO17+AP17+AQ17+AR16+AS16+AT16+AU15+AV15+AW15+AX14+AY14+AZ14+BA13+BB13+BC13+BD12+BE12+BF12+BG11+BH11+BI11)*0.132/3,(BJ10+BK10+BL9+BM9+BO7+BP7+BQ6+BR6+BS5+BT5+BU4+BV4)*0.132/2,BN8*0.132,17)</f>
        <v>13.847230769230768</v>
      </c>
      <c r="U586" s="111"/>
      <c r="V586" s="122"/>
      <c r="W586" s="108"/>
    </row>
    <row r="587" spans="2:23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SUM((AF20+AG20+AH20+AI19+AJ19+AK19+AL18+AM18+AN18+AO17+AP17+AQ17+AR16+AS16+AT16+AY14+AZ14+BA14+BF12+BG12+BH12+BI11+BJ11+BK11+BL10+BM10+BN10)*0.132/3,(AU15+AV15+AW15+AX15+BB13+BC13+BD13+BE13)*0.132/4,(BO9+BP9+BU4+BV4)*0.132/2,(BQ8+BR7+BS6+BT5)*0.132,17)</f>
        <v>14.254230769230768</v>
      </c>
      <c r="U587" s="111"/>
      <c r="V587" s="122"/>
      <c r="W587" s="108"/>
    </row>
    <row r="588" spans="2:23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SUM((AD20+AE20+AF20+AK18+AL18+AM18+AR16+AS16+AT16)*0.132/3,(AG19+AH19+AI19+AJ19+AN17+AO17+AP17+AQ17+AU15+AV15+AW15+AX15+AY14+AZ14+BA14+BB14+BC13+BD13+BE13+BF13+BG12+BH12+BI12+BJ12+BK11+BL11+BM11+BN11)*0.132/4,(BO10+BP10+BQ10+BR9+BS9+BT9)*0.132/3,(BU8+BU7+BU6+BV5+BV4)*0.132,17)</f>
        <v>14.386230769230767</v>
      </c>
      <c r="U588" s="111"/>
      <c r="V588" s="122"/>
      <c r="W588" s="108"/>
    </row>
    <row r="589" spans="2:23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  <c r="T589" s="111"/>
      <c r="U589" s="111"/>
      <c r="V589" s="122"/>
      <c r="W589" s="108"/>
    </row>
    <row r="590" spans="2:23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SUM((AH20+AI20+AJ19+AK19+AO17+AP17+AQ16+AR16+AV14+AW14+BA12+BB12+BI9+BJ9)*0.132/2,(AL18+AM18+AN18+AS15+AT15+AU15+AX13+AY13+AZ13+BC11+BD11+BE11+BF10+BG10+BH10+BQ5+BR5+BS5+BT4+BU4+BV4)*0.132/3,(BK8+BL8+BM7+BN7+BO6+BP6)*0.132/2,17)</f>
        <v>14.155230769230769</v>
      </c>
      <c r="U590" s="111"/>
      <c r="V590" s="122"/>
      <c r="W590" s="108"/>
    </row>
    <row r="591" spans="2:23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591" s="111"/>
      <c r="V591" s="122"/>
      <c r="W591" s="108"/>
    </row>
    <row r="592" spans="2:23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SUM((AD20+AE20+AF20+AG19+AH19+AI19+AJ18+AK18+AL18+AM17+AN17+AO17+AP16+AQ16+AR16+AW14+AX14+AY14+BD12+BE12+BF12+BG11+BH11+BI11+BJ10+BK10+BL10)*0.132/3,(AS15+AT15+AU15+AV15+AZ13+BA13+BB13+BC13)*0.132/4,(BM9+BN9+BQ6+BR6+BS5+BT5+BU4+BV4)*0.132/2,(BO8+BP7)*0.132,17)</f>
        <v>13.726230769230769</v>
      </c>
      <c r="U592" s="111"/>
      <c r="V592" s="122"/>
      <c r="W592" s="108"/>
    </row>
    <row r="593" spans="2:23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  <c r="T593" s="111"/>
      <c r="U593" s="111"/>
      <c r="V593" s="122"/>
      <c r="W593" s="108"/>
    </row>
    <row r="594" spans="2:23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594" s="111"/>
      <c r="V594" s="122"/>
      <c r="W594" s="108"/>
    </row>
    <row r="595" spans="2:23">
      <c r="B595" s="105"/>
      <c r="F595" s="105"/>
      <c r="J595" s="105"/>
      <c r="N595" s="105"/>
      <c r="R595" s="105"/>
      <c r="S595" s="121"/>
      <c r="T595" s="111"/>
      <c r="U595" s="111"/>
      <c r="V595" s="122"/>
      <c r="W595" s="108"/>
    </row>
    <row r="596" spans="1:23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  <c r="J596" s="105"/>
      <c r="N596" s="105"/>
      <c r="R596" s="105"/>
      <c r="S596" s="121"/>
      <c r="T596" s="111"/>
      <c r="U596" s="111"/>
      <c r="V596" s="122"/>
      <c r="W596" s="108"/>
    </row>
    <row r="597" spans="2:23">
      <c r="B597" s="105"/>
      <c r="F597" s="105"/>
      <c r="J597" s="105"/>
      <c r="N597" s="105"/>
      <c r="R597" s="105"/>
      <c r="S597" s="121"/>
      <c r="T597" s="111"/>
      <c r="U597" s="111"/>
      <c r="V597" s="122"/>
      <c r="W597" s="108"/>
    </row>
    <row r="598" spans="2:23" ht="25.5">
      <c r="B598" s="105"/>
      <c r="F598" s="105"/>
      <c r="I598" s="110" t="s">
        <v>176</v>
      </c>
      <c r="J598" s="105"/>
      <c r="L598" s="105"/>
      <c r="M598" s="106"/>
      <c r="N598" s="106"/>
      <c r="R598" s="105"/>
      <c r="S598" s="121"/>
      <c r="T598" s="111"/>
      <c r="U598" s="111"/>
      <c r="V598" s="122"/>
      <c r="W598" s="108"/>
    </row>
    <row r="599" spans="2:23">
      <c r="B599" s="105"/>
      <c r="F599" s="105"/>
      <c r="J599" s="105"/>
      <c r="L599" s="105"/>
      <c r="M599" s="106"/>
      <c r="N599" s="106"/>
      <c r="R599" s="105"/>
      <c r="S599" s="121"/>
      <c r="T599" s="111"/>
      <c r="U599" s="111"/>
      <c r="V599" s="122"/>
      <c r="W599" s="108"/>
    </row>
    <row r="600" spans="2:23">
      <c r="B600" s="105"/>
      <c r="F600" s="105"/>
      <c r="J600" s="105"/>
      <c r="L600" s="105"/>
      <c r="M600" s="106"/>
      <c r="N600" s="106"/>
      <c r="R600" s="105"/>
      <c r="S600" s="121"/>
      <c r="T600" s="111"/>
      <c r="U600" s="111"/>
      <c r="V600" s="122"/>
      <c r="W600" s="108"/>
    </row>
    <row r="601" spans="2:23">
      <c r="B601" s="105" t="s">
        <v>127</v>
      </c>
      <c r="F601" s="107" t="s">
        <v>128</v>
      </c>
      <c r="J601" s="105"/>
      <c r="L601" s="105" t="s">
        <v>130</v>
      </c>
      <c r="M601" s="106"/>
      <c r="N601" s="106"/>
      <c r="R601" s="105"/>
      <c r="S601" s="121"/>
      <c r="T601" s="111"/>
      <c r="U601" s="111"/>
      <c r="V601" s="122"/>
      <c r="W601" s="108"/>
    </row>
    <row r="602" spans="2:23"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  <c r="T602" s="111"/>
      <c r="U602" s="111"/>
      <c r="V602" s="122"/>
      <c r="W602" s="108"/>
    </row>
    <row r="603" spans="1:23">
      <c r="A603" s="106" t="s">
        <v>126</v>
      </c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  <c r="T603" s="111"/>
      <c r="U603" s="111"/>
      <c r="V603" s="122"/>
      <c r="W603" s="108"/>
    </row>
    <row r="604" spans="2:23"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  <c r="T604" s="111"/>
      <c r="U604" s="111"/>
      <c r="V604" s="122"/>
      <c r="W604" s="108"/>
    </row>
    <row r="605" spans="1:23">
      <c r="A605" s="106" t="s">
        <v>125</v>
      </c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  <c r="T605" s="111"/>
      <c r="U605" s="111"/>
      <c r="V605" s="122"/>
      <c r="W605" s="108"/>
    </row>
    <row r="606" spans="1:23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  <c r="T606" s="111"/>
      <c r="U606" s="111"/>
      <c r="V606" s="122"/>
      <c r="W606" s="108"/>
    </row>
    <row r="607" spans="1:23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  <c r="T607" s="111"/>
      <c r="U607" s="111"/>
      <c r="V607" s="122"/>
      <c r="W607" s="108"/>
    </row>
    <row r="608" spans="2:23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SUM((DB20+DB19+DB18+DB17+DB16+DB15+DB14+DB13+DB12+DA11)*0.132,(CZ10+CY10)*0.132/2,(CX9+CW9+CV9+CU9+CT9+CS8+CR8+CQ8+CP8+CO8+CN7+CM7+CL7+CK7+CJ7+CI6+CH6+CG6+CF6+CE6+CD5+CC5+CB5+CA5+BZ5)*0.132/5,(BY4+BX4+BW4+BV4)*0.132/4,17)</f>
        <v>16.90963076923077</v>
      </c>
      <c r="U608" s="111"/>
      <c r="V608" s="122"/>
      <c r="W608" s="108"/>
    </row>
    <row r="609" spans="2:23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  <c r="T609" s="111"/>
      <c r="U609" s="111"/>
      <c r="V609" s="122"/>
      <c r="W609" s="108"/>
    </row>
    <row r="610" spans="2:23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SUM((DB20+DA19+DA18+CZ17+CZ16+CY15+CY14+CX13+CX12+CW11+CW10)*0.132,(CV9+CU9+CT9+CS9+CR9+CQ8+CP8+CO8+CN8+CM8+CL7+CK7+CJ7+CI7+CH7)*0.132/5,(CG6+CF6+CE6+CD6+CC5+CB5+CA5+BZ5+BY4+BX4+BW4+BV4)*0.132/4,17)</f>
        <v>17.391430769230769</v>
      </c>
      <c r="U610" s="111"/>
      <c r="V610" s="122"/>
      <c r="W610" s="108"/>
    </row>
    <row r="611" spans="2:23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SUM((CZ20+CZ19+CZ18+CZ17+CZ16+CZ15+CZ14+CZ13+CZ12+CY11)*0.132,(CX10+CW10)*0.132/2,(CV9+CU9+CT9+CS9+CR9+CQ8+CP8+CO8+CN8+CM8+CL7+CK7+CJ7+CI7+CH7)*0.132/5,(CG6+CF6+CE6+CD6+CC5+CB5+CA5+BZ5+BY4+BX4+BW4+BV4)*0.132/4,17)</f>
        <v>15.93943076923077</v>
      </c>
      <c r="U611" s="111"/>
      <c r="V611" s="122"/>
      <c r="W611" s="108"/>
    </row>
    <row r="612" spans="2:23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  <c r="T612" s="111"/>
      <c r="U612" s="111"/>
      <c r="V612" s="122"/>
      <c r="W612" s="108"/>
    </row>
    <row r="613" spans="2:23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SUM((DB20+DA19+CZ18+CY17+CX16+CW15+CV14+CU13+CT12+CS11)*0.132,(CR10+CQ10)*0.132/2,(CP9+CO9+CN9+CM9+CL8+CK8+CJ8+CI8+CH7+CG7+CF7+CE7)*0.132/4,(CD6+CC6+CB6+CA5+BZ5+BY5+BX4+BW4+BV4)*0.132/3,17)</f>
        <v>18.049230769230768</v>
      </c>
      <c r="U613" s="111"/>
      <c r="V613" s="122"/>
      <c r="W613" s="108"/>
    </row>
    <row r="614" spans="2:23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SUM((CZ20+CY19+CY18+CX17+CX16+CW15+CW14+CV13+CV12+CU11+CU10)*0.132,(CT9+CS9+CR9+CQ9+CP9)*0.132/5,(CO8+CN8+CM8+CL8+CK7+CJ7+CI7+CH7+CG6+CF6+CE6+CD6+CC5+CB5+CA5+BZ5+BY4+BX4+BW4+BV4)*0.132/4,17)</f>
        <v>17.853430769230769</v>
      </c>
      <c r="U614" s="111"/>
      <c r="V614" s="122"/>
      <c r="W614" s="108"/>
    </row>
    <row r="615" spans="2:23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SUM((CX20+CX19+CX18+CX17+CX16+CX15+CX14+CX13+CX12+CW11)*0.132,(CV10+CU10)*0.132/2,(CT9+CS9+CR9+CQ9+CP9)*0.132/5,(CO8+CN8+CM8+CL8+CK7+CJ7+CI7+CH7+CG6+CF6+CE6+CD6+CC5+CB5+CA5+BZ5+BY4+BX4+BW4+BV4)*0.132/4,17)</f>
        <v>18.381430769230768</v>
      </c>
      <c r="U615" s="111"/>
      <c r="V615" s="122"/>
      <c r="W615" s="108"/>
    </row>
    <row r="616" spans="2:23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SUM((CV20+CW19+CW18+CX17+CX16+CY15+CY14+CZ13+CZ12+DA11+DA10)*0.132,(CZ9+CY9+CX9+CW9+CV9+CU9)*0.132/6,(CT8+CS8+CR8+CQ8+CP8+CO7+CN7+CM7+CL7+CK7+CJ6+CI6+CH6+CG6+CF6+CE5+CD5+CC5+CB5+CA5+BZ4+BY4+BX4+BW4+BV4)*0.132/5,17)</f>
        <v>17.30563076923077</v>
      </c>
      <c r="U616" s="111"/>
      <c r="V616" s="122"/>
      <c r="W616" s="108"/>
    </row>
    <row r="617" spans="2:23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  <c r="T617" s="111"/>
      <c r="U617" s="111"/>
      <c r="V617" s="122"/>
      <c r="W617" s="108"/>
    </row>
    <row r="618" spans="2:23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618" s="111"/>
      <c r="V618" s="122"/>
      <c r="W618" s="108"/>
    </row>
    <row r="619" spans="2:23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SUM((CZ20+CY19+CX18+CW17+CV16+CU15+CT14+CS13+CR12+CQ11)*0.132,(CP10+CO10)*0.132/2,(CN9+CM9+CL9+CK9)*0.132/4,(CJ8+CI8+CH8+CG7+CF7+CE7+CD6+CC6+CB6+CA5+BZ5+BY5+BX4+BW4+BV4)*0.132/3,17)</f>
        <v>18.808230769230768</v>
      </c>
      <c r="U619" s="111"/>
      <c r="V619" s="122"/>
      <c r="W619" s="108"/>
    </row>
    <row r="620" spans="2:23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SUM((CX20+CW19+CW18+CV17+CV16+CU15+CU14+CT13+CT12+CS11+CS10)*0.132,(CR9+CQ9+CP9+CO9+CN8+CM8+CL8+CK8+CJ7+CI7+CH7+CG7+CF6+CE6+CD6+CC6+CB5+CA5+BZ5+BY5)*0.132/4,(BX4+BW4+BV4)*0.132/3,17)</f>
        <v>17.76323076923077</v>
      </c>
      <c r="U620" s="111"/>
      <c r="V620" s="122"/>
      <c r="W620" s="108"/>
    </row>
    <row r="621" spans="2:23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SUM((CV20+CV19+CV18+CV17+CV16+CV15+CV14+CV13+CV12+CU11)*0.132,(CT10+CS10)*0.132/2,(CR9+CQ9+CP9+CO9+CN8+CM8+CL8+CK8+CJ7+CI7+CH7+CG7+CF6+CE6+CD6+CC6+CB5+CA5+BZ5+BY5)*0.132/4,(BX4+BW4+BV4)*0.132/3,17)</f>
        <v>19.017230769230771</v>
      </c>
      <c r="U621" s="111"/>
      <c r="V621" s="122"/>
      <c r="W621" s="108"/>
    </row>
    <row r="622" spans="2:23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SUM((CT20+CU19+CU18+CV17+CV16+CW15+CW14+CX13+CX12+CY11+CY10)*0.132,(CX9+CW9+CV9+CU9+CT9+CS8+CR8+CQ8+CP8+CO8+CN7+CM7+CL7++CK7+CJ7+CI6+CH6+CG6+CF6+CE6+CD5+CC5+CB5+CA5+BZ5)*0.132/5,(BY4+BX4+BW4+BV4)*0.132/4,17)</f>
        <v>17.899630769230768</v>
      </c>
      <c r="U622" s="111"/>
      <c r="V622" s="122"/>
      <c r="W622" s="108"/>
    </row>
    <row r="623" spans="2:23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SUM((CR20+CS19+CT18+CU17+CV16+CW15+CX14+CY13+CZ12+DA11+DB10)*0.132,(DA9+CZ9+CY9+CX9+CW9+CV9+CU8+CT8+CS8+CR8+CQ8+CP8)*0.132/6,(CO7+CN7+CM7+CL7+CK7+CJ6+CI6+CH6+CG6+CF6+CE5+CD5+CC5+CB5+CA5+BZ4+BY4+BX4+BW4+BV4)*0.132/5,17)</f>
        <v>17.868830769230769</v>
      </c>
      <c r="U623" s="111"/>
      <c r="V623" s="122"/>
      <c r="W623" s="108"/>
    </row>
    <row r="624" spans="2:23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  <c r="T624" s="111"/>
      <c r="U624" s="111"/>
      <c r="V624" s="122"/>
      <c r="W624" s="108"/>
    </row>
    <row r="625" spans="2:23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SUM((DA19+CZ19+CY18+CX18+CW17+CV17+CU16+CT16+CS15+CR15+CQ14+CP14+CO13+CN13+CM12+CL12+CK11+CJ11+CI10+CH10+CG9+CF9+CE8+CD8+CC7+CB7+CA6+BZ6+BY5+BX5+BW4+BV4)*0.132/2,DB20*0.132,17)</f>
        <v>18.665230769230771</v>
      </c>
      <c r="U625" s="111"/>
      <c r="V625" s="122"/>
      <c r="W625" s="108"/>
    </row>
    <row r="626" spans="2:23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SUM((CZ20+CW18+CT16+CQ14+CN12)*0.132,(CY19+CX19+CV17+CU17+CS15+CR15+CP13+CO13+CM11+CL11+CK10+CJ10+CC7+CB7+CA6+BZ6+BY5+BX5+BW4+BV4)*0.132/2,(CI9+CH9+CG9+CF8+CE8+CD8)*0.132/3,17)</f>
        <v>18.555230769230768</v>
      </c>
      <c r="U626" s="111"/>
      <c r="V626" s="122"/>
      <c r="W626" s="108"/>
    </row>
    <row r="627" spans="2:23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SUM((CX20+CW19+CV18+CU17+CT16+CS15+CR14+CQ13+CP12+CO11)*0.132,(CN10+CM10)*0.132/2,(CL9+CK9+CJ9+CI8+CH8+CG8+CF7+CE7+CD7+CC6+CB6+CA6+BZ5+BY5+BX5)*0.132/3,(BW4+BV4)*0.132/2,17)</f>
        <v>18.57723076923077</v>
      </c>
      <c r="U627" s="111"/>
      <c r="V627" s="122"/>
      <c r="W627" s="108"/>
    </row>
    <row r="628" spans="2:23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SUM((CV20+CU19+CU18+CT17+CT16+CS15+CS14+CR13+CR12+CQ11+CQ10)*0.132,(CP9+CO9+CN9+CM9+CL8+CK8+CJ8+CI8+CH7+CG7+CF7+CE7)*0.132/4,(CD6+CC6+CB6+CA5+BZ5+BY5+BX4+BW4+BV4)*0.132/3,17)</f>
        <v>18.77523076923077</v>
      </c>
      <c r="U628" s="111"/>
      <c r="V628" s="122"/>
      <c r="W628" s="108"/>
    </row>
    <row r="629" spans="2:23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SUM((CT20+CT19+CT18+CT17+CT16+CT15+CT14+CT13+CT12+CS11+CR10)*0.132,(CQ9+CP9+CO9+CN9+CM8+CL8+CK8+CJ8+CI7+CH7+CG7+CF7+CE6+CD6+CC6+CB6)*0.132/4,(CA5+BZ5+BY5+BX4+BW4+BV4)*0.132/3,17)</f>
        <v>19.006230769230768</v>
      </c>
      <c r="U629" s="111"/>
      <c r="V629" s="122"/>
      <c r="W629" s="108"/>
    </row>
    <row r="630" spans="2:23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SUM((CR20+CS19+CS18+CT17+CT16+CU15+CU14+CV13+CV12+CW11+CW10)*0.132,(CV9+CU9+CT9+CS9+CR9+CQ8+CP8+CO8+CN8+CM8+CL7+CK7+CJ7+CI7+CH7)*0.132/5,(CG6+CF6+CE6+CD6+CC5+CB5+CA5+BZ5+BY4+BX4+BW4+BV4)*0.132/4,17)</f>
        <v>18.44743076923077</v>
      </c>
      <c r="U630" s="111"/>
      <c r="V630" s="122"/>
      <c r="W630" s="108"/>
    </row>
    <row r="631" spans="2:23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SUM((CP20+CQ19+CR18+CS17+CT16+CU15+CV14+CW13+CX12+CY11+CZ10)*0.132,(CY9+CX9+CW9+CV9+CU9+CT8+CS8+CR8+CQ8+CP8+CO7+CN7+CM7+CL7+CK7+CJ6+CI6+CH6+CG6+CF6+CE5+CD5+CC5+CB5+CA5+BZ4+BY4+BX4+BW4+BV4)*0.132/5,17)</f>
        <v>18.282430769230771</v>
      </c>
      <c r="U631" s="111"/>
      <c r="V631" s="122"/>
      <c r="W631" s="108"/>
    </row>
    <row r="632" spans="2:23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  <c r="T632" s="111"/>
      <c r="U632" s="111"/>
      <c r="V632" s="122"/>
      <c r="W632" s="108"/>
    </row>
    <row r="633" spans="2:23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SUM((CX20+CU18+CR16+CO14+CL12)*0.132,(CW19+CV19+CT17+CS17+CQ15+CP15+CN13+CM13+CK11+CJ11+CI10+CH10)*0.132/2,(CG9+CF9+CE8+CD8+CC7+CB7+CA6+BZ6+BY5+BX5+BW4+BV4)*0.132/2,17)</f>
        <v>18.665230769230767</v>
      </c>
      <c r="U633" s="111"/>
      <c r="V633" s="122"/>
      <c r="W633" s="108"/>
    </row>
    <row r="634" spans="2:23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SUM((CV20+CU19+CT18+CS17+CR16+CQ15+CP14+CO13+CN12+CM11)*0.132,(CL10+CK10)*0.132/2,(CJ9+CI9+CH9+CG8+CF8+CE8+CD7+CC7+CB7)*0.132/3,(CA6+BZ6+BY5+BX5+BW4+BV4)*0.132/2,17)</f>
        <v>18.533230769230769</v>
      </c>
      <c r="U634" s="111"/>
      <c r="V634" s="122"/>
      <c r="W634" s="108"/>
    </row>
    <row r="635" spans="2:23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SUM((CT20+CS19+CS18+CR17+CR16+CQ15+CQ14+CP13+CP12+CO11+CO10)*0.132,(CN9+CM9+CL9+CK9)*0.132/4,(CJ8+CI8+CH8+CG7+CF7+CE7+CD6+CC6+CB6+CA5+BZ5+BY5+BX4+BW4+BV4)*0.132/3,17)</f>
        <v>18.412230769230771</v>
      </c>
      <c r="U635" s="111"/>
      <c r="V635" s="122"/>
      <c r="W635" s="108"/>
    </row>
    <row r="636" spans="2:23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SUM((CR20+CR19+CR18+CR17+CR16+CR15+CR14+CR13+CR12+CQ11+CP10)*0.132,(CO9+CN9+CM9+CL9+CK8+CJ8+CI8+CH8)*0.132/4,(CG7+CF7+CE7+CD6+CC6+CB6+CA5+BZ5+BY5+BX4+BW4+BV4)*0.132/3,17)</f>
        <v>19.43523076923077</v>
      </c>
      <c r="U636" s="111"/>
      <c r="V636" s="122"/>
      <c r="W636" s="108"/>
    </row>
    <row r="637" spans="2:23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SUM((CP20+CQ19+CQ18+CR17+CR16+CS15+CS14+CT13+CT12+CU11+CV10)*0.132,(CU9+CT9+CS9+CR9+CQ9+CP8+CO8+CN8+CM8+CL8)*0.132/5,(CK7+CJ7+CI7+CH7+CG6+CF6+CE6+CD6+CC5+CB5+CA5+BZ5+BY4+BX4+BW4+BV4)*0.132/4,17)</f>
        <v>19.001830769230768</v>
      </c>
      <c r="U637" s="111"/>
      <c r="V637" s="122"/>
      <c r="W637" s="108"/>
    </row>
    <row r="638" spans="2:23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SUM((CN20+CO19+CP18+CQ17+CR16+CS15+CT14+CU13+CV12+CW11+CW10)*0.132,(CV9+CU9+CT9+CS9+CR9+CQ8+CP8+CO8+CN8+CM8+CL7+CK7+CJ7+CI7+CH7)*0.132/5,(CG6+CF6+CE6+CD6+CC5+CB5+CA5+BZ5+BY4+BX4+BW4+BV4)*0.132/4,17)</f>
        <v>19.107430769230771</v>
      </c>
      <c r="U638" s="111"/>
      <c r="V638" s="122"/>
      <c r="W638" s="108"/>
    </row>
    <row r="639" spans="2:23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SUM((CL20+CO18+CR16+CU14+CX12+CY11+CZ10)*0.132,(CM19+CN19+CP17+CQ17+CS15+CT15+CV13+CW13)*0.132/2,(CY9+CX9+CW9+CV9+CU9+CT8+CS8+CR8+CQ8+CP8+CO7+CN7+CM7+CL7+CK7+CJ6+CI6+CH6+CG6+CF6+CE5+CD5+CC5+CB5+CA5+BZ4+BY4+BX4+BW4+BV4)*0.132/5,17)</f>
        <v>18.942430769230768</v>
      </c>
      <c r="U639" s="111"/>
      <c r="V639" s="122"/>
      <c r="W639" s="108"/>
    </row>
    <row r="640" spans="2:23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  <c r="T640" s="111"/>
      <c r="U640" s="111"/>
      <c r="V640" s="122"/>
      <c r="W640" s="108"/>
    </row>
    <row r="641" spans="2:23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SUM((CV20+CS18+CP16+CM14+CJ12)*0.132,(CU19+CT19+CR17+CQ17+CO15+CN15+CL13+CK13+CI11+CH11+CG10+CF10+CE9+CD9+CC8+CB8+CA7+BZ7+BY6+BX6)*0.132/2,(BW5+BV4)*0.132,17)</f>
        <v>18.665230769230767</v>
      </c>
      <c r="U641" s="111"/>
      <c r="V641" s="122"/>
      <c r="W641" s="108"/>
    </row>
    <row r="642" spans="2:23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SUM((CT20+CS19+CR18+CQ17+CP16+CO15+CN14+CM13+CL12+CK11)*0.132,(CJ10+CI10)*0.132/2,(CH9+CG9+CF9)*0.132/3,(CE8+CD8+CC7+CB7+CA6+BZ6+BY5+BX5+BW4+BV4)*0.132/2,17)</f>
        <v>18.907230769230768</v>
      </c>
      <c r="U642" s="111"/>
      <c r="V642" s="122"/>
      <c r="W642" s="108"/>
    </row>
    <row r="643" spans="2:23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SUM((CR20+CQ19+CQ18+CP17+CP16+CO15+CO14+CN13+CN12+CM11+CM10)*0.132,(CL9+CK9+CJ9+CI8+CH8+CG8+CF7+CE7+CD7+CC6+CB6+CA6+BZ5+BY5+BX5)*0.132/3,(BW4+BV4)*0.132/2,17)</f>
        <v>18.709230769230768</v>
      </c>
      <c r="U643" s="111"/>
      <c r="V643" s="122"/>
      <c r="W643" s="108"/>
    </row>
    <row r="644" spans="2:23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SUM((CP20+CP19+CP18+CP17+CP16+CP15+CP14+CP13+CP12+CO11+CN10)*0.132,(CM9+CL9+CK9+CJ8+CI8+CH8+CG7+CF7+CE7+CD6+CC6+CB6+CA5+BZ5+BY5+BX4+BW4+BV4)*0.132/3,17)</f>
        <v>19.611230769230769</v>
      </c>
      <c r="U644" s="111"/>
      <c r="V644" s="122"/>
      <c r="W644" s="108"/>
    </row>
    <row r="645" spans="2:23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SUM((CN20+CO19+CO18+CP17+CP16+CQ15+CQ14+CR13+CR12+CS11+CS10)*0.132,(CR9+CQ9+CP9+CO9+CN8+CM8+CL8+CK8+CJ7+CI7+CH7+CG7+CF6+CE6+CD6+CC6+CB5+CA5+BZ5+BY5)*0.132/4,(BX4+BW4+BV4)*0.132/3,17)</f>
        <v>18.027230769230769</v>
      </c>
      <c r="U645" s="111"/>
      <c r="V645" s="122"/>
      <c r="W645" s="108"/>
    </row>
    <row r="646" spans="2:23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SUM((CL20+CM19+CN18+CO17+CP16+CQ15+CR14+CS13+CT12+CU11+CU10)*0.132,(CT9+CS9+CR9+CQ9+CP9)*0.132/5,(CO8+CN8+CM8+CL8+CK7+CJ7+CI7+CH7+CG6+CF6+CE6+CD6+CC5+CB5+CA5+BZ5+BY4+BX4+BW4+BV4)*0.132/4,17)</f>
        <v>18.90943076923077</v>
      </c>
      <c r="U646" s="111"/>
      <c r="V646" s="122"/>
      <c r="W646" s="108"/>
    </row>
    <row r="647" spans="2:23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SUM((CJ20+CM18+CP16+CS14+CV12+CW11+CX10)*0.132,(CK19+CL19+CN17+CO17+CQ15+CR15+CT13+CU13)*0.132/2,(CW9+CV9+CU9+CT9+CS9+CR8+CQ8+CP8+CO8+CN8+CM7+CL7+CK7+CJ7+CI7+CH6+CG6+CF6+CE6+CD6)*0.132/5,(CC5+CB5+CA5+BZ5+BY4+BX4+BW4+BV4)*0.132/4,17)</f>
        <v>19.107430769230771</v>
      </c>
      <c r="U647" s="111"/>
      <c r="V647" s="122"/>
      <c r="W647" s="108"/>
    </row>
    <row r="648" spans="2:23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SUM((CI19+CJ19+CK18+CL18+CM17+CN17+CO16+CP16+CQ15+CR15+CS14+CT14+CU13+CV13+CW12+CX12+CY11+CZ11)*0.132/2,(CH20+DA10)*0.132,(CZ9+CY9+CX9+CW9+CV9+CU9)*0.132/6,(CT8+CS8+CR8+CQ8+CP8+CO7+CN7+CM7+CL7+CK7+CJ6+CI6+CH6+CG6+CF6+CE5+CD5+CC5+CB5+CA5+BZ4+BY4+BX4+BW4+BV4)*0.132/5,17)</f>
        <v>19.219630769230768</v>
      </c>
      <c r="U648" s="111"/>
      <c r="V648" s="122"/>
      <c r="W648" s="108"/>
    </row>
    <row r="649" spans="2:23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  <c r="T649" s="111"/>
      <c r="U649" s="111"/>
      <c r="V649" s="122"/>
      <c r="W649" s="108"/>
    </row>
    <row r="650" spans="2:23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SUM((CT20+CQ18+CN16+CK14+CH12+CE10)*0.132,(CS19+CR19+CP17+CO17+CM15+CL15+CJ13+CI13+CG11+CF11+CD9+CC9+CB8+CA8+BZ7+BY7)*0.132/2,(BX6+BW5+BV4)*0.132,17)</f>
        <v>19.127230769230767</v>
      </c>
      <c r="U650" s="111"/>
      <c r="V650" s="122"/>
      <c r="W650" s="108"/>
    </row>
    <row r="651" spans="2:23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SUM((CR20+CQ19+CP18+CO17+CN16+CM15+CL14+CK13+CJ12+CI11+BV4)*0.132,(CH10+CG10+CF9+CE9+CD8+CC8+CB7+CA7+BZ6+BY6+BX5+BW5)*0.132/2,17)</f>
        <v>18.73123076923077</v>
      </c>
      <c r="U651" s="111"/>
      <c r="V651" s="122"/>
      <c r="W651" s="108"/>
    </row>
    <row r="652" spans="2:23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SUM((CP20+CO19+CO18+CN17+CN16+CM15+CM14+CL13+CL12+CK11+CK10)*0.132,(CJ9+CI9+CH9+CG8+CF8+CE8+CD7+CC7+CB7)*0.132/3,(CA6+BZ6+BY5+BX5+BW4+BV4)*0.132/2,17)</f>
        <v>18.995230769230769</v>
      </c>
      <c r="U652" s="111"/>
      <c r="V652" s="122"/>
      <c r="W652" s="108"/>
    </row>
    <row r="653" spans="2:23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SUM((CN20+CN19+CN18+CN17+CN16+CN15+CN14+CN13+CN12+CM11+CL10)*0.132,(CK9+CJ9+CI9+CH8+CG8+CF8+CE7+CD7+CC7+CB6+CA6+BZ6)*0.132/3,(BY5+BX5+BW4+BV4)*0.132/2,17)</f>
        <v>18.511230769230771</v>
      </c>
      <c r="U653" s="111"/>
      <c r="V653" s="122"/>
      <c r="W653" s="108"/>
    </row>
    <row r="654" spans="2:23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SUM((CL20+CM19+CM18+CN17+CN16+CO15+CO14+CP13+CP12+CQ11+CQ10)*0.132,(CP9+CO9+CN9+CM9+CL8+CK8+CJ8+CI8+CH7+CG7+CF7+CE7)*0.132/4,(CD6+CC6+CB6+CA5+BZ5+BY5+BX4+BW4+BV4)*0.132/3,17)</f>
        <v>19.171230769230768</v>
      </c>
      <c r="U654" s="111"/>
      <c r="V654" s="122"/>
      <c r="W654" s="108"/>
    </row>
    <row r="655" spans="2:23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SUM((CJ20+CK19+CL18+CM17+CN16+CO15+CP14+CQ13+CR12+CS11+CS10)*0.132,(CR9+CQ9+CP9+CO9+CN8+CM8+CL8+CK8+CJ7+CI7+CH7+CG7+CF6+CE6+CD6+CC6+CB5+CA5+BZ5+BY5)*0.132/4,(BX4+BW4+BV4)*0.132/3,17)</f>
        <v>18.819230769230771</v>
      </c>
      <c r="U655" s="111"/>
      <c r="V655" s="122"/>
      <c r="W655" s="108"/>
    </row>
    <row r="656" spans="2:23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SUM((CH20+CK18+CN16+CQ14+CT12+CU11+CV10)*0.132,(CI19+CJ19+CL17+CM17+CO15+CP15+CR13+CS13)*0.132/2,(CU9+CT9+CS9+CR9+CQ9+CP8+CO8+CN8+CM8+CL8)*0.132/5,(CK7+CJ7+CI7+CH7+CG6+CF6+CE6+CD6+CC5+CB5+CA5+BZ5+BY4+BX4+BW4+BV4)*0.132/4,17)</f>
        <v>19.199830769230768</v>
      </c>
      <c r="U656" s="111"/>
      <c r="V656" s="122"/>
      <c r="W656" s="108"/>
    </row>
    <row r="657" spans="2:23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SUM((CG19+CH19+CI18+CJ18+CK17+CL17+CM16+CN16+CO15+CP15+CQ14+CR14+CS13+CT13+CU12+CV12+CW11+CX11)*0.132/2,(CF20+CY10)*0.132,(CX9+CW9+CV9+CU9+CT9+CS8+CR8+CQ8+CP8+CO8+CN7+CM7+CL7+CK7+CJ7+CI6+CH6+CG6+CF6+CE6+CD5+CC5+CB5+CA5+BZ5)*0.132/5,(BY4+BX4+BW4+BV4)*0.132/4,17)</f>
        <v>19.54963076923077</v>
      </c>
      <c r="U657" s="111"/>
      <c r="V657" s="122"/>
      <c r="W657" s="108"/>
    </row>
    <row r="658" spans="2:23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0.132/2,(CH18+CI18+CJ18+CO15+CP15+CQ15+CT13+CU13+CV13)*0.132/3,(DA9+CZ9+CY9+CX9+CW9+CV9+CU8+CT8+CS8+CR8+CQ8+CP8)*0.132/6,(CO7+CN7+CM7+CL7+CK7+CJ6+CI6+CH6+CG6+CF6+CE5+CD5+CC5+CB5+CA5+BZ4+BY4+BX4+BW4+BV4)*0.132/5,17)</f>
        <v>19.518830769230771</v>
      </c>
      <c r="U658" s="111"/>
      <c r="V658" s="122"/>
      <c r="W658" s="108"/>
    </row>
    <row r="659" spans="2:23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  <c r="T659" s="111"/>
      <c r="U659" s="111"/>
      <c r="V659" s="122"/>
      <c r="W659" s="108"/>
    </row>
    <row r="660" spans="2:23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SUM((CP20+CO19+CN18+CM17+CL16+CK15+CJ14+CI13+CH12+CG11)*0.132,(CF10+CE10)*0.132/2,(CD9+CC9+CB8+CA8+BZ7+BY7)*0.132/2,(BX6+BW5+BV4)*0.132,17)</f>
        <v>19.127230769230767</v>
      </c>
      <c r="U660" s="111"/>
      <c r="V660" s="122"/>
      <c r="W660" s="108"/>
    </row>
    <row r="661" spans="2:23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15.928999999999998</v>
      </c>
      <c r="R661" s="108">
        <v>17</v>
      </c>
      <c r="S661" s="122"/>
      <c r="T661" s="111">
        <f ca="1">SUM((CN20+CM19+CM18+CL17+CL16+CK15+CK14+CJ13+CJ12+CI11+CH10)*0.132,(CG9+CF9+CE8+CD8+CC7+CB7+CA6+BZ6+BY5+BX5+BW4+BV4)*0.132/2,17)</f>
        <v>19.061230769230768</v>
      </c>
      <c r="U661" s="111"/>
      <c r="V661" s="122"/>
      <c r="W661" s="108"/>
    </row>
    <row r="662" spans="2:23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SUM((CL20+CL19+CL18+CL17+CL16+CL15+CL14+CL13+CL12+CK11+CJ10)*0.132,(CI9+CH9+CG9+CF8+CE8+CD8)*0.132/3,(CC7+CB7+CA6+BZ6+BY5+BX5+BW4+BV4)*0.132/2,17)</f>
        <v>19.479230769230767</v>
      </c>
      <c r="U662" s="111"/>
      <c r="V662" s="122"/>
      <c r="W662" s="108"/>
    </row>
    <row r="663" spans="2:23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SUM((CJ20+CK19+CK18+CL17+CL16+CM15+CM14+CN13+CN12+CO11+CO10)*0.132,(CN9+CM9+CL9+CK9)*0.132/4,(CJ8+CI8+CH8+CG7+CF7+CE7+CD6+CC6+CB6+CA5+BZ5+BY5+BX4+BW4+BV4)*0.132/3,17)</f>
        <v>18.67623076923077</v>
      </c>
      <c r="U663" s="111"/>
      <c r="V663" s="122"/>
      <c r="W663" s="108"/>
    </row>
    <row r="664" spans="2:23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SUM((CH20+CI19+CJ18+CK17+CL16+CM15+CN14+CO13+CP12+CQ11+CQ10)*0.132,(CP9+CO9+CN9+CM9+CL8+CK8+CJ8+CI8+CH7+CG7+CF7+CE7)*0.132/4,(CD6+CC6+CB6+CA5+BZ5+BY5+BX4+BW4+BV4)*0.132/3,17)</f>
        <v>19.567230769230768</v>
      </c>
      <c r="U664" s="111"/>
      <c r="V664" s="122"/>
      <c r="W664" s="108"/>
    </row>
    <row r="665" spans="2:23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SUM((CF20+CI18+CL16+CO14+CR12+CS11+CT10)*0.132,(CG19+CH19+CJ17+CK17+CM15+CN15+CP13+CQ13)*0.132/2,(CS9+CR9+CQ9+CP9+CO8+CN8+CM8+CL8+CK7+CJ7+CI7+CH7+CG6+CF6+CE6+CD6+CC5+CB5+CA5+BZ5+BY4+BX4+BW4+BV4)*0.132/4,17)</f>
        <v>19.127230769230771</v>
      </c>
      <c r="U665" s="111"/>
      <c r="V665" s="122"/>
      <c r="W665" s="108"/>
    </row>
    <row r="666" spans="2:23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SUM((CE19+CF19+CG18+CH18+CI17+CJ17+CK16+CL16+CM15+CN15+CO14+CP14+CQ13+CR13+CS12+CT12+CU11+CV11)*0.132/2,(CD20+CW10)*0.132,(CV9+CU9+CT9+CS9+CR9+CQ8+CP8+CO8+CN8+CM8+CL7+CK7+CJ7+CI7+CH70+CH7)*0.132/5,(CG6+CF6+CE6+CD6+CC5+CB5+CA5+BZ5+BY4+BX4+BW4+BV4)*0.132/4,17)</f>
        <v>19.305430769230771</v>
      </c>
      <c r="U666" s="111"/>
      <c r="V666" s="122"/>
      <c r="W666" s="108"/>
    </row>
    <row r="667" spans="2:23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0.132/2,(CF18+CG18+CH18+CM15+CN15+CO15+CR13+CS13+CT13)*0.132/3,(CY9+CX9+CW9+CV9+CU9+CT8+CS8+CR8+CQ8+CP8+CO7+CN7+CM7+CL7+CK7+CJ6+CI6+CH6+CG6+CF6+CE5+CD5+CC5+CB5+CA5+BZ4+BY4+BX4+BW4+BV4)*0.132/5,17)</f>
        <v>19.096430769230771</v>
      </c>
      <c r="U667" s="111"/>
      <c r="V667" s="122"/>
      <c r="W667" s="108"/>
    </row>
    <row r="668" spans="2:23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  <c r="T668" s="111"/>
      <c r="U668" s="111"/>
      <c r="V668" s="122"/>
      <c r="W668" s="108"/>
    </row>
    <row r="669" spans="2:23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SUM((CN20+CM19+CL18+CK17+CJ16+CI15+CH14+CG13+CF12+CE11)*0.132,(CD10+CC10+CB9+CA9)*0.132/2,(BZ8+BY7+BX6+BW5+BV4)*0.132,17)</f>
        <v>19.127230769230767</v>
      </c>
      <c r="U669" s="111"/>
      <c r="V669" s="122"/>
      <c r="W669" s="108"/>
    </row>
    <row r="670" spans="2:23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SUM((CL20+CK19+CK18+CJ17+CJ16+CI15+CI14+CH13+CH12+CG11+CG10+BV4)*0.132,(CF9+CE9+CD8+CC8+CB7+CA7+BZ6+BY6+BX5+BW5)*0.132/2,17)</f>
        <v>19.457230769230769</v>
      </c>
      <c r="U670" s="111"/>
      <c r="V670" s="122"/>
      <c r="W670" s="108"/>
    </row>
    <row r="671" spans="2:23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SUM((CJ20+CJ19+CJ18+CJ17+CJ16+CJ15+CJ14+CJ13+CJ12+CI11+CI10)*0.132,(CH9+CG9+CF9)*0.132/3,(CE8+CD8+CC7+CB7+CA6+BZ6+BY5+BX5+BW4+BV4)*0.132/2,17)</f>
        <v>20.491230769230768</v>
      </c>
      <c r="U671" s="111"/>
      <c r="V671" s="122"/>
      <c r="W671" s="108"/>
    </row>
    <row r="672" spans="2:23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SUM((CH20+CI19+CI18+CJ17+CJ16+CK15+CK14+CL13+CL12+CM11+CM10)*0.132,(CL9+CK9+CJ9+CI8+CH8+CG8+CF7+CE7+CD7+CC6+CB6+CA6+BZ5+BY5+BX5)*0.132/3,(BW4+BV4)*0.132/2,17)</f>
        <v>19.501230769230769</v>
      </c>
      <c r="U672" s="111"/>
      <c r="V672" s="122"/>
      <c r="W672" s="108"/>
    </row>
    <row r="673" spans="2:23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SUM((CF20+CG19+CH18+CI17+CJ16+CK15+CL14+CM13+CN12+CO11+CO10)*0.132,(CN9+CM9+CL9+CK9)*0.132/4,(CJ8+CI8+CH8+CG7+CF7+CE7+CD6+CC6+CB6+CA5+BZ5+BY5+BX4+BW4+BV4)*0.132/3,17)</f>
        <v>19.732230769230767</v>
      </c>
      <c r="U673" s="111"/>
      <c r="V673" s="122"/>
      <c r="W673" s="108"/>
    </row>
    <row r="674" spans="2:23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SUM((CD20+CG18+CJ16+CM14+CP12+CQ11+CR10)*0.132,(CE19+CF19+CH17+CI17+CK15+CL15+CN13+CO13)*0.132/2,(CQ9+CP9+CO9+CN9+CM8+CL8+CK8+CJ8+CI7+CH7+CG7+CF7+CE6+CD6+CC6+CB6)*0.132/4,(CA5+BZ5+BY5+BX4+BW4+BV4)*0.132/3,17)</f>
        <v>19.534230769230767</v>
      </c>
      <c r="U674" s="111"/>
      <c r="V674" s="122"/>
      <c r="W674" s="108"/>
    </row>
    <row r="675" spans="2:23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SUM((CC19+CD19+CE18+CF18+CG17+CH17+CI16+CJ16+CK15+CL15+CM14+CN14+CO13+CP13+CQ12+CR12+CS11+CT11)*0.132/2,(CB20+CU10)*0.132,(CT9+CS9+CR9+CQ9+CP9)*0.132/5,(CO8+CN8+CM8+CL8+CK7+CJ7+CI7+CH7+CG6+CF6+CE6+CD6+CC5+CB5+CA5+BZ5+BY4+BX4+BW4+BV4)*0.132/4,17)</f>
        <v>19.239430769230768</v>
      </c>
      <c r="U675" s="111"/>
      <c r="V675" s="122"/>
      <c r="W675" s="108"/>
    </row>
    <row r="676" spans="2:23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0.132/2,(CD18+CE18+CF18+CK15+CL15+CM15+CP13+CQ13+CR13)*0.132/3,(CW9+CV9+CU9+CT9+CS9+CR8+CQ8+CP8+CO8+CN8+CM7+CL7+CK7+CJ7+CI7+CH6+CG6+CF6+CE6+CD6)*0.132/5,(CC5+CB5+CA5+BZ5+BY4+BX4+BW4+BV4)*0.132/4,17)</f>
        <v>19.305430769230767</v>
      </c>
      <c r="U676" s="111"/>
      <c r="V676" s="122"/>
      <c r="W676" s="108"/>
    </row>
    <row r="677" spans="2:23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0.132/2,(BZ19+CA19+CB19+CE17+CF17+CG17+CH16+CI16+CJ16+CK15+CL15+CM15+CN14+CO14+CP14+CQ13+CR13+CS13+CT12+CU12+CV12+CW11+CX11+CY11)*0.132/3,(CZ10+DA10)*0.132/2,(CZ9+CY9+CX9+CW9+CV9+CU9)*0.132/6,(CT8+CS8+CR8+CQ8+CP8+CO7+CN7+CM7+CL7+CK7+CJ6+CI6+CH6+CG6+CF6+CE5+CD5+CC5+CB5+CA5+BZ4+BY4+BX4+BW4+BV4)*0.132/5,17)</f>
        <v>19.043630769230766</v>
      </c>
      <c r="U677" s="111"/>
      <c r="V677" s="122"/>
      <c r="W677" s="108"/>
    </row>
    <row r="678" spans="2:23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  <c r="T678" s="111"/>
      <c r="U678" s="111"/>
      <c r="V678" s="122"/>
      <c r="W678" s="108"/>
    </row>
    <row r="679" spans="2:23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SUM((CL20+CK19+CJ18+CI17+CH16+CG15+CF14+CE13+CD12+CC11+CB10+CA9+BZ8+BY7+BX6+BW5+BV4)*0.132,17)</f>
        <v>19.259230769230768</v>
      </c>
      <c r="U679" s="111"/>
      <c r="V679" s="122"/>
      <c r="W679" s="108"/>
    </row>
    <row r="680" spans="2:23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SUM((CJ20+CI19+CI18+CH17+CH16+CG15+CG14+CF13+CF12+CE11+CE10+BX6+BW5+BV4)*0.132,(CD9+CC9+CB8+CA8+BZ7+BY7)*0.132/2,17)</f>
        <v>19.655230769230769</v>
      </c>
      <c r="U680" s="111"/>
      <c r="V680" s="122"/>
      <c r="W680" s="108"/>
    </row>
    <row r="681" spans="2:23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SUM((CH20+CH19+CH18+CH17+CH16+CH15+CH14+CH13+CH12+CG11+CG10+BV4)*0.132,(CF9+CE9+CD8+CC8+CB7+CA7+BZ6+BY6+BX5+BW5)*0.132/2,17)</f>
        <v>19.721230769230768</v>
      </c>
      <c r="U681" s="111"/>
      <c r="V681" s="122"/>
      <c r="W681" s="108"/>
    </row>
    <row r="682" spans="2:23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SUM((CF20+CG19+CG18+CH17+CH16+CI15+CI14+CJ13+CJ12+CK11+CK10)*0.132,(CJ9+CI9+CH9+CG8+CF8+CE8+CD7+CC7+CB7)*0.132/3,(CA6+BZ6+BY5+BX5+BW4+BV4)*0.132/2,17)</f>
        <v>19.919230769230765</v>
      </c>
      <c r="U682" s="111"/>
      <c r="V682" s="122"/>
      <c r="W682" s="108"/>
    </row>
    <row r="683" spans="2:23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SUM((CD20+CE19+CF18+CG17+CH16+CI15+CJ14+CK13+CL12+CM11+CM10)*0.132,(CL9+CK9+CJ9+CI8+CH8+CG8+CF7+CE7+CD7+CC6+CB6+CA6+BZ5+BY5+BX5)*0.132/3,(BW4+BV4)*0.132/2,17)</f>
        <v>19.369230769230768</v>
      </c>
      <c r="U683" s="111"/>
      <c r="V683" s="122"/>
      <c r="W683" s="108"/>
    </row>
    <row r="684" spans="2:23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SUM((CB20+CE18+CH16+CK14+CN12+CO11+CP10)*0.132,(CC19+CD19+CF17+CG17+CI15+CJ15+CL13+CM13)*0.132/2,(CO9+CN9+CM9+CL9+CK8+CJ8+CI8+CH8)*0.132/4,(CG7+CF7+CE7+CD6+CC6+CB6+CA5+BZ5+BY5+BX4+BW4+BV4)*0.132/3,17)</f>
        <v>19.171230769230768</v>
      </c>
      <c r="U684" s="111"/>
      <c r="V684" s="122"/>
      <c r="W684" s="108"/>
    </row>
    <row r="685" spans="2:23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SUM((CA19+CB19+CC18+CD18+CE17+CF17+CG16+CH16+CI15+CJ15+CK14+CL14+CM13+CN13+CO12+CP12+CQ11+CR11)*0.132/2,(BZ20+CS10)*0.132,(CR9+CQ9+CP9+CO9+CN8+CM8+CL8+CK8+CJ7+CI7+CH7+CG7+CF6+CE6+CD6+CC6+CB5+CA5+BZ5+BY5)*0.132/4,(BX4+BW4+BV4)*0.132/3,17)</f>
        <v>19.479230769230767</v>
      </c>
      <c r="U685" s="111"/>
      <c r="V685" s="122"/>
      <c r="W685" s="108"/>
    </row>
    <row r="686" spans="2:23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SUM((BX20+BY20+BZ19+CA19+CE17+CF17+CG16+CH16+CL14+CM14+CQ12+CR12+CS11+CT11+CU10+CV10)*0.132/2,(CB18+CC18+CD18+CI15+CJ15+CK15+CN13+CO13+CP13)*0.132/3,(CU9+CT9+CS9+CR9+CQ9+CP8+CO8+CN8+CM8+CL8)*0.132/5,(CK7+CJ7+CI7+CH7+CG6+CF6+CE6+CD6+CC5+CB5+CA5+BZ5+BY4+BX4+BW4+BV4)*0.132/4,17)</f>
        <v>19.133830769230766</v>
      </c>
      <c r="U686" s="111"/>
      <c r="V686" s="122"/>
      <c r="W686" s="108"/>
    </row>
    <row r="687" spans="2:23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0.132/2,(BX19+BY19+BZ19+CC17+CD17+CE17+CF16+CG16+CH16+CI15+CJ15+CK15+CL14+CM14+CN14+CO13+CP13+CQ13+CR12+CS12+CT12+CU11+CV11+CW11)*0.132/3,(CX10+CY10)*0.132/2,(CX9+CW9+CV9+CU9+CT9+CS8+CR8+CQ8+CP8+CO8+CN7+CM7+CL7+CK7+CJ7+CI6+CH6+CG6+CF6+CE6+CD5+CC5+CB5+CA5+BZ5)*0.132/5,(BY4+BX4+BW4+BV4)*0.132/4,17)</f>
        <v>19.263630769230765</v>
      </c>
      <c r="U687" s="111"/>
      <c r="V687" s="122"/>
      <c r="W687" s="108"/>
    </row>
    <row r="688" spans="2:23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0.132/3,(CI15+CJ15+CK15+CL15+CP13+CQ13+CR13+CS13)*0.132/4,(CZ10+DA10)*0.132/2,(CZ9+CY9+CX9+CW9+CV9+CU9)*0.132/6,(CT8+CS8+CR8+CQ8+CP8+CO7+CN7+CM7+CL7+CK7+CJ6+CI6+CH6+CG6+CF6+CE5+CD5+CC5+CB5+CA5+BZ4+BY4+BX4+BW4+BV4)*0.132/5,17)</f>
        <v>19.043630769230766</v>
      </c>
      <c r="U688" s="111"/>
      <c r="V688" s="122"/>
      <c r="W688" s="108"/>
    </row>
    <row r="689" spans="2:23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  <c r="T689" s="111"/>
      <c r="U689" s="111"/>
      <c r="V689" s="122"/>
      <c r="W689" s="108"/>
    </row>
    <row r="690" spans="2:23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SUM((CH20+CG19+CG18+CF17+CF16+CE15+CE14+CD13+CD12+CC11+CC10+BZ8+BY7+BX6+BW5+BV4)*0.132,(CB9+CA9)*0.132/2,17)</f>
        <v>19.391230769230766</v>
      </c>
      <c r="U690" s="111"/>
      <c r="V690" s="122"/>
      <c r="W690" s="108"/>
    </row>
    <row r="691" spans="2:23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SUM((CF20+CF19+CF18+CF17+CF16+CF15+CF14+CF13+CF12+CE11+CE10+BX6+BW5+BV4)*0.132,(CD9+CC9+CB8+CA8+BZ7+BY7)*0.132/2,17)</f>
        <v>19.655230769230766</v>
      </c>
      <c r="U691" s="111"/>
      <c r="V691" s="122"/>
      <c r="W691" s="108"/>
    </row>
    <row r="692" spans="2:23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15.928999999999998</v>
      </c>
      <c r="R692" s="108">
        <v>17</v>
      </c>
      <c r="S692" s="122"/>
      <c r="T692" s="111">
        <f ca="1">SUM((CD20+CE19+CE18+CF17+CF16+CG15+CG14+CH13+CH12+CI11+CI10)*0.132,(CH9+CG9+CF9)*0.132/3,(CE8+CD8+CC7+CB7+CA6+BZ6+BY5+BX5+BW4+BV4)*0.132/2,17)</f>
        <v>19.435230769230767</v>
      </c>
      <c r="U692" s="111"/>
      <c r="V692" s="122"/>
      <c r="W692" s="108"/>
    </row>
    <row r="693" spans="2:23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SUM((CB20+CC19+CD18+CE17+CF16+CG15+CH14+CI13+CJ12+CK11+CK10)*0.132,(CJ9+CI9+CH9+CG8+CF8+CE8+CD7+CC7+CB7)*0.132/3,(CA6+BZ6+BY5+BX5+BW4+BV4)*0.132/2,17)</f>
        <v>20.051230769230767</v>
      </c>
      <c r="U693" s="111"/>
      <c r="V693" s="122"/>
      <c r="W693" s="108"/>
    </row>
    <row r="694" spans="2:23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SUM((BZ20+CC18+CF16+CI14+CL12+CM11+CN10)*0.132,(CA19+CB19+CD17+CE17+CG15+CH15+CJ13+CK13)*0.132/2,(CM9+CL9+CK9+CJ8+CI8+CH8+CG7+CF7+CE7+CD6+CC6+CB6+CA5+BZ5+BY5+BX4+BW4+BV4)*0.132/3,17)</f>
        <v>19.677230769230768</v>
      </c>
      <c r="U694" s="111"/>
      <c r="V694" s="122"/>
      <c r="W694" s="108"/>
    </row>
    <row r="695" spans="2:23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SUM((BY19+BZ19+CA18+CB18+CC17+CD17+CE16+CF16+CG15+CH15+CI14+CJ14+CK13+CL13+CM12+CN12+CO11+CP11)*0.132/2,(BX20+CQ10)*0.132,(CP9+CO9+CN9+CM9+CL8+CK8+CJ8+CI8+CH7+CG7+CF7+CE7)*0.132/4,(CD6+CC6+CB6+CA5+BZ5+BY5+BX4+BW4+BV4)*0.132/3,17)</f>
        <v>19.369230769230768</v>
      </c>
      <c r="U695" s="111"/>
      <c r="V695" s="122"/>
      <c r="W695" s="108"/>
    </row>
    <row r="696" spans="2:23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SUM((BV20+BW20+BX19+BY19+CC17+CD17+CE16+CF16+CJ14+CK14+CO12+CP12+CQ11+CR11+CS10+CT10)*0.132/2,(BZ18+CA18+CB18+CG15+CH15+CI15+CL13+CM13+CN13)*0.132/3,(CS9+CR9+CQ9+CP9+CO8+CN8+CM8+CL8+CK7+CJ7+CI7+CH7+CG6+CF6+CE6+CD6+CC5+CB5+CA5+BZ5+BY4+BX4+BW4+BV4)*0.132/4,17)</f>
        <v>19.193230769230766</v>
      </c>
      <c r="U696" s="111"/>
      <c r="V696" s="122"/>
      <c r="W696" s="108"/>
    </row>
    <row r="697" spans="2:23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0.132/2,(BV19+BW19+BX19+CA17+CB17+CC17+CD16+CE16+CF16+CG15+CH15+CI15+CJ14+CK14+CL14+CM13+CN13+CO13+CP12+CQ12+CR12+CS11+CT11+CU11)*0.132/3,(CV10+CW10)*0.132/2,(CV9+CU9+CT9+CS9+CR9+CQ8+CP8+CO8+CN8+CM8+CL7+CK7+CJ7+CI7+CH7)*0.132/5,(CG6+CF6+CE6+CD6+CC5+CB5+CA5+BZ5+BY4+BX4+BW4+BV4)*0.132/4,17)</f>
        <v>18.755430769230767</v>
      </c>
      <c r="U697" s="111"/>
      <c r="V697" s="122"/>
      <c r="W697" s="108"/>
    </row>
    <row r="698" spans="2:23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0.132/3,(CG15+CH15+CI15+CJ15+CN13+CO13+CP13+CQ13)*0.132/4,(CX10+CY10)*0.132/2,(CX9+CW9+CV9+CU9+CT9+CS8+CR8+CQ8+CP8+CO8+CN7+CM7+CL7+CK7+CJ7+CI6+CH6+CG6+CF6+CE6+CD5+CC5+CB5+CA5+BZ5)*0.132/5,(BY4+BX4+BW4+BV4)*0.132/4,17)</f>
        <v>18.724630769230767</v>
      </c>
      <c r="U698" s="111"/>
      <c r="V698" s="122"/>
      <c r="W698" s="108"/>
    </row>
    <row r="699" spans="2:23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0.132/3,(BS19+BT19+BU19+BV19+BZ17+CA17+CB17+CC17+CG15+CH15+CI15+CJ15+CK14+CL14+CM14+CN14+CO13+CP13+CQ13+CR13+CS12+CT12+CU12+CV12)*0.132/4,(CW11+CX11+CY11+CZ10+DA10+DB10)*0.132/3,(DA9+CZ9+CY9+CX9+CW9+CV9+CU8+CT8+CS8+CR8+CQ8+CP8)*0.132/6,(CO7+CN7+CM7+CL7+CK7+CJ6+CI6+CH6+CG6+CF6+CE5+CD5+CC5+CB5+CA5+BZ4+BY4+BX4+BW4+BV4)*0.132/5,17)</f>
        <v>18.627830769230769</v>
      </c>
      <c r="U699" s="111"/>
      <c r="V699" s="122"/>
      <c r="W699" s="108"/>
    </row>
    <row r="700" spans="2:23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  <c r="T700" s="111"/>
      <c r="U700" s="111"/>
      <c r="V700" s="122"/>
      <c r="W700" s="108"/>
    </row>
    <row r="701" spans="2:23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SUM((CF20+CE19+CE18+CD17+CD16+CC15+CC14+CB13+CB12+CA11+CA10+BZ9+BY8+BX7+BW6+BV5+BV4)*0.132,17)</f>
        <v>19.787230769230767</v>
      </c>
      <c r="U701" s="111"/>
      <c r="V701" s="122"/>
      <c r="W701" s="108"/>
    </row>
    <row r="702" spans="2:23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SUM((CD20+CD19+CD18+CD17+CD16+CD15+CD14+CD13+CD12+CD11+CC10+BZ8+BY7+BX6+BW5+BV4)*0.132,(CB9+CA9)*0.132/2,17)</f>
        <v>19.919230769230765</v>
      </c>
      <c r="U702" s="111"/>
      <c r="V702" s="122"/>
      <c r="W702" s="108"/>
    </row>
    <row r="703" spans="2:23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SUM((CB20+CC19+CC18+CD17+CD16+CE15+CE14+CF13+CF12+CG11+CG10+BV4)*0.132,(CF9+CE9+CD8+CC8+CB7+CA7+BZ6+BY6+BX5+BW5)*0.132/2,17)</f>
        <v>19.853230769230766</v>
      </c>
      <c r="U703" s="111"/>
      <c r="V703" s="122"/>
      <c r="W703" s="108"/>
    </row>
    <row r="704" spans="2:23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SUM((BZ20+CA19+CB18+CC17+CD16+CE15+CF14+CG13+CH12+CI11+CI10)*0.132,(CH9+CG9+CF9)*0.132/3,(CE8+CD8+CC7+CB7+CA6+BZ6+BY5+BX5+BW4+BV4)*0.132/2,17)</f>
        <v>19.831230769230768</v>
      </c>
      <c r="U704" s="111"/>
      <c r="V704" s="122"/>
      <c r="W704" s="108"/>
    </row>
    <row r="705" spans="2:23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SUM((BX20+CA18+CD16+CG14+CJ12+CK11+CL10)*0.132,(BY19+BZ19+CB17+CC17+CE15+CF15+CH13+CI13+BY5+BX5+BW4+BV4)*0.132/2,(CK9+CJ9+CI9+CH8+CG8+CF8+CE7+CD7+CC7+CB6+CA6+BZ6)*0.132/3,17)</f>
        <v>19.699230769230766</v>
      </c>
      <c r="U705" s="111"/>
      <c r="V705" s="122"/>
      <c r="W705" s="108"/>
    </row>
    <row r="706" spans="2:23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SUM((BW19+BX19+BY18+BZ18+CA17+CB17+CC16+CD16+CE15+CF15+CG14+CH14+CI13+CJ13+CK12+CL12+CM11+CN11)*0.132/2,(BV20+CO10)*0.132,(CN9+CM9+CL9+CK9)*0.132/4,(CJ8+CI8+CH8+CG7+CF7+CE7+CD6+CC6+CB6+CA5+BZ5+BY5+BX4+BW4+BV4)*0.132/3,17)</f>
        <v>19.60023076923077</v>
      </c>
      <c r="U706" s="111"/>
      <c r="V706" s="122"/>
      <c r="W706" s="108"/>
    </row>
    <row r="707" spans="2:23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SUM((BT20+BU20+BV19+BW19+CA17+CB17+CC16+CD16+CH14+CI14+CM12+CN12+CO11+CP11+CQ10+CR10)*0.132/2,(BX18+BY18+BZ18+CE15+CF15+CG15+CJ13+CK13+CL13)*0.132/3,(CQ9+CP9+CO9+CN9+CM8+CL8+CK8+CJ8+CI7+CH7+CG7+CF7+CE6+CD6+CC6+CB6)*0.132/4,(CA5+BZ5+BY5+BX4+BW4+BV4)*0.132/3,17)</f>
        <v>19.160230769230768</v>
      </c>
      <c r="U707" s="111"/>
      <c r="V707" s="122"/>
      <c r="W707" s="108"/>
    </row>
    <row r="708" spans="2:23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0.132/2,(BT19+BU19+BV19+BY17+BZ17+CA17+CB16+CC16+CD16+CE15+CF15+CG15+CH14+CI14+CJ14+CK13+CL13+CM13+CN12+CO12+CP12+CQ11+CR11+CS11)*0.132/3,(CT10+CU10)*0.132/2,(CT9+CS9+CR9+CQ9+CP9)*0.132/5,(CO8+CN8+CM8+CL8+CK7+CJ7+CI7+CH7+CG6+CF6+CE6+CD6+CC5+CB5+CA5+BZ5+BY4+BX4+BW4+BV4)*0.132/4,17)</f>
        <v>19.085430769230765</v>
      </c>
      <c r="U708" s="111"/>
      <c r="V708" s="122"/>
      <c r="W708" s="108"/>
    </row>
    <row r="709" spans="2:23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0.132/3,(CE15+CF15+CG15+CH15+CL13+CM13+CN13+CO13)*0.132/4,(CV10+CW10)*0.132/2,(CV9+CU9+CT9+CS9+CR9+CQ8+CP8+CO8+CN8+CM8+CL7+CK7+CJ7+CI7+CH7)*0.132/5,(CG6+CF6+CE6+CD6+CC5+CB5+CA5+BZ5+BY4+BX4+BW4+BV4)*0.132/4,17)</f>
        <v>18.733430769230768</v>
      </c>
      <c r="U709" s="111"/>
      <c r="V709" s="122"/>
      <c r="W709" s="108"/>
    </row>
    <row r="710" spans="2:23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0.132/3,(BQ19+BR19+BS19+BT19+BX17+BY17+BZ17+CA17+CE15+CF15+CG15+CH15+CI14+CJ14+CK14+CL14+CM13+CN13+CO13+CP13+CQ12+CR12+CS12+CT12)*0.132/4,(CU11+CV11+CW11+CX10+CY10+CZ10)*0.132/3,(CY9+CX9+CW9+CV9+CU9+CT8+CS8+CR8+CQ8+CP8+CO7+CN7+CM7+CL7+CK7+CJ6+CI6+CH6+CG6+CF6+CE5+CD5+CC5+CB5+CA5+BZ4+BY4+BX4+BW4+BV4)*0.132/5,17)</f>
        <v>18.315430769230765</v>
      </c>
      <c r="U710" s="111"/>
      <c r="V710" s="122"/>
      <c r="W710" s="108"/>
    </row>
    <row r="711" spans="2:23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  <c r="T711" s="111"/>
      <c r="U711" s="111"/>
      <c r="V711" s="122"/>
      <c r="W711" s="108"/>
    </row>
    <row r="712" spans="2:23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SUM((CD20+CC19+CC18+CB17+CB16+CA15+CA14+BZ13+BZ12+BY11+BY10+BX9+BX8+BW7+BW6+BV5+BV4)*0.132,17)</f>
        <v>18.467230769230767</v>
      </c>
      <c r="U712" s="111"/>
      <c r="V712" s="122"/>
      <c r="W712" s="108"/>
    </row>
    <row r="713" spans="2:23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SUM((CB20+CB19+CB18+CB17+CB16+CB15+CB14+CB13+CB12+CA11+CA10+BZ9+BY8+BX7+BW6+BV5+BV4)*0.132,17)</f>
        <v>20.051230769230767</v>
      </c>
      <c r="U713" s="111"/>
      <c r="V713" s="122"/>
      <c r="W713" s="108"/>
    </row>
    <row r="714" spans="2:23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SUM((BZ20+CA19+CA18+CB17+CB16+CC15+CC14+CD13+CD12+CE11+CE10+BX6+BW5+BV4)*0.132,(CD9+CC9+CB8+CA8+BZ7+BY7)*0.132/2,17)</f>
        <v>19.391230769230766</v>
      </c>
      <c r="U714" s="111"/>
      <c r="V714" s="122"/>
      <c r="W714" s="108"/>
    </row>
    <row r="715" spans="2:23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SUM((BX20+BY19+BZ18+CA17+CB16+CC15+CD14+CE13+CF12+CG11+CG10+BV4)*0.132,(CF9+CE9+CD8+CC8+CB7+CA7+BZ6+BY6+BX5+BW5)*0.132/2,17)</f>
        <v>19.721230769230768</v>
      </c>
      <c r="U715" s="111"/>
      <c r="V715" s="122"/>
      <c r="W715" s="108"/>
    </row>
    <row r="716" spans="2:23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SUM((BV20+BY18+CB16+CE14+CH12+CI11+CJ10)*0.132,(BW19+BX19+BZ17+CA17+CC15+CD15+CF13+CG13+CC7+CB7+CA6+BZ6+BY5+BX5+BW4+BV4)*0.132/2,(CI9+CH9+CG9+CF8+CE8+CD8)*0.132/3,17)</f>
        <v>19.347230769230766</v>
      </c>
      <c r="U716" s="111"/>
      <c r="V716" s="122"/>
      <c r="W716" s="108"/>
    </row>
    <row r="717" spans="2:23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SUM((BU19+BV19+BW18+BX18+BY17+BZ17+CA16+CB16+CC15+CD15+CE14+CF14+CG13+CH13+CI12+CJ12+CK11+CL11)*0.132/2,(BT20+CM10)*0.132,(CL9+CK9+CJ9+CI8+CH8+CG8+CF7+CE7+CD7+CC6+CB6+CA6+BZ5+BY5+BX5)*0.132/3,(BW4+BV4)*0.132/2,17)</f>
        <v>19.039230769230766</v>
      </c>
      <c r="U717" s="111"/>
      <c r="V717" s="122"/>
      <c r="W717" s="108"/>
    </row>
    <row r="718" spans="2:23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SUM((BR20+BS20+BT19+BU19+BY17+BZ17+CA16+CB16+CF14+CG14+CK12+CL12+CM11+CN11+CO10+CP10)*0.132/2,(BV18+BW18+BX18+CC15+CD15+CE15+CH13+CI13+CJ13+CG7+CF7+CE7+CD6+CC6+CB6+CA5+BZ5+BY5+BX4+BW4+BV4)*0.132/3,(CO9+CN9++CM9+CL9+CK8+CJ8+CI8+CH8)*0.132/4,17)</f>
        <v>19.083230769230767</v>
      </c>
      <c r="U718" s="111"/>
      <c r="V718" s="122"/>
      <c r="W718" s="108"/>
    </row>
    <row r="719" spans="2:23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0.132/2,(BR19+BS19+BT19+BW17+BX17+BY17+BZ16+CA16+CB16+CC15+CD15+CE15+CF14+CG14+CH14+CI13+CJ13+CK13+CL12+CM12+CN12+CO11+CP11+CQ11)*0.132/3,(CR10+CS10)*0.132/2,(CR9+CQ9+CP9+CO9+CN8+CM8+CL8+CK8+CJ7+CI7+CH7+CG7+CF6+CE6+CD6+CC6+CB5+CA5+BZ5+BY5)*0.132/4,(BX4+BW4+BV4)*0.132/3,17)</f>
        <v>18.731230769230766</v>
      </c>
      <c r="U719" s="111"/>
      <c r="V719" s="122"/>
      <c r="W719" s="108"/>
    </row>
    <row r="720" spans="2:23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0.132/3,(CC15+CD15+CE15+CF15+CJ13+CK13+CL13+CM13)*0.132/4,(CT10+CU10)*0.132/2,(CT9+CS9+CR9+CQ9+CP9)*0.132/5,(CO8+CN8+CM8+CL8+CK7+CJ7+CI7+CH7+CG6+CF6+CE6+CD6+CC5+CB5+CA5+BZ5+BY4+BX4+BW4+BV4)*0.132/4,17)</f>
        <v>18.711430769230766</v>
      </c>
      <c r="U720" s="111"/>
      <c r="V720" s="122"/>
      <c r="W720" s="108"/>
    </row>
    <row r="721" spans="2:23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0.132/3,(BO19+BP19+BQ19+BR19+BV17+BW17+BX17+BY17+CC15+CD15+CE15+CF15+CG14+CH14+CI14+CJ14+CK13+CL13+CM13+CN13+CO12+CP12+CQ12+CR12)*0.132/4,(CS11+CT11+CU11+CV10+CW10+CX10)*0.132/3,(CW9+CV9+CU9+CT9+CS9+CR8+CQ8+CP8+CO8+CN8+CM7+CL7+CK7+CJ7+CI7+CH6+CG6+CF6+CE6+CD6)*0.132/5,(CC5+CB5+CA5+BZ5+BY4+BX4+BW4+BV4)*0.132/4,17)</f>
        <v>18.348430769230767</v>
      </c>
      <c r="U721" s="111"/>
      <c r="V721" s="122"/>
      <c r="W721" s="108"/>
    </row>
    <row r="722" spans="2:23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0.132/3,(BM19+BN19+BO19+BP19+BQ18+BR18+BS18+BT18+BU17+BV17+BW17+BX17+BY16+BZ16+CA16+CB16+CH14+CI14+CJ14+CK14+CQ12+CR12+CS12+CT12+CU11+CV11+CW11+CX11)*0.132/4,(CC15+CD15+CE15+CF15+CG15+CL13+CM13+CN13+CO13+CP13)*0.132/5,(CY10+CZ10+DA10)*0.132/3,(CZ9+CY9+CX9+CW9+CV9+CU9)*0.132/6,(CT8+CS8+CR8+CQ8+CP8+CO7+CN7+CM7+CL7+CK7+CJ6+CI6+CH6+CG6+CF6+CE5+CD5+CC5+CB5+CA5+BZ4+BY4+BX4+BW4+BV4)*0.132/5,17)</f>
        <v>18.066830769230766</v>
      </c>
      <c r="U722" s="111"/>
      <c r="V722" s="122"/>
      <c r="W722" s="108"/>
    </row>
    <row r="723" spans="2:23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  <c r="T723" s="111"/>
      <c r="U723" s="111"/>
      <c r="V723" s="122"/>
      <c r="W723" s="108"/>
    </row>
    <row r="724" spans="2:23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SUM((BZ20+BZ19+BZ18+BZ17+BZ16+BZ15+BZ14+BZ13+BZ12+BZ11+BZ10+BY9+BX8+BW7+BW6+BV5+BV4)*0.132,17)</f>
        <v>19.655230769230766</v>
      </c>
      <c r="U724" s="111"/>
      <c r="V724" s="122"/>
      <c r="W724" s="108"/>
    </row>
    <row r="725" spans="2:23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SUM((BX20+BY19+BY18+BZ17+BZ16+CA15+CA14+CB13+CB12+CC11+CC10+BZ8+BY7+BX6+BW5+BV4)*0.132,(CB9+CA9)*0.132/2,17)</f>
        <v>19.391230769230766</v>
      </c>
      <c r="U725" s="111"/>
      <c r="V725" s="122"/>
      <c r="W725" s="108"/>
    </row>
    <row r="726" spans="2:23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SUM((BV20+BW19+BX18+BY17+BZ16+CA15+CB14+CC13+CD12+CE11+CE10+BX6+BW5+BV4)*0.132,(CD9+CC9+CB8+CA8+BZ7+BY7)*0.132/2,17)</f>
        <v>19.523230769230768</v>
      </c>
      <c r="U726" s="111"/>
      <c r="V726" s="122"/>
      <c r="W726" s="108"/>
    </row>
    <row r="727" spans="2:23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SUM((BT20+BW18+BZ16+CC14+CF12+CG11+CH10)*0.132,(BU19+BV19+BX17+BY17+CA15+CB15+CD13+CE13+CG9+CF9+CE8+CD8+CC7+CB7+CA6+BZ6+BY5+BX5+BW4+BV4)*0.132/2,17)</f>
        <v>18.929230769230767</v>
      </c>
      <c r="U727" s="111"/>
      <c r="V727" s="122"/>
      <c r="W727" s="108"/>
    </row>
    <row r="728" spans="2:23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SUM((BS19+BT19+BU18+BV18+BW17+BX17+BY16+BZ16+CA15+CB15+CC14+CD14+CE13+CF13+CG12+CH12+CI11+CJ11)*0.132/2,(BR20+CK10)*0.132,(CJ9+CI9+CH9+CG8+CF8+CE8+CD7+CC7+CB7)*0.132/3,(CA6+BZ6+BY5+BX5+BW4+BV4)*0.132/2,17)</f>
        <v>19.391230769230766</v>
      </c>
      <c r="U728" s="111"/>
      <c r="V728" s="122"/>
      <c r="W728" s="108"/>
    </row>
    <row r="729" spans="2:23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SUM((BP20+BQ20+BR19+BS19+BW17+BX17+BY16+BZ16+CD14+CE14+CI12+CJ12+CK11+CL11+CM10+CN10)*0.132/2,(BT18+BU18+BV18+CA15+CB15+CC15+CF13+CG13+CH13+CM9+CL9+CK9+CJ8+CI8+CH8+CG7+CF7+CE7+CD6+CC6+CB6+CA5+BZ5+BY5+BX4+BW4+BV4)*0.132/3,17)</f>
        <v>18.951230769230769</v>
      </c>
      <c r="U729" s="111"/>
      <c r="V729" s="122"/>
      <c r="W729" s="108"/>
    </row>
    <row r="730" spans="2:23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0.132/2,(BP19+BQ19+BR19+BU17+BV17+BW17+BX16+BY16+BZ16+CA15+CB15+CC15+CD14+CE14+CF14+CG13+CH13+CI13+CJ12+CK12+CL12+CM11+CN11+CO11)*0.132/3,(CP10+CQ10)*0.132/2,(CP9+CO9+CN9+CM9+CL8+CK8+CJ8+CI8+CH7+CG7+CF7+CE7)*0.132/4,(CD6+CC6+CB6+CA5+BZ5+BY5+BX4+BW4+BV4)*0.132/3,17)</f>
        <v>18.665230769230767</v>
      </c>
      <c r="U730" s="111"/>
      <c r="V730" s="122"/>
      <c r="W730" s="108"/>
    </row>
    <row r="731" spans="2:23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0.132/3,(CA15+CB15+CC15+CD15+CH13+CI13+CJ13+CK13)*0.132/4,(CR10+CS10)*0.132/2,(CR9+CQ9+CP9+CO9+CN8+CM8+CL8+CK8+CJ7+CI7+CH7+CG7+CF6+CE6+CD6+CC6+CB5+CA5+BZ5+BY5)*0.132/4,(BX4+BW4+BV4)*0.132/3,17)</f>
        <v>18.434230769230766</v>
      </c>
      <c r="U731" s="111"/>
      <c r="V731" s="122"/>
      <c r="W731" s="108"/>
    </row>
    <row r="732" spans="2:23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0.132/3,(BM19+BN19+BO19+BP19+BT17+BU17+BV17+BW17+CA15+CB15+CC15+CD15+CE14+CF14+CG14+CH14+CI13+CJ13+CK13+CL13+CM12+CN12+CO12+CP12)*0.132/4,(CQ11+CR11+CS11+CT10+CU10+CV10)*0.132/3,(CU9+CT9+CS9+CR9+CQ9+CP8+CO8+CN8+CM8+CL8)*0.132/5,(CK7+CJ7+CI7+CH7+CG6+CF6+CE6+CD6+CC5+CB5+CA5+BZ5+BY4+BX4+BW4+BV4)*0.132/4,17)</f>
        <v>18.374830769230766</v>
      </c>
      <c r="U732" s="111"/>
      <c r="V732" s="122"/>
      <c r="W732" s="108"/>
    </row>
    <row r="733" spans="2:23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0.132/3,(BK19+BL19+BM19+BN19+BO18+BP18+BQ18+BR18+BS17+BT17+BU17+BV17+BW16+BX16+BY16+BZ16+CF14+CG14+CH14+CI14+CO12+CP12+CQ12+CR12+CS11+CT11+CU11+CV11)*0.132/4,(CA15+CB15+CC15+CD15+CE15+CJ13+CK13+CL13+CM13+CN13)*0.132/5,(CW10+CX10+CY10)*0.132/3,(CX9+CW9+CV9+CU9+CT9+CS8+CR8+CQ8+CP8+CO8+CN7+CM7+CL7+CK7+CJ7+CI6+CH6+CG6+CF6+CE6+CD5+CC5+CB5+CA5+BZ5)*0.132/5,(BY4+BX4+BW4+BV4)*0.132/4,17)</f>
        <v>18.117430769230769</v>
      </c>
      <c r="U733" s="111"/>
      <c r="V733" s="122"/>
      <c r="W733" s="108"/>
    </row>
    <row r="734" spans="2:23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0.132/4,(BN18+BO18+BP18+BQ18+BR18+CA15+CB15+CC15+CD15+CE15+CF14+CG14+CH14+CI14+CJ14+CK13+CL13+CM13+CN13+CO13+CP12+CQ12+CR12+CS12+CT12)*0.132/5,(CU11+CV11+CW11+CX11)*0.132/4,(CY10+CZ10+DA10)*0.132/3,(CZ9+CY9+CX9+CW9+CV9+CU9)*0.132/6,(CT8+CS8+CR8+CQ8+CP8+CO7+CN7+CM7+CL7+CK7+CJ6+CI6+CH6+CG6+CF6+CE5+CD5+CC5+CB5+CA5+BZ4+BY4+BX4+BW4+BV4)*0.132/5,17)</f>
        <v>17.893030769230769</v>
      </c>
      <c r="U734" s="111"/>
      <c r="V734" s="122"/>
      <c r="W734" s="108"/>
    </row>
    <row r="735" spans="2:23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  <c r="T735" s="111"/>
      <c r="U735" s="111"/>
      <c r="V735" s="122"/>
      <c r="W735" s="108"/>
    </row>
    <row r="736" spans="2:23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SUM((BX20+BX19+BX18+BX17+BX16+BX15+BX14+BX13+BX12+BX11+BX10+BX9+BW8+BW7+BV6+BV5+BV4)*0.132,17)</f>
        <v>19.787230769230767</v>
      </c>
      <c r="U736" s="111"/>
      <c r="V736" s="122"/>
      <c r="W736" s="108"/>
    </row>
    <row r="737" spans="2:23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SUM((BV20+BW19+BW18+BX17+BX16+BY15+BY14+BZ13+BZ12+CA11+CA10+BZ9+BY8+BX7+BW6+BV5+BV4)*0.132,17)</f>
        <v>18.995230769230766</v>
      </c>
      <c r="U737" s="111"/>
      <c r="V737" s="122"/>
      <c r="W737" s="108"/>
    </row>
    <row r="738" spans="2:23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SUM((BT20+BU19+BV18+BW17+BX16+BY15+BZ14+CA13+CB12+CC11+CC10+BZ8+BY7+BX6+BW5+BV4)*0.132,(CB9+CA9)*0.132/2,17)</f>
        <v>19.127230769230767</v>
      </c>
      <c r="U738" s="111"/>
      <c r="V738" s="122"/>
      <c r="W738" s="108"/>
    </row>
    <row r="739" spans="2:23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SUM((BR20+BU18+BX16+CA14+CD12+CE11+CF10+BW5+BV4)*0.132,(BS19+BT19+BV17+BW17+BY15+BZ15+CB13+CC13+CE9+CD9+CC8+CB8+CA7+BZ7+BY6+BX6)*0.132/2,17)</f>
        <v>19.061230769230768</v>
      </c>
      <c r="U739" s="111"/>
      <c r="V739" s="122"/>
      <c r="W739" s="108"/>
    </row>
    <row r="740" spans="2:23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SUM((BQ19+BR19+BS18+BT18+BU17+BV17+BW16+BX16+BY15+BZ15+CA14+CB14+CC13+CD13+CE12+CF12+CG11+CH11)*0.132/2,(BP20+CI10)*0.132,(CH9+CG9+CF9)*0.132/3,(CE8+CD8+CC7+CB7+CA6+BZ6+BY5+BX5+BW4+BV4)*0.132/2,17)</f>
        <v>18.841230769230769</v>
      </c>
      <c r="U740" s="111"/>
      <c r="V740" s="122"/>
      <c r="W740" s="108"/>
    </row>
    <row r="741" spans="2:23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SUM((BN20+BO20+BP19+BQ19+BU17+BV17+BW16+BX16+CB14+CC14+CG12+CH12+CI11+CJ11+CK10+CL10)*0.132/2,(BR18+BS18+BT18+BY15+BZ15+CA15+CD13+CE13+CF13)*0.132/3,(CK9+CJ9+CI9+CH8+CG8+CF8+CE7+CD7+CC7+CB6+CA6+BZ6)*0.132/3,(BY5+BX5+BW4+BV4)*0.132/2,17)</f>
        <v>18.819230769230767</v>
      </c>
      <c r="U741" s="111"/>
      <c r="V741" s="122"/>
      <c r="W741" s="108"/>
    </row>
    <row r="742" spans="2:23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0.132/2,(BN19+BO19+BP19+BS17+BT17+BU17+BV16+BW16+BX16+BY15+BZ15+CA15+CB14+CC14+CD14+CE13+CF13+CG13+CH12+CI12+CJ12+CK11+CL11+CM11)*0.132/3,(CN10+CO10)*0.132/2,(CN9+CM9+CL9+CK9)*0.132/4,(CJ8++CI8+CH8+CG7+CF7+CE7+CD6+CC6+CB6+CA5+BZ5+BY5+BX4+BW4+BV4)*0.132/3,17)</f>
        <v>18.588230769230769</v>
      </c>
      <c r="U742" s="111"/>
      <c r="V742" s="122"/>
      <c r="W742" s="108"/>
    </row>
    <row r="743" spans="2:23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0.132/3,(BY15+BZ15+CA15+CB15+CF13+CG13+CH13+CI13)*0.132/4,(CP10+CQ10)*0.132/2,(CP9+CO9+CN9+CM9+CL8+CK8+CJ8+CI8+CH7+CG7+CF7+CE7)*0.132/4,(CD6+CC6+CB6+CA5+BZ5+BY5+BX4+BW4+BV4)*0.132/3,17)</f>
        <v>18.555230769230768</v>
      </c>
      <c r="U743" s="111"/>
      <c r="V743" s="122"/>
      <c r="W743" s="108"/>
    </row>
    <row r="744" spans="2:23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0.132/3,(BK19+BL19+BM19+BN19+BR17+BS17+BT17+BU17+BY15+BZ15+CA15+CB15+CC14+CD14+CE14+CF14+CG13+CH13+CI13+CJ13+CK12+CL12+CM12+CN12)*0.132/4,(CO11+CP11+CQ11+CR10+CS10+CT10)*0.132/3,(CS9+CR9+CQ9+CP9+CO8+CN8+CM8+CL8+CK7+CJ7+CI7+CH7+CG6+CF6+CE6+CD6+CC5+CB5+CA5+BZ5+BY4+BX4+BW4+BV4)*0.132/4,17)</f>
        <v>18.236230769230769</v>
      </c>
      <c r="U744" s="111"/>
      <c r="V744" s="122"/>
      <c r="W744" s="108"/>
    </row>
    <row r="745" spans="2:23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0.132/3,(BI19+BJ19+BK19+BL19+BM18+BN18+BO18+BP18+BQ17+BR17+BS17+BT17+BU16+BV16+BW16+BX16+CD14+CE14+CF14+CG14+CM12+CN12+CO12+CP12+CQ11+CR11+CS11+CT11)*0.132/4,(BY15+BZ15+CA15+CB15+CC15+CH13+CI13+CJ13+CK13+CL13)*0.132/5,(CU10+CV10+CW10)*0.132/3,(CV9+CU9+CT9+CS9+CR9+CQ8+CP8+CO8+CN8+CM8+CL7+CK7+CJ7+CI7+CH7)*0.132/5,(CG6+CF6+CE6+CD6+CC5+CB5+CA5+BZ5+BY4+BX4+BW4+BV4)*0.132/4,17)</f>
        <v>17.983230769230769</v>
      </c>
      <c r="U745" s="111"/>
      <c r="V745" s="122"/>
      <c r="W745" s="108"/>
    </row>
    <row r="746" spans="2:23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0.132/4,(BL18+BM18+BN18+BO18+BP18+BY15+BZ15+CA15+CB15+CC15+CD14+CE14+CF14+CG14+CH14+CI13+CJ13+CK13+CL13+CM13+CN12+CO12+CP12+CQ12+CR12)*0.132/5,(CS11+CT11+CU11+CV11+CW10+CX10+CY10+CZ10)*0.132/4,(CY9+CX9+CW9+CV9+CU9+CT8+CS8+CR8+CQ8+CP8+CO7+CN7+CM7+CL7+CK7+CJ6+CI6+CH6+CG6+CF6+CE5+CD5+CC5+CB5+CA5+BZ4+BY4+BX4+BW4+BV4)*0.132/5,17)</f>
        <v>17.747830769230767</v>
      </c>
      <c r="U746" s="111"/>
      <c r="V746" s="122"/>
      <c r="W746" s="108"/>
    </row>
    <row r="747" spans="2:23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  <c r="T747" s="111"/>
      <c r="U747" s="111"/>
      <c r="V747" s="122"/>
      <c r="W747" s="108"/>
    </row>
    <row r="748" spans="2:23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SUM((BV20+BV19+BV18+BV17+BV16+BV15+BV14+BV13+BV12+BV11+BV10+BV9+BV8+BV7+BV6+BV5+BV4)*0.132,17)</f>
        <v>18.335230769230769</v>
      </c>
      <c r="U748" s="111"/>
      <c r="V748" s="122"/>
      <c r="W748" s="108"/>
    </row>
    <row r="749" spans="2:23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SUM((BT20+BU19+BU18+BV17+BV16+BW15+BW14+BX13+BX12+BY11+BY10+BX9+BX8+BW7+BW6+BV5+BV4)*0.132,17)</f>
        <v>18.07123076923077</v>
      </c>
      <c r="U749" s="111"/>
      <c r="V749" s="122"/>
      <c r="W749" s="108"/>
    </row>
    <row r="750" spans="2:23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SUM((BR20+BS19+BT18+BU17+BV16+BW15+BX14+BY13+BZ12+CA11+CA10+BZ9+BY8+BX7+BW6+BV5+BV4)*0.132,17)</f>
        <v>18.863230769230768</v>
      </c>
      <c r="U750" s="111"/>
      <c r="V750" s="122"/>
      <c r="W750" s="108"/>
    </row>
    <row r="751" spans="2:23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SUM((BP20+BS18+BV16+BY14+CB12+CC11+CD10+BY7+BX6+BW5+BV4)*0.132,(BQ19+BR19+BT17+BU17+BW15+BX15+BZ13+CA13+CC9+CB9+CA8+BZ8)*0.132/2,17)</f>
        <v>18.401230769230768</v>
      </c>
      <c r="U751" s="111"/>
      <c r="V751" s="122"/>
      <c r="W751" s="108"/>
    </row>
    <row r="752" spans="2:23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SUM((BO19+BP19+BQ18+BR18+BS17+BT17+BU16+BV16+BW15+BX15+BY14+BZ14+CA13+CB13+CC12+CD12+CE11+CF11+CF9+CE9+CD8+CC8+CB7+CA7+BZ6+BY6+BX5+BW5)*0.132/2,(BN20+CG10+BV4)*0.132,17)</f>
        <v>18.599230769230768</v>
      </c>
      <c r="U752" s="111"/>
      <c r="V752" s="122"/>
      <c r="W752" s="108"/>
    </row>
    <row r="753" spans="2:23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SUM((BL20+BM20+BN19+BO19+BS17+BT17+BU16+BV16+BZ14+CA14+CE12+CF12+CG11+CH11+CI10+CJ10)*0.132/2,(BP18+BQ18+BR18+BW15+BX15+BY15+CB13+CC13+CD13)*0.132/3,(CI9+CH9+CG9+CF8+CE8+CD8)*0.132/3,(CC7+CB7+CA6+BZ6+BY5+BX5+BW4+BV4)*0.132/2,17)</f>
        <v>18.797230769230769</v>
      </c>
      <c r="U753" s="111"/>
      <c r="V753" s="122"/>
      <c r="W753" s="108"/>
    </row>
    <row r="754" spans="2:23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SUM((BJ20+BK20+BO18+BP18)*0.132/2,(BL19+BM19+BN19+BQ17+BR17+BS17+BT16+BU16+BV16+BW15+BX15+BY15+BZ14+CA14+CB14+CC13+CD13+CE13+CF12+CG12+CH12+CI11+CJ11+CK11)*0.132/3,(CL10+CM10)*0.132/2,(CL9+CK9+CJ9+CI8+CH8+CG8+CF7+CE7+CD7+CC6+CB6+CA6+BZ5+BY5+BX5)*0.132/3,(BW4+BV4)*0.132/2,17)</f>
        <v>18.313230769230767</v>
      </c>
      <c r="U754" s="111"/>
      <c r="V754" s="122"/>
      <c r="W754" s="108"/>
    </row>
    <row r="755" spans="2:23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0.132/3,(BW15+BX15+BY15+BZ15+CD13+CE13+CF13+CG13)*0.132/4,(CN10+CO10)*0.132/2,(CN9+CM9+CL9+CK9)*0.132/4,(CJ8+CI8+CH8+CG7+CF7+CE7+CD6+CC6+CB6+CA5+BZ5+BY5+BX4+BW4+BV4)*0.132/3,17)</f>
        <v>18.137230769230769</v>
      </c>
      <c r="U755" s="111"/>
      <c r="V755" s="122"/>
      <c r="W755" s="108"/>
    </row>
    <row r="756" spans="2:23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0.132/3,(BI19+BJ19+BK19+BL19+BP17+BQ17+BR17+BS17+BW15+BX15+BY15+BZ15+CA14+CB14+CC14+CD14+CE13+CF13+CG13+CH13+CI12+CJ12+CK12+CL12)*0.132/4,(CM11+CN11+CO11+CP10+CQ10+CR10)*0.132/3,(CQ9+CP9+CO9+CN9+CM8+CL8+CK8+CJ8+CI7+CH7+CG7+CF7+CE6+CD6+CC6+CB6)*0.132/4,(CA5+BZ5+BY5+BX4+BW4+BV4)*0.132/3,17)</f>
        <v>17.928230769230769</v>
      </c>
      <c r="U756" s="111"/>
      <c r="V756" s="122"/>
      <c r="W756" s="108"/>
    </row>
    <row r="757" spans="2:23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0.132/3,(BG19+BH19+BI19+BJ19+BK18+BL18+BM18+BN18+BO17+BP17+BQ17+BR17+BS16+BT16+BU16+BV16+CB14+CC14+CD14+CE14+CK12+CL12+CM12+CN12+CO11+CP11+CQ11+CR11)*0.132/4,(BW15+BX15+BY15+BZ15+CA15+CF13+CG13+CH13+CI13+CJ13)*0.132/5,(CS10+CT10+CU10)*0.132/3,(CT9+CS9+CR9+CQ9+CP9)*0.132/5,(CO8+CN8+CM8+CL8+CK7+CJ7+CI7+CH7+CG6+CF6+CE6+CD6+CC5+CB5+CA5+BZ5+BY4+BX4+BW4+BV4)*0.132/4,17)</f>
        <v>17.835830769230768</v>
      </c>
      <c r="U757" s="111"/>
      <c r="V757" s="122"/>
      <c r="W757" s="108"/>
    </row>
    <row r="758" spans="2:23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0.132/4,(BJ18+BK18+BL18+BM18+BN18+BW15+BX15+BY15+BZ15+CA15+CB14+CC14+CD14+CE14+CF14+CG13+CH13+CI13+CJ13+CK13+CL12+CM12+CN12+CO12+CP12)*0.132/5,(CQ11+CR11+CS11+CT11+CU10+CV10+CW10+CX10)*0.132/4,(CW9+CV9+CU9+CT9+CS9+CR8+CQ8+CP8+CO8+CN8+CM7+CL7+CK7+CJ7+CI7+CH6+CG6+CF6+CE6+CD6)*0.132/5,(CC5+CB5+CA5+BZ5+BY4+BX4+BW4+BV4)*0.132/4,17)</f>
        <v>17.734630769230769</v>
      </c>
      <c r="U758" s="111"/>
      <c r="V758" s="122"/>
      <c r="W758" s="108"/>
    </row>
    <row r="759" spans="2:23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0.132/4,(BD19+BE19+BF19+BG19+BH19+BM17+BN17+BO17+BP17+BQ17+BR16+BS16+BT16+BU16+BV16+CC14+CD14+CE14+CF14+CG14+CN12+CO12+CP12+CQ12+CR12)*0.132/5,(BW15+BX15+BY15+BZ15+CA15+CB15+CH13+CI13+CJ13+CK13+CL13+CM13)*0.132/6,(CS11+CT11+CU11+CV11+CW10+CX10+CY10+CZ10)*0.132/4,(CY9+CX9+CW9+CV9+CU9+CT8+CS8+CR8+CQ8+CP8+CO7+CN7+CM7+CL7+CK7+CJ6+CI6+CH6+CG6+CF6+CE5+CD5+CC5+CB5+CA5+BZ4+BY4+BX4+BW4+BV4)*0.132/5,17)</f>
        <v>17.501430769230769</v>
      </c>
      <c r="U759" s="111"/>
      <c r="V759" s="122"/>
      <c r="W759" s="108"/>
    </row>
    <row r="760" spans="2:23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  <c r="T760" s="111"/>
      <c r="U760" s="111"/>
      <c r="V760" s="122"/>
      <c r="W760" s="108"/>
    </row>
    <row r="761" spans="2:23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SUM((BR20+BS19+BS18+BT17+BT16+BU15+BU14+BV13+BV12+BW11+BW10+BW9+BW8+BV7+BV6+BV5+BV4)*0.132,17)</f>
        <v>18.07123076923077</v>
      </c>
      <c r="U761" s="111"/>
      <c r="V761" s="122"/>
      <c r="W761" s="108"/>
    </row>
    <row r="762" spans="2:23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SUM((BP20+BQ19+BR18+BS17+BT16+BU15+BV14+BW13+BX12+BY11+BZ10+BY9+BX8+BW7+BW6+BV5+BV4)*0.132,17)</f>
        <v>18.335230769230769</v>
      </c>
      <c r="U762" s="111"/>
      <c r="V762" s="122"/>
      <c r="W762" s="108"/>
    </row>
    <row r="763" spans="2:23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SUM((BN20+BQ18+BT16+BW14+BZ12+CA11+CB10+CA9+BZ8+BY7+BX6+BW5+BV4)*0.132,(BO19+BP19+BR17+BS17+BU15+BV15+BX13+BY13)*0.132/2,17)</f>
        <v>18.137230769230769</v>
      </c>
      <c r="U763" s="111"/>
      <c r="V763" s="122"/>
      <c r="W763" s="108"/>
    </row>
    <row r="764" spans="2:23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SUM((BM19+BN19+BO18+BP18+BQ17+BR17+BS16+BT16+BU15+BV15+BW14+BX14+BY13+BZ13+CA12+CB12+CC11+CD11)*0.132/2,(BL20+CE10+BX6+BW5+BV4)*0.132,(CD9+CC9+CB8+CA8+BZ7+BY7)*0.132/2,17)</f>
        <v>18.269230769230766</v>
      </c>
      <c r="U764" s="111"/>
      <c r="V764" s="122"/>
      <c r="W764" s="108"/>
    </row>
    <row r="765" spans="2:23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SUM((BJ20+BK20+BL19+BM19+BQ17+BR17+BS16+BT16+BX14+BY14+CC12+CD12+CE11+CF11+CG10+CH10)*0.132/2,(BN18+BO18+BP18+BU15+BV15+BW15+BZ13+CA13+CB13)*0.132/3,(CG9+CF9+CE8+CD8+CC7+CB7+CA6+BZ6+BY5+BX5+BW4+BV4)*0.132/2,17)</f>
        <v>18.181230769230769</v>
      </c>
      <c r="U765" s="111"/>
      <c r="V765" s="122"/>
      <c r="W765" s="108"/>
    </row>
    <row r="766" spans="2:23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SUM((BH20+BI20+BM18+BN18)*0.132/2,(BJ19+BK19+BL19+BO17+BP17+BQ17+BR16+BS16+BT16+BU15+BV15+BW15+BX14+BY14+BZ14+CA13+CB13+CC13+CD12+CE12+CF12+CG11+CH11+CI11)*0.132/3,(CJ10+CK10+CA6+BZ6+BY5+BX5+BW4+BV4)*0.132/2,(CJ9+CI9+CH9+CG8+CF8+CE8+CD7+CC7+CB7)*0.132/3,17)</f>
        <v>18.291230769230769</v>
      </c>
      <c r="U766" s="111"/>
      <c r="V766" s="122"/>
      <c r="W766" s="108"/>
    </row>
    <row r="767" spans="2:23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0.132/3,(BU15+BV15+BW15+BX15+CB13+CC13+CD13+CE13)*0.132/4,(CL10+CM10)*0.132/2,(CL9+CK9+CJ9+CI8+CH8+CG8+CF7+CE7+CD7+CC6+CB6+CA6+BZ5+BY5+BX5)*0.132/3,(BW4+BV4)*0.132/2,17)</f>
        <v>17.961230769230767</v>
      </c>
      <c r="U767" s="111"/>
      <c r="V767" s="122"/>
      <c r="W767" s="108"/>
    </row>
    <row r="768" spans="2:23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0.132/3,(BG19+BH19+BI19+BJ19+BN17+BO17+BP17+BQ17+BU15+BV15+BW15+BX15+BY14+BZ14+CA14+CB14+CC13+CD13+CE13+CF13+CG12+CH12+CI12+CJ12)*0.132/4,(CK11+CL11+CM11+CN10+CO10+CP10+CG7+CF7+CE7+CD6+CC6+CB6+CA5+BZ5+BY5+BX4+BW4+BV4)*0.132/3,(CO9+CN9+CM9+CL9+CK8+CJ8+CI8+CH8)*0.132/4,17)</f>
        <v>17.81823076923077</v>
      </c>
      <c r="U768" s="111"/>
      <c r="V768" s="122"/>
      <c r="W768" s="108"/>
    </row>
    <row r="769" spans="2:23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0.132/3,(BE19+BF19+BG19+BH19+BI18+BJ18+BK18+BL18+BM17+BN17+BO17+BP17+BQ16+BR16+BS16+BT16+BZ14+CA14+CB14+CC14+CI12+CJ12+CK12+CL12+CM11+CN11+CO11+CP11)*0.132/4,(BU15+BV15+BW15+BX15+BY15+CD13+CE13+CF13+CG13+CH13)*0.132/5,(CQ10+CR10+CS10)*0.132/3,(CR9+CQ9+CP9+CO9+CN8+CM8+CL8+CK8+CJ7+CI7+CH7+CG7+CF6+CE6+CD6+CC6+CB5+CA5+BZ5+BY5)*0.132/4,(BX4+BW4+BV4)*0.132/3,17)</f>
        <v>17.516830769230769</v>
      </c>
      <c r="U769" s="111"/>
      <c r="V769" s="122"/>
      <c r="W769" s="108"/>
    </row>
    <row r="770" spans="2:23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K7+CJ7+CI7+CH7+CG6+CF6+CE6+CD6+CC5+CB5+CA5+BZ5+BY4+BX4+BW4+BV4)*0.132/4,(CU9+CT9+CS9+CR9+CQ9+CP8+CO8+CN8+CM8+CL8)*0.132/5,17)</f>
        <v>17.563030769230767</v>
      </c>
      <c r="U770" s="111"/>
      <c r="V770" s="122"/>
      <c r="W770" s="108"/>
    </row>
    <row r="771" spans="2:23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0.132/4,(BB19+BC19+BD19+BE19+BF19+BK17+BL17+BM17+BN17+BO17+BP16+BQ16+BR16+BS16+BT16+CA14+CB14+CC14+CD14+CE14+CL12+CM12+CN12+CO12+CP12)*0.132/5,(BU15+BV15+BW15+BX15+BY15+BZ15+CF13+CG13+CH13+CI13+CJ13+CK13)*0.132/6,(CQ11+CR11+CS11+CT11+CU10+CV10+CW10+CX10+BY4+BX4+BW4+BV4+CC5+CB5+CA5+BZ5)*0.132/4,(CW9+CV9+CU9+CT9+CS9+CR8+CQ8+CP8+CO8+CN8+CM7+CL7+CK7+CJ7+CI7+CH6+CG6+CF6+CE6+CD6)*0.132/5,17)</f>
        <v>17.642230769230768</v>
      </c>
      <c r="U771" s="111"/>
      <c r="V771" s="122"/>
      <c r="W771" s="108"/>
    </row>
    <row r="772" spans="2:23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0.132/5,(BU15+BV15+BW15+BX15+BY15+BZ15+CA14+CB14+CC14+CD14+CE14+CF14+CG13+CH13+CI13+CJ13+CK13+CL13+CM12+CN12+CO12+CP12+CQ12+CR12)*0.132/6,(CS11+CT11+CU11+CV11+CW11)*0.132/5,(CX10+CY10+CZ10+DA10)*0.132/4,(CZ9+CY9+CX9+CW9+CV9+CU9)*0.132/6,(CT8+CS8+CR8+CQ8+CP8+CO7+CN7+CM7+CL7+CK7+CJ6+CI6+CH6+CG6+CF6+CE5+CD5+CC5+CB5+CA5+BZ4+BY4+BX4+BW4+BV4)*0.132/5,17)</f>
        <v>17.448630769230768</v>
      </c>
      <c r="U772" s="111"/>
      <c r="V772" s="122"/>
      <c r="W772" s="108"/>
    </row>
    <row r="773" spans="2:23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  <c r="T773" s="111"/>
      <c r="U773" s="111"/>
      <c r="V773" s="122"/>
      <c r="W773" s="108"/>
    </row>
    <row r="774" spans="2:23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SUM((BP20+BQ19+BQ18+BR17+BR16+BS15+BS14+BT13+BT12+BU11+BU10+BU9+BU8+BU7+BV6+BV5+BV4)*0.132,17)</f>
        <v>17.807230769230767</v>
      </c>
      <c r="U774" s="111"/>
      <c r="V774" s="122"/>
      <c r="W774" s="108"/>
    </row>
    <row r="775" spans="2:23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SUM((BN20+BO19+BP18+BQ17+BR16+BS15+BT14+BU13+BV12+BW11+BX10+BX9+BW8+BW7+BV6+BV5+BV4)*0.132,17)</f>
        <v>17.279230769230768</v>
      </c>
      <c r="U775" s="111"/>
      <c r="V775" s="122"/>
      <c r="W775" s="108"/>
    </row>
    <row r="776" spans="2:23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SUM((BL20+BO18+BR16+BU14+BX12+BY11+BZ10+BY9+BX8+BW7+BW6+BV5+BV4)*0.132,(BM19+BN19+BP17+BQ17+BS15+BT15+BV13+BW13)*0.132/2,17)</f>
        <v>17.543230769230767</v>
      </c>
      <c r="U776" s="111"/>
      <c r="V776" s="122"/>
      <c r="W776" s="108"/>
    </row>
    <row r="777" spans="2:23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SUM((BK19+BL19+BM18+BN18+BO17+BP17+BQ16+BR16+BS15+BT15+BU14+BV14+BW13+BX13+BY12+BZ12+CA11+CB11+CB9+CA9)*0.132/2,(BJ20+CC10+BZ8+BY7+BX6+BW5+BV4)*0.132,17)</f>
        <v>17.543230769230767</v>
      </c>
      <c r="U777" s="111"/>
      <c r="V777" s="122"/>
      <c r="W777" s="108"/>
    </row>
    <row r="778" spans="2:23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SUM((BH20+BI20+BJ19+BK19+BO17+BP17+BQ16+BR16)*0.132/2,(BL18+BM18+BN18+BS15+BT15+BU15+BX13+BY13+BZ13)*0.132/3,(BV14+BW14+CA12+CB12+CC11+CD11+CE10+CF10+CE9+CD9+CC8+CB8+CA7+BZ7+BY6+BX6)*0.132/2,(BW5+BV4)*0.132,17)</f>
        <v>17.939230769230768</v>
      </c>
      <c r="U778" s="111"/>
      <c r="V778" s="122"/>
      <c r="W778" s="108"/>
    </row>
    <row r="779" spans="2:23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SUM((BF20+BG20+BK18+BL18)*0.132/2,(BH19+BI19+BJ19+BM17+BN17+BO17+BP16+BQ16+BR16+BS15+BT15+BU15+BV14+BW14+BX14+BY13+BZ13+CA13+CB12+CC12+CD12+CE11+CF11+CG11)*0.132/3,(CH10+CI10)*0.132/2,(CH9+CG9+CF9)*0.132/3,(CE8+CD8+CC7+CB7+CA6+BZ6+BY5+BX5+BW4+BV4)*0.132/2,17)</f>
        <v>17.91723076923077</v>
      </c>
      <c r="U779" s="111"/>
      <c r="V779" s="122"/>
      <c r="W779" s="108"/>
    </row>
    <row r="780" spans="2:23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SUM((BD20+BE20+BF20+BG19+BH19+BI19+BJ18+BK18+BL18+BM17+BN17+BO17+BP16+BQ16+BR16+BW14+BX14+BY14+CD12+CE12+CF12+CG11+CH11+CI11)*0.132/3,(BS15+BT15+BU15+BV15+BZ13+CA13+CB13+CC13)*0.132/4,(CJ10+CK10+CA6+BZ6+BY5+BX5+BW4+BV4)*0.132/2,(CJ9+CI9+CH9+CG8+CF8+CE8+CD7+CC7+CB7)*0.132/3,17)</f>
        <v>17.972230769230769</v>
      </c>
      <c r="U780" s="111"/>
      <c r="V780" s="122"/>
      <c r="W780" s="108"/>
    </row>
    <row r="781" spans="2:23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0.132/3,(BE19+BF19+BG19+BH19+BL17+BM17+BN17+BO17+BS15+BT15+BU15+BV15+BW14+BX14+BY14+BZ14+CA13+CB13+CC13+CD13+CE12+CF12+CG12+CH12)*0.132/4,(CI11+CJ11+CK11+CL10+CM10+CN10+CM9+CL9+CK9+CJ8+CI8+CH8+CG7+CF7+CE7+CD6+CC6+CB6+CA5+BZ5+BY5+BX4+BW4+BV4)*0.132/3,17)</f>
        <v>17.807230769230767</v>
      </c>
      <c r="U781" s="111"/>
      <c r="V781" s="122"/>
      <c r="W781" s="108"/>
    </row>
    <row r="782" spans="2:23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0.132/3,(BC19+BD19+BE19+BF19+BG18+BH18+BI18+BJ18+BK17+BL17+BM17+BN17+BO16+BP16+BQ16+BR16+BX14+BY14+BZ14+CA14+CG12+CH12+CI12+CJ12+CK11+CL11+CM11+CN11)*0.132/4,(BS15+BT15+BU15+BV15+BW15+CB13+CC13+CD13+CE13+CF13)*0.132/5,(CO10+CP10+CQ10+CD6+CC6+CB6+CA5+BZ5+BY5+BX4+BW4+BV4)*0.132/3,(CP9+CO9+CN9+CM9+CL8+CK8+CJ8+CI8+CH7+CG7+CF7+CE7)*0.132/4,17)</f>
        <v>17.646630769230768</v>
      </c>
      <c r="U782" s="111"/>
      <c r="V782" s="122"/>
      <c r="W782" s="108"/>
    </row>
    <row r="783" spans="2:23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S9+CR9+CQ9+CP9++CO8+CN8+CM8+CL8+CK7+CJ7+CI7+CH7+CG6+CF6+CE6+CD6+CC5+CB5+CA5+BZ5+BY4+BX4+BW4+BV4)*0.132/4,17)</f>
        <v>17.47063076923077</v>
      </c>
      <c r="U783" s="111"/>
      <c r="V783" s="122"/>
      <c r="W783" s="108"/>
    </row>
    <row r="784" spans="2:23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0.132/4,(AZ19+BA19+BB19+BC19+BD19+BI17+BJ17+BK17+BL17+BM17+BN16+BO16+BP16+BQ16+BR16+BY14+BZ14+CA14+CB14+CC14+CJ12+CK12+CL12+CM12+CN12)*0.132/5,(BS15+BT15+BU15+BV15+BW15+BX15+CD13+CE13+CF13+CG13+CH13+CI13)*0.132/6,(CO11+CP11+CQ11+CR11+CS10+CT10+CU10+CV10+CK7+CJ7+CI7+CH7+CG6+CF6+CE6+CD6+CC5+CB5+CA5+BZ5+BY4+BX4+BW4+BV4)*0.132/4,(CU9+CT9+CS9+CR9+CQ9+CP8+CO8+CN8+CM8+CL8)*0.132/5,17)</f>
        <v>17.527830769230768</v>
      </c>
      <c r="U784" s="111"/>
      <c r="V784" s="122"/>
      <c r="W784" s="108"/>
    </row>
    <row r="785" spans="2:23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0.132/5,(BS15+BT15+BU15+BV15+BW15+BX15+BY14+BZ14+CA14+CB14+CC14+CD14+CE13+CF13+CG13+CH13+CI13+CJ13+CK12+CL12+CM12+CN12+CO12+CP12)*0.132/6,(CQ11+CR11+CS11+CT11+CU11)*0.132/5,(CV10+CW10+CX10+CY10)*0.132/4,(CX9+CW9+CV9+CU9+CT9+CS8+CR8+CQ8+CP8+CO8+CN7+CM7+CL7+CK7+CJ7+CI6+CH6+CG6+CF6+CE6+CD5+CC5+CB5+CA5+BZ5)*0.132/5,(BY4+BX4+BW4+BV4)*0.132/4,17)</f>
        <v>17.501430769230769</v>
      </c>
      <c r="U785" s="111"/>
      <c r="V785" s="122"/>
      <c r="W785" s="108"/>
    </row>
    <row r="786" spans="2:23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0.132/5,(AW19+AX19+AY19+AZ19+BA19+BB19+BH17+BI17+BJ17+BK17+BL17+BM17+BZ14+CA14+CB14+CC14+CD14+CE14+CM12+CN12+CO12+CP12+CQ12+CR12)*0.132/6,(BS15+BT15+BU15+BV15+BW15+BX15+BY15+CF13+CG13+CH13+CI13+CJ13+CK13+CL13)*0.132/7,(CS11+CT11+CU11+CV11+CW11+CX10+CY10+CZ10+DA10+DB10)*0.132/5,(DA9+CZ9+CY9+CX9+CW9+CV9+CU8+CT8+CS8+CR8+CQ8+CP8)*0.132/6,(CO7+CN7+CM7+CL7+CK7+CJ6+CI6+CH6+CG6+CF6+CE5+CD5+CC5+CB5+CA5+BZ4+BY4+BX4+BW4+BV4)*0.132/5,17)</f>
        <v>17.419402197802196</v>
      </c>
      <c r="U786" s="111"/>
      <c r="V786" s="122"/>
      <c r="W786" s="108"/>
    </row>
    <row r="787" spans="2:23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  <c r="T787" s="111"/>
      <c r="U787" s="111"/>
      <c r="V787" s="122"/>
      <c r="W787" s="108"/>
    </row>
    <row r="788" spans="2:23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SUM((BN20+BO19+BO18+BP17+BP16+BQ15+BQ14+BR13+BR12+BS11+BS10+BT9+BT8+BU7+BU6+BV5+BV4)*0.132,17)</f>
        <v>17.675230769230769</v>
      </c>
      <c r="U788" s="111"/>
      <c r="V788" s="122"/>
      <c r="W788" s="108"/>
    </row>
    <row r="789" spans="2:23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SUM((BL20+BM19+BN18+BO17+BP16+BQ15+BR14+BS13+BT12+BU11+BV10+BV9+BV8+BV7+BV6+BV5+BV4)*0.132,17)</f>
        <v>17.41123076923077</v>
      </c>
      <c r="U789" s="111"/>
      <c r="V789" s="122"/>
      <c r="W789" s="108"/>
    </row>
    <row r="790" spans="2:23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SUM((BJ20+BM18+BP16+BS14+BV12+BW11+BX10+BX9+BW8+BW7+BV6+BV5+BV4)*0.132,(BK19+BL19+BN17+BO17+BQ15+BR15+BT13+BU13)*0.132/2,17)</f>
        <v>17.147230769230767</v>
      </c>
      <c r="U790" s="111"/>
      <c r="V790" s="122"/>
      <c r="W790" s="108"/>
    </row>
    <row r="791" spans="2:23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SUM((BI19+BJ19+BK18+BL18+BM17+BN17+BO16+BP16+BQ15+BR15+BS14+BT14+BU13+BV13+BW12+BX12+BY11+BZ11)*0.132/2,(BH20+CA10+BZ9+BY8+BX7+BW6+BV5+BV4)*0.132,17)</f>
        <v>17.543230769230767</v>
      </c>
      <c r="U791" s="111"/>
      <c r="V791" s="122"/>
      <c r="W791" s="108"/>
    </row>
    <row r="792" spans="2:23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SUM((BF20+BG20+BH19+BI19+BM17+BN17+BO16+BP16+BT14+BU14+BY12+BZ12+CA11+CB11+CC10+CD10+CC9+CB9+CA8+BZ8)*0.132/2,(BJ18+BK18+BL18+BQ15+BR15+BS15+BV13+BW13+BX13)*0.132/3,(BY7+BX6+BW5+BV4)*0.132,17)</f>
        <v>17.323230769230769</v>
      </c>
      <c r="U792" s="111"/>
      <c r="V792" s="122"/>
      <c r="W792" s="108"/>
    </row>
    <row r="793" spans="2:23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SUM((BD20+BE20+BI18+BJ18)*0.132/2,(BF19+BG19+BH19+BK17+BL17+BM17+BN16+BO16+BP16+BQ15+BR15+BS15+BT14+BU14+BV14+BW13+BX13+BY13+BZ12+CA12+CB12+CC11+CD11+CE11)*0.132/3,(+CF10+CG10+CF9+CE9+CD8+CC8+CB7+CA7+BZ6+BY6+BX5+BW5)*0.132/2,BV4*0.132,17)</f>
        <v>17.477230769230768</v>
      </c>
      <c r="U793" s="111"/>
      <c r="V793" s="122"/>
      <c r="W793" s="108"/>
    </row>
    <row r="794" spans="2:23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SUM((BB20+BC20+BD20+BE19+BF19+BG19+BH18+BI18+BJ18+BK17+BL17+BM17+BN16+BO16+BP16+BU14+BV14+BW14+CB12+CC12+CD12+CE11+CF11+CG11)*0.132/3,(BQ15+BR15+BS15+BT15+BX13+BY13+BZ13+CA13)*0.132/4,(CH10+CI10+CE8+CD8+CC7+CB7+CA6+BZ6+BY5+BX5+BW4+BV4)*0.132/2,(CH9+CG9+CF9)*0.132/3,17)</f>
        <v>17.565230769230769</v>
      </c>
      <c r="U794" s="111"/>
      <c r="V794" s="122"/>
      <c r="W794" s="108"/>
    </row>
    <row r="795" spans="2:23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0.132/3,(BC19+BD19+BE19+BF19+BJ17+BK17+BL17+BM17+BQ15+BR15+BS15+BT15+BU14+BV14+BW14+BX14+BY13+BZ13+CA13+CB13+CC12+CD12+CE12+CF12)*0.132/4,(CG11+CH11+CI11+CJ10+CK10+CL10+CK9+CJ9+CI9+CH8+CG8+CF8+CE7+CD7+CC7+CB6+CA6+BZ6)*0.132/3,(BY5+BX5+BW4+BV4)*0.132/2,17)</f>
        <v>17.609230769230766</v>
      </c>
      <c r="U795" s="111"/>
      <c r="V795" s="122"/>
      <c r="W795" s="108"/>
    </row>
    <row r="796" spans="2:23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0.132/3,(BA19+BB19+BC19+BD19+BE18+BF18+BG18+BH18+BI17+BJ17+BK17+BL17+BM16+BN16+BO16+BP16+BV14+BW14+BX14+BY14+CE12+CF12+CG12+CH12+CI11+CJ11+CK11+CL11)*0.132/4,(BQ15+BR15+BS15+BT15+BU15+BZ13+CA13+CB13+CC13+CD13)*0.132/5,(CM10+CN10+CO10+CJ8+CI8+CH8+CG7+CF7+CE7+CD6+CC6+CB6+CA5+BZ5+BY5+BX4+BW4+BV4)*0.132/3,(CN9+CM9+CL9+CK9)*0.132/4,17)</f>
        <v>17.699430769230769</v>
      </c>
      <c r="U796" s="111"/>
      <c r="V796" s="122"/>
      <c r="W796" s="108"/>
    </row>
    <row r="797" spans="2:23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Q9+CP9+CO9+CN9+CM8+CL8+CK8+CJ8+CI7+CH7+CG7+CF7+CE6+CD6+CC6+CB6)*0.132/4,(CA5+BZ5+BY5+BX4+BW4+BV4)*0.132/3,17)</f>
        <v>17.626830769230768</v>
      </c>
      <c r="U797" s="111"/>
      <c r="V797" s="122"/>
      <c r="W797" s="108"/>
    </row>
    <row r="798" spans="2:23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0.132/4,(AX19+AY19+AZ19+BA19+BB19+BG17+BH17+BI17+BJ17+BK17+BL16+BM16+BN16+BO16+BP16+BW14+BX14+BY14+BZ14+CA14+CH12+CI12+CJ12+CK12+CL12)*0.132/5,(CB13+CC13+CD13+CE13+CF13+CG13+BQ15+BR15+BS15+BT15+BU15+BV15)*0.132/6,(CM11+CN11+CO11+CP11+CQ10+CR10+CS10+CT10+CS9+CR9+CQ9+CP9+CO8+CN8+CM8+CL8+CK7+CJ7+CI7+CH7+CG6+CF6+CE6+CD6+CC5+CB5+CA5+BZ5+BY4+BX4+BW4+BV4)*0.132/4,17)</f>
        <v>17.49043076923077</v>
      </c>
      <c r="U798" s="111"/>
      <c r="V798" s="122"/>
      <c r="W798" s="108"/>
    </row>
    <row r="799" spans="2:23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0.132/5,(BQ15+BR15+BS15+BT15+BU15+BV15+BW14+BX14+BY14+BZ14+CA14+CB14+CC13+CD13+CE13+CF13+CG13+CH13+CI12+CJ12+CK12+CL12+CM12+CN12)*0.132/6,(CO11+CP11+CQ11+CR11+CS11)*0.132/5,(CT10+CU10+CV10+CW10+CG6+CF6+CE6+CD6+CC5+CB5+CA5+BZ5+BY4+BX4+BW4+BV4)*0.132/4,(CV9+CU9+CT9+CS9+CR9+CQ8+CP8+CO8+CN8+CM8+CL7+CK7+CJ7+CI7+CH7)*0.132/5,17)</f>
        <v>17.422230769230769</v>
      </c>
      <c r="U799" s="111"/>
      <c r="V799" s="122"/>
      <c r="W799" s="108"/>
    </row>
    <row r="800" spans="2:23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0.132/5,(AU19+AV19+AW19+AX19+AY19+AZ19+BF17+BG17+BH17+BI17+BJ17+BK17+BX14+BY14+BZ14+CA14+CB14+CC14+CK12+CL12+CM12+CN12+CO12+CP12)*0.132/6,(BQ15+BR15+BS15+BT15+BU15+BV15+BW15+CD13+CE13+CF13+CG13+CH13+CI13+CJ13)*0.132/7,(CQ11+CR11+CS11+CT11+CU11+CV10+CW10+CX10+CY10+CZ10+CY9+CX9+CW9+CV9+CU9+CT8+CS8+CR8+CQ8+CP8+CO7+CN7+CM7+CL7+CK7+CJ6+CI6+CH6+CG6+CF6+CE5+CD5+CC5+CB5+CA5+BZ4+BY4+BX4+BW4+BV4)*0.132/5,17)</f>
        <v>17.398659340659339</v>
      </c>
      <c r="U800" s="111"/>
      <c r="V800" s="122"/>
      <c r="W800" s="108"/>
    </row>
    <row r="801" spans="2:23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  <c r="T801" s="111"/>
      <c r="U801" s="111"/>
      <c r="V801" s="122"/>
      <c r="W801" s="108"/>
    </row>
    <row r="802" spans="2:23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SUM((BJ20+BK19+BL18+BM17+BN16+BO15+BP14+BQ13+BR12+BS11+BT10+BT9+BU8+BU7+BV6+BV5+BV4)*0.132,17)</f>
        <v>16.883230769230767</v>
      </c>
      <c r="U802" s="111"/>
      <c r="V802" s="122"/>
      <c r="W802" s="108"/>
    </row>
    <row r="803" spans="2:23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SUM((BH20+BK18+BN16+BQ14+BT12+BU11+BV10+BV9+BV8+BV7+BV6+BV5+BV4)*0.132,(BI19+BJ19+BL17+BM17+BO15+BP15+BR13+BS13)*0.132/2,17)</f>
        <v>17.081230769230768</v>
      </c>
      <c r="U803" s="111"/>
      <c r="V803" s="122"/>
      <c r="W803" s="108"/>
    </row>
    <row r="804" spans="2:23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SUM((BG19+BH19+BI18+BJ18+BK17+BL17+BM16+BN16+BO15+BP15+BQ14+BR14+BS13+BT13+BU12+BV12+BW11+BX11)*0.132/2,(BF20+BY10+BX9+BX8+BW7+BW6+BV5+BV4)*0.132,17)</f>
        <v>17.015230769230769</v>
      </c>
      <c r="U804" s="111"/>
      <c r="V804" s="122"/>
      <c r="W804" s="108"/>
    </row>
    <row r="805" spans="2:23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SUM((BD20+BE20+BF19+BG19++BK17+BL17+BM16+BN16+BR14+BS14+BW12+BX12+BY11+BZ11+CA10+CB10)*0.132/2,(BH18+BI18+BJ18+BO15+BP15+BQ15+BT13+BU13+BV13)*0.132/3,(CA9+BZ8+BY7+BX6+BW5+BV4)*0.132,17)</f>
        <v>17.103230769230766</v>
      </c>
      <c r="U805" s="111"/>
      <c r="V805" s="122"/>
      <c r="W805" s="108"/>
    </row>
    <row r="806" spans="2:23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SUM((BB20+BC20+BG18+BH18)*0.132/2,(BD19+BE19+BF19+BI17+BJ17+BK17+BL16+BM16+BN16+BO15+BP15+BQ15+BR14+BS14+BT14+BU13+BV13+BW13+BX12+BY12+BZ12+CA11+CB11+CC11)*0.132/3,(CD10+CE10+CD9+CC9+CB8+CA8+BZ7+BY7)*0.132/2,(BX6+BW5+BV4)*0.132,17)</f>
        <v>17.279230769230768</v>
      </c>
      <c r="U806" s="111"/>
      <c r="V806" s="122"/>
      <c r="W806" s="108"/>
    </row>
    <row r="807" spans="2:23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SUM((AZ20+BA20+BB20+BC19+BD19+BE19+BF18+BG18+BH18+BI17+BJ17+BK17+BL16+BM16+BN16+BS14+BT14+BU14+BZ12+CA12+CB12+CC11+CD11+CE11)*0.132/3,(BO15+BP15+BQ15+BR15+BV13+BW13+BX13+BY13)*0.132/4,(CF10+CG10+CF9+CE9+CD8+CC8+CB7+CA7+BZ6+BY6+BX5+BW5)*0.132/2,BV4*0.132,17)</f>
        <v>17.433230769230768</v>
      </c>
      <c r="U807" s="111"/>
      <c r="V807" s="122"/>
      <c r="W807" s="108"/>
    </row>
    <row r="808" spans="2:23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0.132/3,(BA19+BB19+BC19+BD19+BH17+BI17+BJ17+BK17+BO15+BP15+BQ15+BR15+BS14+BT14+BU14+BV14+BW13+BX13+BY13+BZ13+CA12+CB12+CC12+CD12)*0.132/4,(CE11+CF11+CG11+CH10+CI10+CJ10+CI9+CH9+CG9+CF8+CE8+CD8)*0.132/3,(CC7+CB7+CA6+BZ6+BY5+BX5+BW4+BV4)*0.132/2,17)</f>
        <v>17.521230769230769</v>
      </c>
      <c r="U808" s="111"/>
      <c r="V808" s="122"/>
      <c r="W808" s="108"/>
    </row>
    <row r="809" spans="2:23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0.132/3,(AY19+AZ19+BA19+BB19+BC18+BD18+BE18+BF18+BG17+BH17+BI17+BJ17+BK16+BL16+BM16+BN16+BT14+BU14+BV14+BW14+CC12+CD12+CE12+CF12+CG11+CH11+CI11+CJ11)*0.132/4,(BO15+BP15+BQ15+BR15+BS15+BX13+BY13+BZ13+CA13+CB13)*0.132/5,(CK10+CL10+CM10+CL9+CK9+CJ9+CI8+CH8+CG8+CF7+CE7+CD7+CC6+CB6+CA6+BZ5+BY5+BX5)*0.132/3,(BW4+BV4)*0.132/2,17)</f>
        <v>17.519030769230767</v>
      </c>
      <c r="U809" s="111"/>
      <c r="V809" s="122"/>
      <c r="W809" s="108"/>
    </row>
    <row r="810" spans="2:23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O9+CN9+CM9+CL9+CK8+CJ8+CI8+CH8)*0.132/4,(CG7+CF7+CE7+CD6+CC6+CB6+CA5+BZ5+BY5+BX4+BW4+BV4)*0.132/3,17)</f>
        <v>17.448630769230768</v>
      </c>
      <c r="U810" s="111"/>
      <c r="V810" s="122"/>
      <c r="W810" s="108"/>
    </row>
    <row r="811" spans="2:23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0.132/4,(AV19+AW19+AX19+AY19+AZ19+BE17+BF17+BG17+BH17+BI17+BJ16+BK16+BL16+BM16+BN16+BU14+BV14+BW14+BX14+BY14+CF12+CG12+CH12+CI12+CJ12)*0.132/5,(BO15+BP15+BQ15+BR15+BS15+BT15+BZ13+CA13+CB13+CC13+CD13+CE13)*0.132/6,(CK11+CL11+CM11+CN11+CO10+CP10+CQ10+CR10+CQ9+CP9+CO9+CN9+CM8+CL8+CK8+CJ8+CI7+CH7+CG7+CF7+CE6+CD6+CC6+CB6)*0.132/4,(CA5+BZ5+BY5+BX4+BW4+BV4)*0.132/3,17)</f>
        <v>17.398030769230768</v>
      </c>
      <c r="U811" s="111"/>
      <c r="V811" s="122"/>
      <c r="W811" s="108"/>
    </row>
    <row r="812" spans="2:23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+CM11+CN11+CO11+CP11+CQ11)*0.132/5,(CR10+CS10+CT10+CU10)*0.132/4,(CT9+CS9+CR9+CQ9+CP9)*0.132/5,(CO8+CN8+CM8+CL8+CK7+CJ7+CI7+CH7+CG6+CF6+CE6+CD6+CC5+CB5+CA5+BZ5+BY4+BX4+BW4+BV4)*0.132/4,17)</f>
        <v>17.347430769230769</v>
      </c>
      <c r="U812" s="111"/>
      <c r="V812" s="122"/>
      <c r="W812" s="108"/>
    </row>
    <row r="813" spans="2:23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0.132/5,(AS19+AT19+AU19+AV19+AW19+AX19+BD17+BE17+BF17+BG17+BH17+BI17)*0.132/6,(BO15+BP15+BQ15+BR15+BS15+BT15+BU15+CB13+CC13+CD13+CE13+CF13+CG13+CH13)*0.132/7,(BV14+BW14+BX14+BY14+BZ14+CA14+CI12+CJ12+CK12+CL12+CM12+CN12)*0.132/6,(CO11+CP11+CQ11+CR11+CS11+CT10+CU10+CV10+CW10+CX10+CW9+CV9+CU9+CT9+CS9+CR8+CQ8+CP8+CO8+CN8+CM7+CL7+CK7+CJ7+CI7+CH6+CG6+CF6+CE6+CD6)*0.132/5,(CC5+CB5+CA5+BZ5+BY4+BX4+BW4+BV4)*0.132/4,17)</f>
        <v>17.307830769230769</v>
      </c>
      <c r="U813" s="111"/>
      <c r="V813" s="122"/>
      <c r="W813" s="108"/>
    </row>
    <row r="814" spans="2:23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0.132/5,(AQ19+AR19+AS19+AT19+AU19+AV19+AW18+AX18+AY18+AZ18+BA18+BB18+BC17+BD17+BE17+BF17+BG17+BH17++BI16+BJ16+BK16+BL16+BM16+BN16)*0.132/6,(BO15+BP15+BQ15+BR15+BS15+BT15+BU15+BV14+BW14+BX14+BY14+BZ14+CA14+CB14+CC13+CD13+CE13+CF13+CG13+CH13+CI13+CJ12+CK12+CL12+CM12+CN12+CO12+CP12)*0.132/7,(CQ11+CR11+CS11+CT11+CU11+CV11)*0.132/6,(CW10+CX10+CY10+CZ10+DA10)*0.132/5,(CZ9+CY9+CX9+CW9+CV9+CU9)*0.132/6,(CT8+CS8+CR8+CQ8+CP8+CO7+CN7+CM7+CL7+CK7+CJ6+CI6+CH6+CG6+CF6+CE5+CD5+CC5+CB5+CA5+BZ4+BY4+BX4+BW4+BV4)*0.132/5,17)</f>
        <v>16.99323076923077</v>
      </c>
      <c r="U814" s="111"/>
      <c r="V814" s="122"/>
      <c r="W814" s="108"/>
    </row>
    <row r="815" spans="2:23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  <c r="T815" s="111"/>
      <c r="U815" s="111"/>
      <c r="V815" s="122"/>
      <c r="W815" s="108"/>
    </row>
    <row r="816" spans="2:23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SUM((BH20+BI19+BJ18+BK17+BL16+BM15+BN14+BO13+BP12+BQ11+BR10+BS9+BS8+BT7+BT6+BU5+BV4)*0.132,17)</f>
        <v>16.883230769230767</v>
      </c>
      <c r="U816" s="111"/>
      <c r="V816" s="122"/>
      <c r="W816" s="108"/>
    </row>
    <row r="817" spans="2:23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SUM((BF20+BI18+BL16+BO14+BR12+BS11+BT10+BT9+BT8+BU7+BU6+BV5+BV4)*0.132,(BG19+BH19+BJ17+BK17+BM15+BN15+BP13+BQ13)*0.132/2,17)</f>
        <v>16.751230769230769</v>
      </c>
      <c r="U817" s="111"/>
      <c r="V817" s="122"/>
      <c r="W817" s="108"/>
    </row>
    <row r="818" spans="2:23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SUM((BE19+BF19+BG18+BH18+BI17+BJ17+BK16+BL16+BM15+BN15+BO14+BP14+BQ13+BR13+BS12+BT12+BU11+BV11)*0.132/2,(BD20+BW10+BW9+BW8+BW7+BV6+BV5+BV4)*0.132,17)</f>
        <v>16.553230769230769</v>
      </c>
      <c r="U818" s="111"/>
      <c r="V818" s="122"/>
      <c r="W818" s="108"/>
    </row>
    <row r="819" spans="2:23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SUM((BB20+BC20+BD19+BE19+BI17+BJ17+BK16+BL16)*0.132/2,(BF18+BG18+BH18+BM15+BN15+BO15+BR13+BS13+BT13)*0.132/3,(BP14+BQ14+BU12+BV12+BW11+BX11+BY10+BZ10)*0.132/2,(BY9+BX8+BW7+BW6+BV5+BV4)*0.132,17)</f>
        <v>16.817230769230768</v>
      </c>
      <c r="U819" s="111"/>
      <c r="V819" s="122"/>
      <c r="W819" s="108"/>
    </row>
    <row r="820" spans="2:23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SUM((AZ20+BA20+BE18+BF18)*0.132/2,(BB19+BC19+BD19+BG17+BH17+BI17+BJ16+BK16+BL16+BM15+BN15+BO15+BP14+BQ14+BR14+BS13+BT13+BU13+BV12+BW12+BX12+BY11+BZ11+CA11)*0.132/3,(CB10+CC10+CB9+CA9)*0.132/2,(BZ8+BY7+BX6+BW5+BV4)*0.132,17)</f>
        <v>17.213230769230769</v>
      </c>
      <c r="U820" s="111"/>
      <c r="V820" s="122"/>
      <c r="W820" s="108"/>
    </row>
    <row r="821" spans="2:23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SUM((AX20+AY20+AZ20+BA19+BB19+BC19+BD18+BE18+BF18+BG17+BH17+BI17+BJ16+BK16+BL16+BQ14+BR14+BS14+BX12+BY12+BZ12+CA11+CB11+CC11)*0.132/3,(BM15+BN15+BO15+BP15+BT13+BU13+BV13+BW13)*0.132/4,(CD10+CE10+CD9+CC9+CB8+CA8+BZ7+BY7)*0.132/2,(BX6+BW5+BV4)*0.132,17)</f>
        <v>17.367230769230769</v>
      </c>
      <c r="U821" s="111"/>
      <c r="V821" s="122"/>
      <c r="W821" s="108"/>
    </row>
    <row r="822" spans="2:23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0.132/3,(AY19+AZ19+BA19+BB19+BF17+BG17+BH17+BI17+BM15+BN15+BO15+BP15+BQ14+BR14+BS14+BT14+BU13+BV13+BW13+BX13+BY12+BZ12+CA12+CB12)*0.132/4,(CC11+CD11+CE11+CF10+CG10+CH10)*0.132/3,(CG9+CF9+CE8+CD8+CC7+CB7+CA6+BZ6+BY5+BX5+BW4+BV4)*0.132/2,17)</f>
        <v>17.400230769230767</v>
      </c>
      <c r="U822" s="111"/>
      <c r="V822" s="122"/>
      <c r="W822" s="108"/>
    </row>
    <row r="823" spans="2:23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0.132/3,(AW19+AX19+AY19+AZ19+BA18+BB18+BC18+BD18+BE17+BF17+BG17+BH17+BI16+BJ16+BK16+BL16+BR14+BS14+BT14+BU14+CA12+CB12+CC12+CD12+CE11+CF11+CG11+CH11)*0.132/4,(BM15+BN15+BO15+BP15+BQ15+BV13+BW13+BX13+BY13+BZ13)*0.132/5,(CI10+CJ10+CK10+CJ9+CI9+CH9+CG8+CF8+CE8+CD7+CC7+CB7)*0.132/3,(CA6+BZ6+BY5+BX5+BW4+BV4)*0.132/2,17)</f>
        <v>17.424430769230767</v>
      </c>
      <c r="U823" s="111"/>
      <c r="V823" s="122"/>
      <c r="W823" s="108"/>
    </row>
    <row r="824" spans="2:23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10)*0.132/4,(CM9+CL9+CK9+CJ8+CI8+CH8+CG7+CF7+CE7+CD6+CC6+CB6+CA5+BZ5+BY5+BX4+BW4+BV4)*0.132/3,17)</f>
        <v>17.22203076923077</v>
      </c>
      <c r="U824" s="111"/>
      <c r="V824" s="122"/>
      <c r="W824" s="108"/>
    </row>
    <row r="825" spans="2:23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0.132/4,(AT19+AU19+AV19+AW19+AX19+BC17+BD17+BE17+BF17+BG17+BH16+BI16+BJ16+BK16+BL16+BS14+BT14+BU14+BV14+BW14+CD12+CE12+CF12+CG12+CH12)*0.132/5,(BM15+BN15+BO15+BP15+BQ15+BR15+BX13+BY13+BZ13+CA13+CB13+CC13)*0.132/6,(CI11+CJ11+CK11+CL11+CM10+CN10+CO10+CP10+CO9+CN9+CM9+CL9+CK8+CJ8+CI8+CH8)*0.132/4,(CG7+CF7+CE7+CD6+CC6+CB6+CA5+BZ5+BY5+BX4+BW4+BV4)*0.132/3,17)</f>
        <v>17.208830769230769</v>
      </c>
      <c r="U825" s="111"/>
      <c r="V825" s="122"/>
      <c r="W825" s="108"/>
    </row>
    <row r="826" spans="2:23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11)*0.132/5,(CP10++CQ10+CR10+CS10+CR9+CQ9+CP9+CO9+CN8+CM8+CL8+CK8+CJ7+CI7+CH7+CG7+CF6+CE6+CD6+CC6+CB5+CA5+BZ5+BY5)*0.132/4,(BX4+BW4+BV4)*0.132/3,17)</f>
        <v>16.95363076923077</v>
      </c>
      <c r="U826" s="111"/>
      <c r="V826" s="122"/>
      <c r="W826" s="108"/>
    </row>
    <row r="827" spans="2:23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10+CS10+CT10+CU10+CV10+CU9+CT9+CS9+CR9+CQ9+CP8+CO8+CN8+CM8+CL8)*0.132/5,(CK7+CJ7+CI7+CH7+CG6+CF6+CE6+CD6+CC5+CB5+CA5+BZ5+BY4+BX4+BW4+BV4)*0.132/4,17)</f>
        <v>16.892973626373625</v>
      </c>
      <c r="U827" s="111"/>
      <c r="V827" s="122"/>
      <c r="W827" s="108"/>
    </row>
    <row r="828" spans="2:23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0.132/5,(AO19+AP19+AQ19+AR19+AS19+AT19+AU18+AV18+AW18+AX18+AY18+AZ18+BA17+BB17+BC17+BD17+BE17+BF17+BG16+BH16+BI16+BJ16+BK16+BL16)*0.132/6,(BM15+BN15+BO15+BP15+BQ15+BR15+BS15+BT14+BU14+BV14+BW14+BX14+BY14+BZ14+CA13+CB13+CC13+CD13+CE13+CF13+CG13+CH12+CI12+CJ12+CK12+CL12+CM12+CN12)*0.132/7,(CO11+CP11+CQ11+CR11+CS11+CT11)*0.132/6,(CU10+CV10+CW10+CX10+CY10)*0.132/5,(CX9+CW9+CV9+CU9+CT9+CS8+CR8+CQ8+CP8+CO8+CN7+CM7+CL7+CK7+CJ7+CI6+CH6+CG6+CF6+CE6+CD5+CC5+CB5+CA5+BZ5)*0.132/5,(BY4+BX4+BW4+BV4)*0.132/4,17)</f>
        <v>16.732373626373626</v>
      </c>
      <c r="U828" s="111"/>
      <c r="V828" s="122"/>
      <c r="W828" s="108"/>
    </row>
    <row r="829" spans="2:23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0.132/6,(AT18+AU18+AV18+AW18+AX18+AY18+AZ18+BU14+BV14+BW14+BX14+BY14+BZ14+CA14+CJ12+CK12+CL12+CM12+CN12+CO12+CP12)*0.132/7,(BM15+BN15+BO15+BP15+BQ15+BR15+BS15+BT15+CB13+CC13+CD13+CE13+CF13+CG13+CH13+CI13)*0.132/8,(CQ11+CR11+CS11+CT11+CU11+CV11)*0.132/6,(CW10+CX10+CY10+CZ10+DA10+CT8+CS8+CR8+CQ8+CP8+CO7+CN7+CM7+CL7+CK7+CJ6+CI6+CH6+CG6+CF6+CE5+CD5+CC5+CB5+CA5+BZ4+BY4+BX4+BW4+BV4)*0.132/5,(CZ9+CY9+CX9+CW9+CV9+CU9)*0.132/6,17)</f>
        <v>16.662287912087912</v>
      </c>
      <c r="U829" s="111"/>
      <c r="V829" s="122"/>
      <c r="W829" s="108"/>
    </row>
    <row r="830" spans="2:23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  <c r="T830" s="111"/>
      <c r="U830" s="111"/>
      <c r="V830" s="122"/>
      <c r="W830" s="108"/>
    </row>
    <row r="831" spans="2:23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SUM((BF20+BG19+BH18+BI17+BJ16+BK15+BL14+BM13+BN12+BO11+BP10+BQ9+BR8+BS7+BT6+BU5+BV4)*0.132,17)</f>
        <v>16.355230769230769</v>
      </c>
      <c r="U831" s="111"/>
      <c r="V831" s="122"/>
      <c r="W831" s="108"/>
    </row>
    <row r="832" spans="2:23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SUM((BD20+BG18+BJ16+BM14+BP12+BQ11+BR10+BS9+BS8+BT7+BT6+BU5+BV4)*0.132,(BE19+BF19+BH17+BI17+BK15+BL15+BN13+BO13)*0.132/2,17)</f>
        <v>16.421230769230768</v>
      </c>
      <c r="U832" s="111"/>
      <c r="V832" s="122"/>
      <c r="W832" s="108"/>
    </row>
    <row r="833" spans="2:23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SUM((BC19+BD19+BE18+BF18+BG17+BH17+BI16+BJ16+BK15+BL15+BM14+BN14+BO13+BP13+BQ12+BR12+BS11+BT11)*0.132/2,(BB20+BU10+BU9+BU8+BU7+BV6+BV5+BV4)*0.132,17)</f>
        <v>16.817230769230768</v>
      </c>
      <c r="U833" s="111"/>
      <c r="V833" s="122"/>
      <c r="W833" s="108"/>
    </row>
    <row r="834" spans="2:23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SUM((AZ20+BA20+BB19+BC19+BG17+BH17+BI16+BJ16+BN14+BO14+BS12+BT12+BU11+BV11+BW10+BX10)*0.132/2,(BD18+BE18+BF18+BK15+BL15+BM15+BP13+BQ13+BR13)*0.132/3,(BW9+BW8+BW7+BV6+BV5+BV4)*0.132,17)</f>
        <v>16.377230769230767</v>
      </c>
      <c r="U834" s="111"/>
      <c r="V834" s="122"/>
      <c r="W834" s="108"/>
    </row>
    <row r="835" spans="2:23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SUM((AX20+AY20+BC18+BD18)*0.132/2,(AZ19+BA19+BB19+BE17+BF17+BG17+BH16+BI16+BJ16+BK15+BL15+BM15+BN14+BO14+BP14+BQ13+BR13+BS13+BT12+BU12+BV12+BW11+BX11+BY11)*0.132/3,(BZ10+CA10)*0.132/2,(BZ9+BY8+BX7+BW6+BV5+BV4)*0.132,17)</f>
        <v>16.927230769230768</v>
      </c>
      <c r="U835" s="111"/>
      <c r="V835" s="122"/>
      <c r="W835" s="108"/>
    </row>
    <row r="836" spans="2:23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SUM((AV20+AW20+AX20+AY19+AZ19+BA19+BB18+BC18+BD18+BE17+BF17+BG17+BH16+BI16+BJ16+BO14+BP14+BQ14+BV12+BW12+BX12+BY11+BZ11+CA11)*0.132/3,(BK15+BL15+BM15+BN15+BR13+BS13+BT13+BU13)*0.132/4,(CB10+CC10+CB9+CA9)*0.132/2,(BZ8+BY7+BX6+BW5+BV4)*0.132,17)</f>
        <v>16.938230769230767</v>
      </c>
      <c r="U836" s="111"/>
      <c r="V836" s="122"/>
      <c r="W836" s="108"/>
    </row>
    <row r="837" spans="2:23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0.132/3,(AW19+AX19+AY19+AZ19+BD17+BE17+BF17+BG17+BK15+BL15+BM15+BN15+BO14+BP14+BQ14+BR14+BS13+BT13+BU13+BV13+BW12+BX12+BY12+BZ12)*0.132/4,(CA11+CB11+CC11+CD10+CE10+CF10)*0.132/3,(CE9+CD9+CC8+CB8+CA7+BZ7+BY6+BX6)*0.132/2,(BW5+BV4)*0.132,17)</f>
        <v>17.125230769230768</v>
      </c>
      <c r="U837" s="111"/>
      <c r="V837" s="122"/>
      <c r="W837" s="108"/>
    </row>
    <row r="838" spans="2:23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15.928999999999998</v>
      </c>
      <c r="R838" s="108">
        <v>17</v>
      </c>
      <c r="S838" s="122"/>
      <c r="T838" s="111">
        <f ca="1">SUM((AR20+AS20+AT20)*0.132/3,(AU19+AV19+AW19+AX19+AY18+AZ18+BA18+BB18+BC17+BD17+BE17+BF17+BG16+BH16+BI16+BJ16+BP14+BQ14+BR14+BS14+BY12+BZ12+CA12+CB12+CC11+CD11+CE11+CF11)*0.132/4,(BK15+BL15+BM15+BN15+BO15+BT13+BU13+BV13+BW13+BX13)*0.132/5,(CG10+CH10+CI10+CH9+CG9+CF9)*0.132/3,(CE8+CD8+CC7+CB7+CA6+BZ6+BY5+BX5+BW4+BV4)*0.132/2,17)</f>
        <v>17.057030769230767</v>
      </c>
      <c r="U838" s="111"/>
      <c r="V838" s="122"/>
      <c r="W838" s="108"/>
    </row>
    <row r="839" spans="2:23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0.132/4,(AX18+AY18+AZ18+BA18+BB18+BK15+BL15+BM15+BN15+BO15+BP14+BQ14+BR14+BS14+BT14+BU13+BV13+BW13+BX13+BY13+BZ12+CA12+CB12+CC12+CD12)*0.132/5,(CE11+CF11+CG11+CH11+CI10+CJ10+CK10+CL10)*0.132/4,(CK9+CJ9+CI9+CH8+CG8+CF8+CE7+CD7+CC7+CB6+CA6+BZ6)*0.132/3,(BY5+BX5+BW4+BV4)*0.132/2,17)</f>
        <v>17.131830769230767</v>
      </c>
      <c r="U839" s="111"/>
      <c r="V839" s="122"/>
      <c r="W839" s="108"/>
    </row>
    <row r="840" spans="2:23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0.132/4,(AR19+AS19+AT19+AU19+AV19+BA17+BB17+BC17+BD17+BE17+BF16+BG16+BH16+BI16+BJ16)*0.132/5,(BK15+BL15+BM15+BN15+BO15+BP15+BV13+BW13+BX13+BY13+BZ13+CA13)*0.132/6,(BQ14+BR14+BS14+BT14+BU14+CB12+CC12+CD12+CE12+CF12)*0.132/5,(CG11+CH11+CI11+CJ11+CK10+CL10+CM10+CN10)*0.132/4,(CM9+CL9+CK9+CJ8+CI8+CH8+CG7+CF7+CE7+CD6+CC6+CB6+CA5+BZ5+BY5+BX4+BW4+BV4)*0.132/3,17)</f>
        <v>16.87003076923077</v>
      </c>
      <c r="U840" s="111"/>
      <c r="V840" s="122"/>
      <c r="W840" s="108"/>
    </row>
    <row r="841" spans="2:23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11)*0.132/5,(CN10+CO10+CP10+CQ10+CP9+CO9+CN9+CM9+CL8+CK8+CJ8+CI8+CH7+CG7+CF7+CE7)*0.132/4,(CD6+CC6+CB6+CA5+BZ5+BY5+BX4+BW4+BV4)*0.132/3,17)</f>
        <v>16.768830769230767</v>
      </c>
      <c r="U841" s="111"/>
      <c r="V841" s="122"/>
      <c r="W841" s="108"/>
    </row>
    <row r="842" spans="2:23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0.132/5,(AO19+AP19+AQ19+AR19+AS19+AT19+AZ17+BA17+BB17+BC17+BD17+BE17+BR14+BS14+BT14+BU14+BV14+BW14+CE12+CF12+CG12+CH12+CI12+CJ12)*0.132/6,(BK15+BL15+BM15+BN15+BO15+BP15+BQ15+BX13+BY13+BZ13+CA13+CB13+CC13+CD13)*0.132/7,(CK11+CL11+CM11+CN11+CO11+CP10+CQ10+CR10+CS10+CT10)*0.132/5,(CS9+CR9+CQ9+CP9+CO8+CN8+CM8+CL8+CK7+CJ7+CI7+CH7+CG6+CF6+CE6+CD6+CC5+CB5+CA5+BZ5+BY4+BX4+BW4+BV4)*0.132/4,17)</f>
        <v>16.518030769230769</v>
      </c>
      <c r="U842" s="111"/>
      <c r="V842" s="122"/>
      <c r="W842" s="108"/>
    </row>
    <row r="843" spans="2:23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0.132/5,(AM19+AN19+AO19+AP19+AQ19+AR19+AS18+AT18+AU18+AV18+AW18+AX18+AY17+AZ17+BA17+BB17+BC17+BD17+BE16+BF16+BG16+BH16+BI16+BJ16)*0.132/6,(BK15+BL15+BM15+BN15+BO15+BP15+BQ15+BR14+BS14+BT14+BU14+BV14+BW14+BX14+BY13+BZ13+CA13+CB13+CC13+CD13+CE13+CF12+CG12+CH12+CI12+CJ12+CK12+CL12)*0.132/7,(CM11+CN11+CO11+CP11+CQ11+CR11)*0.132/6,(CS10+CT10+CU10+CV10+CW10+CV9+CU9+CT9+CS9+CR9+CQ8+CP8+CO8+CN8+CM8+CL7+CK7+CJ7+CI7+CH7)*0.132/5,(CG6+CF6+CE6+CD6+CC5+CB5+CA5+BZ5+BY4+BX4+BW4+BV4)*0.132/4,17)</f>
        <v>16.330402197802197</v>
      </c>
      <c r="U843" s="111"/>
      <c r="V843" s="122"/>
      <c r="W843" s="108"/>
    </row>
    <row r="844" spans="2:23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0.132/6,(AR18+AS18+AT18+AU18+AV18+AW18+AX18+BS14+BT14+BU14+BV14+BW14+BX14+BY14+CH12+CI12+CJ12+CK12+CL12+CM12+CN12)*0.132/7,(BK15+BL15+BM15+BN15+BO15+BP15+BQ15+BR15+BZ13+CA13+CB13+CC13+CD13+CE13+CF13+CG13)*0.132/8,(CO11+CP11+CQ11+CR11+CS11+CT11)*0.132/6,(CU10+CV10+CW10+CX10+CY10+CX9+CW9+CV9+CU9+CT9+CS8+CR8+CQ8+CP8+CO8+CN7+CM7+CL7+CK7+CJ7+CI6+CH6+CG6+CF6+CE6+CD5+CC5+CB5+CA5+BZ5)*0.132/5,(BY4+BX4+BW4+BV4)*0.132/4,17)</f>
        <v>16.30808791208791</v>
      </c>
      <c r="U844" s="111"/>
      <c r="V844" s="122"/>
      <c r="W844" s="108"/>
    </row>
    <row r="845" spans="2:23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0.132/6,(AJ19+AK19+AL19+AM19+AN19+AO19+AP19+AW17+AX17+AY17+AZ17+BA17+BB17+BC17+BD16+BE16+BF16+BG16+BH16+BI16+BJ16)*0.132/7,(BK15+BL15+BM15+BN15+BO15+BP15+BQ15+BR15+BS14+BT14+BU14+BV14+BW14+BX14+BY14+BZ14+CA13+CB13+CC13+CD13+CE13++CF13+CG13+CH13+CI12+CJ12+CK12+CL12+CM12+CN12+CO12+CP12)*0.132/8,(CQ11+CR11+CS11+CT11+CU11+CV11+CW10+CX10+CY10+CZ10+DA10+DB10+DA9+CZ9+CY9+CX9+CW9+CV9+CU8+CT8+CS8+CR8+CQ8+CP8)*0.132/6,(CO7+CN7+CM7+CL7+CK7+CJ6+CI6+CH6+CG6+CF6+CE5+CD5+CC5+CB5+CA5+BZ4+BY4+BX4+BW4+BV4)*0.132/5,17)</f>
        <v>16.227473626373627</v>
      </c>
      <c r="U845" s="111"/>
      <c r="V845" s="122"/>
      <c r="W845" s="108"/>
    </row>
    <row r="846" spans="2:23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  <c r="T846" s="111"/>
      <c r="U846" s="111"/>
      <c r="V846" s="122"/>
      <c r="W846" s="108"/>
    </row>
    <row r="847" spans="2:23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SUM((BB20+BE18+BH16+BK14+BN12+BO11+BP10+BQ9+BR8+BS7+BT6+BU5+BV4)*0.132,(BC19+BD19+BF17+BG17+BI15+BJ15+BL13+BM13)*0.132/2,17)</f>
        <v>16.355230769230769</v>
      </c>
      <c r="U847" s="111"/>
      <c r="V847" s="122"/>
      <c r="W847" s="108"/>
    </row>
    <row r="848" spans="2:23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SUM((BA19+BB19+BC18+BD18+BE17+BF17+BG16+BH16+BI15+BJ15+BK14+BL14+BM13+BN13+BO12+BP12+BQ11+BR11)*0.132/2,(AZ20+BS10+BT9+BT8+BU7+BU6+BV5+BV4)*0.132,17)</f>
        <v>16.355230769230769</v>
      </c>
      <c r="U848" s="111"/>
      <c r="V848" s="122"/>
      <c r="W848" s="108"/>
    </row>
    <row r="849" spans="2:23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SUM((AX20+AY20+AZ19+BA19+BE17+BF17+BG16+BH16+BL14+BM14++++BQ12+BR12+BS11+BT11+BU10+BV10)*0.132/2,(BB18+BC18+BD18+BI15+BJ15+BK15+BN13+BO13+BP13)*0.132/3,(BV9+BV8+BV7+BV6+BV5+BV4)*0.132,17)</f>
        <v>16.377230769230767</v>
      </c>
      <c r="U849" s="111"/>
      <c r="V849" s="122"/>
      <c r="W849" s="108"/>
    </row>
    <row r="850" spans="2:23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SUM((AV20+AW20+BA18+BB18)*0.132/2,(AX19+AY19+AZ19+BC17+BD17+BE17+BF16+BG16+BH16+BI15+BJ15+BK15+BL14+BM14+BN14+BO13+BP13+BQ13+BR12+BS12+BT12+BU11+BV11+BW11)*0.132/3,(BX10+BY10)*0.132/2,(BX9+BX8+BW7+BW6+BV5+BV4)*0.132,17)</f>
        <v>16.245230769230769</v>
      </c>
      <c r="U850" s="111"/>
      <c r="V850" s="122"/>
      <c r="W850" s="108"/>
    </row>
    <row r="851" spans="2:23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SUM((AT20+AU20+AV20+AW19+AX19+AY19+AZ18+BA18+BB18+BC17+BD17+BE17+BF16+BG16+BH16+BM14+BN14+BO14+BT12+BU12+BV12+BW11+BX11+BY11)*0.132/3,(BI15+BJ15+BK15+BL15+BP13+BQ13+BR13+BS13)*0.132/4,(BZ10+CA10)*0.132/2,(BZ9+BY8+BX7+BW6+BV5+BV4)*0.132,17)</f>
        <v>16.707230769230769</v>
      </c>
      <c r="U851" s="111"/>
      <c r="V851" s="122"/>
      <c r="W851" s="108"/>
    </row>
    <row r="852" spans="2:23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0.132/3,(AU19+AV19+AW19+AX19+BB17+BC17+BD17+BE17+BI15+BJ15+BK15+BL15+BM14+BN14+BO14+BP14+BQ13+BR13+BS13+BT13+BU12+BV12+BW12+BX12)*0.132/4,(BY11+BZ11+CA11+CB10+CC10+CD10)*0.132/3,(CC9+CB9+CA8+BZ8)*0.132/2,(BY7+BX6+BW5+BV4)*0.132,17)</f>
        <v>16.586230769230767</v>
      </c>
      <c r="U852" s="111"/>
      <c r="V852" s="122"/>
      <c r="W852" s="108"/>
    </row>
    <row r="853" spans="2:23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0.132/3,(AS19+AT19+AU19+AV19+AW18+AX18+AY18+AZ18+BA17+BB17+BC17+BD17+BE16+BF16+BG16+BH16+BN14+BO14+BP14+BQ14+BW12+BX12+BY12+BZ12+CA11+CB11+CC11+CD11)*0.132/4,(BI15+BJ15+BK15+BL15+BM15+BR13+BS13+BT13+BU13+BV13)*0.132/5,(CE10+CF10+CG10)*0.132/3,(CF9+CE9+CD8+CC8+CB7+CA7+BZ6+BY6+BX5+BW5)*0.132/2,BV4*0.132,17)</f>
        <v>16.823830769230767</v>
      </c>
      <c r="U853" s="111"/>
      <c r="V853" s="122"/>
      <c r="W853" s="108"/>
    </row>
    <row r="854" spans="2:23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10)*0.132/4,(CI9+CH9+CG9+CF8+CE8+CD8)*0.132/3,(CC7+CB7+CA6+BZ6+BY5+BX5+BW4+BV4)*0.132/2,17)</f>
        <v>16.766630769230769</v>
      </c>
      <c r="U854" s="111"/>
      <c r="V854" s="122"/>
      <c r="W854" s="108"/>
    </row>
    <row r="855" spans="2:23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0.132/4,(AP19+AQ19+AR19+AS19+AT19+AY17+AZ17+BA17+BB17+BC17+BD16+BE16+BF16+BG16+BH16+BO14+BP14+BQ14+BR14+BS14+BZ12+CA12+CB12+CC12+CD12)*0.132/5,(BI15+BJ15+BK15+BL15+BM15+BN15+BT13+BU13+BV13+BW13+BX13+BY13)*0.132/6,(CE11+CF11+CG11+CH11+CI10+CJ10+CK10+CL10)*0.132/4,(CK9+CJ9+CI9+CH8+CG8+CF8+CE7+CD7+CC7+CB6+CA6+BZ6)*0.132/3,(BY5+BX5+BW4+BV4)*0.132/2,17)</f>
        <v>16.742430769230769</v>
      </c>
      <c r="U855" s="111"/>
      <c r="V855" s="122"/>
      <c r="W855" s="108"/>
    </row>
    <row r="856" spans="2:23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11)*0.132/5,(CL10+CM10+CN10+CO10)*0.132/4,(CN9+CM9+CL9+CK9)*0.132/4,(CJ8+CI8+CH8+CG7+CF7+CE7+CD6+CC6+CB6+CA5+BZ5+BY5+BX4+BW4+BV4)*0.132/3,17)</f>
        <v>16.302430769230767</v>
      </c>
      <c r="U856" s="111"/>
      <c r="V856" s="122"/>
      <c r="W856" s="108"/>
    </row>
    <row r="857" spans="2:23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0.132/5,(AM19+AN19+AO19+AP19+AQ19+AR19+AX17+AY17+AZ17+BA17+BB17+BC17+BP14+BQ14+BR14+BS14+BT14+BU14+CC12+CD12+CE12+CF12+CG12+CH12)*0.132/6,(BI15+BJ15+BK15+BL15+BM15+BN15+BO15+BV13+BW13+BX13+BY13+BZ13+CA13+CB13)*0.132/7,(CI11+CJ11+CK11+CL11+CM11+CN10+CO10+CP10+CQ10+CR10)*0.132/5,(CQ9+CP9+CO9+CN9+CM8+CL8+CK8+CJ8+CI7+CH7+CG7+CF7+CE6+CD6+CC6+CB6)*0.132/4,(CA5+BZ5+BY5+BX4+BW4+BV4)*0.132/3,17)</f>
        <v>16.226687912087911</v>
      </c>
      <c r="U857" s="111"/>
      <c r="V857" s="122"/>
      <c r="W857" s="108"/>
    </row>
    <row r="858" spans="2:23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11)*0.132/6,(CQ10+CR10+CS10+CT10+CU10+CT9+CS9+CR9+CQ9+CP9)*0.132/5,(CO8+CN8+CM8+CL8+CK7+CJ7+CI7+CH7+CG6+CF6+CE6+CD6+CC5+CB5+CA5+BZ5+BY4+BX4+BW4+BV4)*0.132/4,17)</f>
        <v>15.994116483516482</v>
      </c>
      <c r="U858" s="111"/>
      <c r="V858" s="122"/>
      <c r="W858" s="108"/>
    </row>
    <row r="859" spans="2:23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0.132/6,(AP18+AQ18+AR18+AS18+AT18+AU18+AV18+BQ14+BR14+BS14+BT14+BU14+BV14+BW14+CF12+CG12+CH12+CI12+CJ12+CK12+CL12)*0.132/7,(BI15+BJ15+BK15+BL15+BM15+BN15+BO15+BP15+BX13+BY13+BZ13+CA13+CB13+CC13+CD13+CE13)*0.132/8,(CM11+CN11+CO11+CP11+CQ11+CR11)*0.132/6,(CS10+CT10+CU10+CV10+CW10+CV9+CU9+CT9+CS9+CR9+CQ8+CP8+CO8+CN8+CM8+CL7+CK7+CJ7+CI7+CH7)*0.132/5,(CG6+CF6+CE6+CD6+CC5+CB5+CA5+BZ5+BY4+BX4+BW4+BV4)*0.132/4,17)</f>
        <v>16.005745054945052</v>
      </c>
      <c r="U859" s="111"/>
      <c r="V859" s="122"/>
      <c r="W859" s="108"/>
    </row>
    <row r="860" spans="2:23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  <c r="T860" s="111"/>
      <c r="U860" s="111"/>
      <c r="V860" s="122"/>
      <c r="W860" s="108"/>
    </row>
    <row r="861" spans="2:23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SUM((AZ20+BC18+BF16+BI14+BL12++BO10)*0.132,(BA19+BB19+BD17+BE17+BG15+BH15+BJ13+BK13+BM11+BN11)*0.132/2,(BP9+BQ8+BR7+BS6+BT5)*0.132,(BU4+BV4)*0.132/2,17)</f>
        <v>16.48723076923077</v>
      </c>
      <c r="U861" s="111"/>
      <c r="V861" s="122"/>
      <c r="W861" s="108"/>
    </row>
    <row r="862" spans="2:23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SUM((AY19+AZ19+BA18+BB18+BC17+BD17+BE16+BF16+BG15+BH15+BI14+BJ14+BK13+BL13+BM12+BN12+BO11+BP11)*0.132/2,(AX20+BQ10+BR9+BR8+BS7+BT6+BU5+BV4)*0.132,17)</f>
        <v>16.355230769230769</v>
      </c>
      <c r="U862" s="111"/>
      <c r="V862" s="122"/>
      <c r="W862" s="108"/>
    </row>
    <row r="863" spans="2:23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SUM((AV20+AW20+AX19+AY19+BC17+BD17+BE16+BF16+BJ14+BK14+BO12+BP12+BQ11+BR11+BS10+BT10)*0.132/2,(AZ18+BA18+BB18+BG15+BH15+BI15+BL13+BM13+BN13)*0.132/3,(BU9+BU8+BU7+BV6+BV5+BV4)*0.132,17)</f>
        <v>16.48723076923077</v>
      </c>
      <c r="U863" s="111"/>
      <c r="V863" s="122"/>
      <c r="W863" s="108"/>
    </row>
    <row r="864" spans="2:23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SUM((AT20+AU20+AY18+AZ18)*0.132/2,(AV19+AW19+AX19+BA17+BB17+BC17+BD16+BE16+BF16+BG15+BH15+BI15+BJ14+BK14+BL14+BM13+BN13+BO13+BP12+BQ12+BR12+BS11+BT11+BU11)*0.132/3,(BV10+BW10)*0.132/2,(BW9+BW8+BV7+BV6+BV5+BV4)*0.132,17)</f>
        <v>16.17923076923077</v>
      </c>
      <c r="U864" s="111"/>
      <c r="V864" s="122"/>
      <c r="W864" s="108"/>
    </row>
    <row r="865" spans="2:23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SUM((AR20+AS20+AT20+AU19+AV19+AW19+AX18+AY18+AZ18+BA17+BB17+BC17+BD16+BE16+BF16+BK14+BL14+BM14+BR12+BS12+BT12+BU11+BV11+BW11)*0.132/3,(BG15+BH15+BI15+BJ15+BN13+BO13+BP13+BQ13)*0.132/4,(BX10+BY10)*0.132/2,(BX9+BX8+BW7+BW6+BV5+BV4)*0.132,17)</f>
        <v>15.981230769230768</v>
      </c>
      <c r="U865" s="111"/>
      <c r="V865" s="122"/>
      <c r="W865" s="108"/>
    </row>
    <row r="866" spans="2:23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SUM((AP20+AQ20+AR20+AW18+AX18+AY18+BD16+BE16+BF16)*0.132/3,(AS19+AT19+AU19+AV19+AZ17+BA17+BB17+BC17+BG15+BH15+BI15+BJ15+BK14+BL14+BM14+BN14+BO13+BP13+BQ13+BR13+BS12+BT12+BU12+BV12)*0.132/4,(BW11+BX11+BY11+BZ10+CA10+CB10)*0.132/3,(CA9+BZ8+BY7+BX6+BW5+BV4)*0.132,17)</f>
        <v>16.38823076923077</v>
      </c>
      <c r="U866" s="111"/>
      <c r="V866" s="122"/>
      <c r="W866" s="108"/>
    </row>
    <row r="867" spans="2:23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0.132/3,(AQ19+AR19+AS19+AT19+AU18+AV18+AW18+AX18+AY17+AZ17+BA17+BB17+BC16+BD16+BE16+BF16+BL14+BM14+BN14+BO14+BU12+BV12+BW12+BX12+BY11+BZ11+CA11+CB11)*0.132/4,(BG15+BH15+BI15+BJ15+BK15+BP13+BQ13+BR13+BS13+BT13)*0.132/5,(CC10+CD10+CE10)*0.132/3,(CD9+CC9+CB8+CA8+BZ7+BY7)*0.132/2,(BX6+BW5+BV4)*0.132,17)</f>
        <v>16.221030769230769</v>
      </c>
      <c r="U867" s="111"/>
      <c r="V867" s="122"/>
      <c r="W867" s="108"/>
    </row>
    <row r="868" spans="2:23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0.132/4,(AT18+AU18+AV18+AW18+AX18+BG15+BH15+BI15+BJ15+BK15+BL14+BM14+BN14+BO14+BP14+BQ13+BR13+BS13+BT13+BU13+BV12+BW12+BX12+BY12+BZ12)*0.132/5,(CA11+CB11+CC11+CD11+CE10+CF10+CG10+CH10)*0.132/4,(CG9+CF9+CE8+CD8+CC7+CB7+CA6+BZ6+BY5+BX5+BW4+BV4)*0.132/2,17)</f>
        <v>16.183630769230767</v>
      </c>
      <c r="U868" s="111"/>
      <c r="V868" s="122"/>
      <c r="W868" s="108"/>
    </row>
    <row r="869" spans="2:23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0.132/4,(AN19+AO19+AP19+AQ19+AR19+AW17+AX17+AY17+AZ17+BA17+BB16+BC16+BD16+BE16+BF16+BM14+BN14+BO14+BP14+BQ14+BX12+BY12+BZ12+CA12+CB12)*0.132/5,(BG15+BH15+BI15+BJ15+BK15+BL15+BR13+BS13+BT13+BU13+BV13+BW13)*0.132/6,(CC11+CD11+CE11+CF11+CG10+CH10+CI10+CJ10)*0.132/4,(CI9+CH9+CG9+CF8+CE8+CD8)*0.132/3,(CC7+CB7+CA6+BZ6+BY5+BX5+BW4+BV4)*0.132/2,17)</f>
        <v>16.267230769230768</v>
      </c>
      <c r="U869" s="111"/>
      <c r="V869" s="122"/>
      <c r="W869" s="108"/>
    </row>
    <row r="870" spans="2:23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0.132/5,(BG15+BH15+BI15+BJ15+BK15+BL15+BM14+BN14+BO14+BP14+BQ14+BR14+BS13+BT13+BU13+BV13+BW13+BX13+BY12+BZ12+CA12+CB12+CC12+CD12)*0.132/6,(CE11+CF11+CG11+CH11+CI11)*0.132/5,(CJ10+CK10+CL10+CM10)*0.132/4,(CL9+CK9+CJ9+CI8+CH8+CG8+CF7+CE7+CD7+CC6+CB6+CA6+BZ5+BY5+BX5)*0.132/3,(BW4+BV4)*0.132/2,17)</f>
        <v>16.197846153846154</v>
      </c>
      <c r="U870" s="111"/>
      <c r="V870" s="122"/>
      <c r="W870" s="108"/>
    </row>
    <row r="871" spans="2:23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10)*0.132/5,(CO9+CN9+CM9+CL9+CK8+CJ8+CI8+CH8)*0.132/4,(CG7+CF7+CE7+CD6+CC6+CB6+CA5+BZ5+BY5+BX4+BW4+BV4)*0.132/3,17)</f>
        <v>15.956716483516482</v>
      </c>
      <c r="U871" s="111"/>
      <c r="V871" s="122"/>
      <c r="W871" s="108"/>
    </row>
    <row r="872" spans="2:23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11)*0.132/6,(CO10+CP10+CQ10+CR10+CS10)*0.132/5,(CR9+CQ9+CP9+CO9+CN8+CM8+CL8+CK8+CJ7+CI7+CH7+CG7+CF6+CE6+CD6+CC6+CB5+CA5+BZ5+BY5)*0.132/4,(BX4+BW4+BV4)*0.132/3,17)</f>
        <v>15.716602197802198</v>
      </c>
      <c r="U872" s="111"/>
      <c r="V872" s="122"/>
      <c r="W872" s="108"/>
    </row>
    <row r="873" spans="2:23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  <c r="T873" s="111"/>
      <c r="U873" s="111"/>
      <c r="V873" s="122"/>
      <c r="W873" s="108"/>
    </row>
    <row r="874" spans="2:23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SUM((AX20++BA18+BD16+BG14+BJ12+BM10+BP8+BS6+BV4)*0.132,(AY19+AZ19+BB17+BC17+BE15+BF15+BH13+BI13+BK11+BL11+BN9+BO9+BQ7+BR7+BT5+BU5)*0.132/2,17)</f>
        <v>16.28923076923077</v>
      </c>
      <c r="U874" s="111"/>
      <c r="V874" s="122"/>
      <c r="W874" s="108"/>
    </row>
    <row r="875" spans="2:23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SUM((AW19+AX19+AY18+AZ18+BA17+BB17+BC16+BD16+BE15+BF15+BG14+BH14+BI13+BJ13+BK12+BL12+BM11+BN11+BU4+BV4)*0.132/2,(AV20+BO10+BP9+BQ8+BR7+BS6+BT5)*0.132,17)</f>
        <v>16.28923076923077</v>
      </c>
      <c r="U875" s="111"/>
      <c r="V875" s="122"/>
      <c r="W875" s="108"/>
    </row>
    <row r="876" spans="2:23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SUM((AT20+AU20+AV19+AW19+BA17+BB17+BC16+BD16)*0.132/2,(AX18+AY18+AZ18+BE15+BF15+BG15+BJ13+BK13+BL13)*0.132/3,(BH14+BI14+BM12+BN12+BO11+BP11+BQ10+BR10)*0.132/2,(BS9+BS8+BT7+BT6+BU5+BV4)*0.132,17)</f>
        <v>15.893230769230769</v>
      </c>
      <c r="U876" s="111"/>
      <c r="V876" s="122"/>
      <c r="W876" s="108"/>
    </row>
    <row r="877" spans="2:23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SUM((AR20+AS20+AW18+AX18)*0.132/2,(AT19+AU19+AV19+AY17+AZ17+BA17+BB16+BC16+BD16+BE15+BF15+BG15+BH14+BI14+BJ14+BK13+BL13+BM13+BN12+BO12+BP12+BQ11+BR11+BS11)*0.132/3,(BT10+BU10)*0.132/2,(+BU9+BU8+BU7+BV6+BV5+BV4)*0.132,17)</f>
        <v>16.13523076923077</v>
      </c>
      <c r="U877" s="111"/>
      <c r="V877" s="122"/>
      <c r="W877" s="108"/>
    </row>
    <row r="878" spans="2:23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SUM((AP20+AQ20+AR20+AS19+AT19+AU19+AV18+AW18+AX18+AY17+AZ17+BA17+BB16+BC16+BD16+BI14+BJ14+BK14+BP12+BQ12+BR12+BS11+BT11+BU11)*0.132/3,(BE15+BF15+BG15+BH15+BL13+BM13+BN13+BO13)*0.132/4,(BV10+BW10)*0.132/2,(+BW9+BW8+BW7+BV6+BV5+BV4)*0.132,17)</f>
        <v>15.849230769230768</v>
      </c>
      <c r="U878" s="111"/>
      <c r="V878" s="122"/>
      <c r="W878" s="108"/>
    </row>
    <row r="879" spans="2:23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SUM((AN20+AO20+AP20+AU18+AV18+AW18+BB16+BC16+BD16)*0.132/3,(AQ19+AR19+AS19+AT19+AX17+AY17+AZ17+BA17+BE15+BF15+BG15+BH15++BI14+BJ14+BK14+BL14+BM13+BN13+BO13+BP13+BQ12+BR12+BS12+BT12)*0.132/4,(BU11+BV11+BW11+BX10+BY10+BZ10)*0.132/3,(BZ9+BY8+BX7+BW6+BV5+BV4)*0.132,17)</f>
        <v>15.959230769230768</v>
      </c>
      <c r="U879" s="111"/>
      <c r="V879" s="122"/>
      <c r="W879" s="108"/>
    </row>
    <row r="880" spans="2:23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0.132/3,(AO19+AP19+AQ19+AR19+AS18+AT18+AU18+AV18+AW17+AX17+AY17+AZ17+BA16+BB16+BC16+BD16+BJ14+BK14+BL14+BM14+BS12+BT12+BU12+BV12+BW11+BX11+BY11+BZ11)*0.132/4,(BE15+BF15+BG15+BH15+BI15+BN13+BO13+BP13+BQ13+BR13)*0.132/5,(CA10+CB10+CC10)*0.132/3,(CB9+CA9)*0.132/2,(BZ8+BY7+BX6+BW5+BV4)*0.132,17)</f>
        <v>15.770030769230768</v>
      </c>
      <c r="U880" s="111"/>
      <c r="V880" s="122"/>
      <c r="W880" s="108"/>
    </row>
    <row r="881" spans="2:23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0.132/4,(AR18+AS18+AT18+AU18+AV18+BE15+BF15+BG15+BH15+BI15+BJ14+BK14+BL14+BM14+BN14+BO13+BP13+BQ13+BR13+BS13+BT12+BU12+BV12+BW12+BX12)*0.132/5,(BY11+BZ11+CA11+CB11)*0.132/4,(CC10+CD10+CE10)*0.132/3,(CD9+CC9+CB8+CA8+BZ7+BY7)*0.132/2,(BX6+BW5+BV4)*0.132,17)</f>
        <v>15.741430769230767</v>
      </c>
      <c r="U881" s="111"/>
      <c r="V881" s="122"/>
      <c r="W881" s="108"/>
    </row>
    <row r="882" spans="2:23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0.132/4,(AL19+AM19+AN19+AO19+AP19+AU17+AV17+AW17+AX17+AY17+AZ16+BA16+BB16+BC16+BD16+BK14+BL14+BM14+BN14+BO14+BV12+BW12+BX12+BY12+BZ12)*0.132/5,(BE15+BF15+BG15+BH15+BI15+BJ15+BP13+BQ13+BR13+BS13+BT13+BU13)*0.132/6,(CA11+CB11+CC11+CD11+CE10+CF10+CG10+CH10)*0.132/4,(CG9+CF9+CE8+CD8+CC7+CB7+CA6+BZ6+BY5+BX5+BW4+BV4)*0.132/2,17)</f>
        <v>15.649030769230768</v>
      </c>
      <c r="U882" s="111"/>
      <c r="V882" s="122"/>
      <c r="W882" s="108"/>
    </row>
    <row r="883" spans="2:23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11)*0.132/5,(CH10+CI10+CJ10+CK10)*0.132/4,(CJ9+CI9+CH9+CG8+CF8+CE8+CD7+CC7+CB7)*0.132/3,(CA6+BZ6+BY5+BX5+BW4+BV4)*0.132/2,17)</f>
        <v>15.838230769230769</v>
      </c>
      <c r="U883" s="111"/>
      <c r="V883" s="122"/>
      <c r="W883" s="108"/>
    </row>
    <row r="884" spans="2:23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0.132/5,(AI19+AJ19+AK19+AL19+AM19+AN19+AT17+AU17+AV17+AW17+AX17+AY17+BL14+BM14+BN14+BO14+BP14+BQ14+BY12+BZ12+CA12+CB12+CC12+CD12)*0.132/6,(BE15+BF15+BG15+BH15+BI15+BJ15+BK15+BR13+BS13+BT13+BU13+BV13+BW13+BX13)*0.132/7,(CE11+CF11+CG11+CH11+CI11+CJ10+CK10+CL10+CM10+CN10)*0.132/5,(CM9+CL9+CK9+CJ8+CI8+CH8+CG7+CF7+CE7+CD6+CC6+CB6+CA5+BZ5+BY5+BX4+BW4+BV4)*0.132/3,17)</f>
        <v>15.773802197802198</v>
      </c>
      <c r="U884" s="111"/>
      <c r="V884" s="122"/>
      <c r="W884" s="108"/>
    </row>
    <row r="885" spans="2:23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  <c r="T885" s="111"/>
      <c r="U885" s="111"/>
      <c r="V885" s="122"/>
      <c r="W885" s="108"/>
    </row>
    <row r="886" spans="2:23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SUM((AU19+AV19+AW18+AX18+AY17+AZ17+BA16+BB16+BC15+BD15+BE14+BF14+BG13+BH13+BI12+BJ12+BK11+BL11+BN9+BO9+BQ7+BR7+BT5+BU5)*0.132/2,(AT20+BM10+BP8+BS6+BV4)*0.132,17)</f>
        <v>16.091230769230769</v>
      </c>
      <c r="U886" s="111"/>
      <c r="V886" s="122"/>
      <c r="W886" s="108"/>
    </row>
    <row r="887" spans="2:23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SUM((AR20+AS20+AT19+AU19+AY17+AZ17+BA16+BB16)*0.132/2,(AV18+AW18+AX18+BC15+BD15+BE15+BH13+BI13+BJ13)*0.132/3,(BF14+BG14+BK12+BL12+BM11+BN11+BO10+BP10)*0.132/2,(BQ9+BR8+BS7+BT6+BU5+BV4)*0.132,17)</f>
        <v>16.02523076923077</v>
      </c>
      <c r="U887" s="111"/>
      <c r="V887" s="122"/>
      <c r="W887" s="108"/>
    </row>
    <row r="888" spans="2:23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SUM((AP20+AQ20+AU18+AV18)*0.132/2,(AR19+AS19+AT19+AW17+AX17+AY17+AZ16+BA16+BB16+BC15+BD15+BE15+BF14+BG14+BH14+BI13+BJ13+BK13+BL12+BM12+BN12+BO11+BP11+BQ11)*0.132/3,(BR10+BS10)*0.132/2,(BT9+BT8+BU7+BU6+BV5+BV4)*0.132,17)</f>
        <v>15.805230769230768</v>
      </c>
      <c r="U888" s="111"/>
      <c r="V888" s="122"/>
      <c r="W888" s="108"/>
    </row>
    <row r="889" spans="2:23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SUM((AN20+AO20+AP20+AQ19+AR19+AS19+AT18+AU18+AV18+AW17+AX17+AY17+AZ16+BA16+BB16+BG14+BH14+BI14+BN12+BO12+BP12+BQ11+BR11+BS11)*0.132/3,(BC15+BD15+BE15+BF15+BJ13+BK13+BL13+BM13)*0.132/4,(BT10+BU10)*0.132/2,(BU9+BU8+BU7+BV6+BV5+BV4)*0.132,17)</f>
        <v>15.596230769230768</v>
      </c>
      <c r="U889" s="111"/>
      <c r="V889" s="122"/>
      <c r="W889" s="108"/>
    </row>
    <row r="890" spans="2:23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SUM((AL20+AM20+AN20+AS18+AT18+AU18+AZ16+BA16+BB16)*0.132/3,(AO19+AP19+AQ19+AR19+AV17+AW17+AX17+AY17+BC15+BD15+BE15+BF15+BG14+BH14+BI14+BJ14+BK13+BL13+BM13+BN13+BO12+BP12+BQ12+BR12)*0.132/4,(BS11+BT11+BU11+BV10+BW10+BX10)*0.132/3,(BX9+BW8+BW7+BV6+BV5+BV4)*0.132,17)</f>
        <v>15.244230769230768</v>
      </c>
      <c r="U890" s="111"/>
      <c r="V890" s="122"/>
      <c r="W890" s="108"/>
    </row>
    <row r="891" spans="2:23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0.132/3,(AM19+AN19+AO19+AP19+AQ18+AR18+AS18+AT18+AU17+AV17+AW17+AX17+AY16+AZ16+BA16+BB16+BH14+BI14+BJ14+BK14+BQ12+BR12+BS12+BT12+BU11+BV11+BW11+BX11)*0.132/4,(BC15+BD15+BE15+BF15+BG15+BL13+BM13+BN13+BO13+BP13)*0.132/5,(BY10+BZ10+CA10)*0.132/3,(BZ9+BY8+BX7+BW6+BV5+BV4)*0.132,17)</f>
        <v>15.481830769230768</v>
      </c>
      <c r="U891" s="111"/>
      <c r="V891" s="122"/>
      <c r="W891" s="108"/>
    </row>
    <row r="892" spans="2:23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10)*0.132/4,(CC9+CB9+CA8+BZ8)*0.132/2,(BY7+BX6+BW5+BV4)*0.132,17)</f>
        <v>15.305830769230768</v>
      </c>
      <c r="U892" s="111"/>
      <c r="V892" s="122"/>
      <c r="W892" s="108"/>
    </row>
    <row r="893" spans="2:23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0.132/4,(AJ19+AK19+AL19+AM19+AN19+AS17+AT17+AU17+AV17+AW17+AX16+AY16+AZ16+BA16+BB16+BI14+BJ14+BK14+BL14+BM14+BT12+BU12+BV12+BW12+BX12)*0.132/5,(BC15+BD15+BE15+BF15+BG15+BH15+BN13+BO13+BP13+BQ13+BR13+BS13)*0.132/6,(BY11+BZ11+CA11+CB11+CC10+CD10+CE10+CF10)*0.132/4,(CE9+CD9+CC8+CB8+CA7+BZ7+BY6+BX6)*0.132/2,(BW5+BV4)*0.132,17)</f>
        <v>15.510430769230769</v>
      </c>
      <c r="U893" s="111"/>
      <c r="V893" s="122"/>
      <c r="W893" s="108"/>
    </row>
    <row r="894" spans="2:23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11)*0.132/5,(CF10+CG10+CH10+CI10)*0.132/4,(CH9+CG9+CF9)*0.132/3,(CE8+CD8+CC7+CB7+CA6+BZ6+BY5+BX5+BW4+BV4)*0.132/2,17)</f>
        <v>15.453230769230769</v>
      </c>
      <c r="U894" s="111"/>
      <c r="V894" s="122"/>
      <c r="W894" s="108"/>
    </row>
    <row r="895" spans="2:23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  <c r="T895" s="111"/>
      <c r="U895" s="111"/>
      <c r="V895" s="122"/>
      <c r="W895" s="108"/>
    </row>
    <row r="896" spans="2:23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SUM((AS19+AT19+AU18+AV18+AW17+AX17+AY16+AZ16+BA15+BB15+BC14+BD14+BE13+BF13+BG12+BH12+BI11+BJ11+BM8+BN8+BO7+BP7+BQ6+BR6+BS5+BT5+BU4+BV4)*0.132/2,(AR20+BK10+BL9)*0.132,17)</f>
        <v>15.761230769230769</v>
      </c>
      <c r="U896" s="111"/>
      <c r="V896" s="122"/>
      <c r="W896" s="108"/>
    </row>
    <row r="897" spans="2:23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SUM((AP20+AQ20+AR19+AS19+AW17+AX17+AY16+AZ16+BD14+BE14+BI12+BJ12+BK11+BL11+BM10+BN10+BS5+BT5+BU4+BV4)*0.132/2,(AT18+AU18+AV18+BA15+BB15+BC15+BF13+BG13+BH13)*0.132/3,(BO9+BP8+BQ7+BR6)*0.132,17)</f>
        <v>15.36523076923077</v>
      </c>
      <c r="U897" s="111"/>
      <c r="V897" s="122"/>
      <c r="W897" s="108"/>
    </row>
    <row r="898" spans="2:23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SUM((AN20+AO20+AS18+AT18)*0.132/2,(AP19+AQ19+AR19+AU17+AV17+AW17+AX16+AY16+AZ16+BA15+BB15+BC15+BD14+BE14+BF14+BG13+BH13+BI13+BJ12+BK12+BL12+BM11+BN11+BO11)*0.132/3,(BP10+BQ10)*0.132/2,(BR9+BR8+BS7+BT6+BU5+BV4)*0.132,17)</f>
        <v>15.233230769230769</v>
      </c>
      <c r="U898" s="111"/>
      <c r="V898" s="122"/>
      <c r="W898" s="108"/>
    </row>
    <row r="899" spans="2:23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SUM((AL20+AM20+AN20+AO19+AP19+AQ19+AR18+AS18+AT18+AU17+AV17+AW17+AX16+AY16+AZ16+BE14+BF14+BG14+BL12+BM12+BN12+BO11+BP11+BQ11)*0.132/3,(BA15+BB15+BC15+BD15+BH13+BI13+BJ13+BK13)*0.132/4,(BR10+BS10)*0.132/2,(BT9+BT8+BU7+BU6+BV5+BV4)*0.132,17)</f>
        <v>15.343230769230768</v>
      </c>
      <c r="U899" s="111"/>
      <c r="V899" s="122"/>
      <c r="W899" s="108"/>
    </row>
    <row r="900" spans="2:23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SUM((AJ20+AK20+AL20+AQ18+AR18+AS18+AX16+AY16+AZ16)*0.132/3,(AM19+AN19+AO19+AP19+AT17+AU17+AV17+AW17+BA15+BB15+BC15+BD15+BE14+BF14+BG14+BH14+BI13+BJ13+BK13+BL13+BM12+BN12+BO12+BP12)*0.132/4,(BQ11+BR11+BS11+BT10+BU10+BV10)*0.132/3,(BV9+BV8+BV7+BV6+BV5+BV4)*0.132,17)</f>
        <v>15.145230769230768</v>
      </c>
      <c r="U900" s="111"/>
      <c r="V900" s="122"/>
      <c r="W900" s="108"/>
    </row>
    <row r="901" spans="2:23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0.132/3,(AK19+AL19+AM19+AN19+AO18+AP18+AQ18+AR18+AS17+AT17+AU17+AV17+AW16+AX16+AY16+AZ16+BF14+BG14+BH14+BI14+BO12+BP12+BQ12+BR12+BS11+BT11+BU11+BV11)*0.132/4,(BA15+BB15+BC15+BD15+BE15+BJ13+BK13+BL13+BM13+BN13)*0.132/5,(BW10+BX10+BY10)*0.132/3,(BX9+BX8+BW7+BW6+BV5+BV4)*0.132,17)</f>
        <v>14.696430769230769</v>
      </c>
      <c r="U901" s="111"/>
      <c r="V901" s="122"/>
      <c r="W901" s="108"/>
    </row>
    <row r="902" spans="2:23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10)*0.132/4,(CA9+BZ8+BY7+BX6+BW5+BV4)*0.132,17)</f>
        <v>15.048430769230768</v>
      </c>
      <c r="U902" s="111"/>
      <c r="V902" s="122"/>
      <c r="W902" s="108"/>
    </row>
    <row r="903" spans="2:23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0.132/4,(AH19+AI19+AJ19+AK19+AL19+AQ17+AR17+AS17+AT17+AU17+AV16+AW16+AX16+AY16+AZ16+BG14+BH14+BI14+BJ14+BK14+BR12+BS12+BT12+BU12+BV12)*0.132/5,(BA15+BB15+BC15+BD15+BE15+BF15+BL13+BM13+BN13+BO13+BP13+BQ13)*0.132/6,(BW11+BX11+BY11+BZ11+CA10+CB10+CC10+CD10)*0.132/4,(CC9+CB9+CA8+BZ8)*0.132/2,(BY7+BX6+BW5+BV4)*0.132,17)</f>
        <v>15.110030769230768</v>
      </c>
      <c r="U903" s="111"/>
      <c r="V903" s="122"/>
      <c r="W903" s="108"/>
    </row>
    <row r="904" spans="2:23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  <c r="T904" s="111"/>
      <c r="U904" s="111"/>
      <c r="V904" s="122"/>
      <c r="W904" s="108"/>
    </row>
    <row r="905" spans="2:23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SUM((AQ19+AR19+AS18+AT18+AU17+AV17+AW16+AX16+AY15+AZ15+BA14+BB14+BC13+BD13+BE12+BF12+BG11+BH11+BI10+BJ10+BK9+BL9+BM8+BN8+BO7+BP7+BQ6+BR6+BS5+BT5+BU4+BV4)*0.132/2,AP20*0.132,17)</f>
        <v>15.233230769230769</v>
      </c>
      <c r="U905" s="111"/>
      <c r="V905" s="122"/>
      <c r="W905" s="108"/>
    </row>
    <row r="906" spans="2:23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SUM((AN20+AO20+AP19+AQ19+AU17+AV17+AW16+AX16)*0.132/2,(AR18+AS18+AT18+AY15+AZ15+BA15+BD13+BE13+BF13)*0.132/3,(BB14+BC14+BG12+BH12+BI11+BJ11+BK10+BL10+BO7+BP7+BQ6+BR6+BS5+BT5+BU4+BV4)*0.132/2,(BM9+BN8)*0.132,17)</f>
        <v>15.057230769230769</v>
      </c>
      <c r="U906" s="111"/>
      <c r="V906" s="122"/>
      <c r="W906" s="108"/>
    </row>
    <row r="907" spans="2:23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SUM((AL20+AM20+AQ18+AR18)*0.132/2,(AN19+AO19+AP19+AS17+AT17+AU17+AV16+AW16+AX16+AY15+AZ15+BA15+BB14+BC14+BD14+BE13+BF13+BG13+BH12+BI12+BJ12+BK11+BL11+BM11)*0.132/3,(BN10+BO10+BU4+BV4)*0.132/2,(BP9+BQ8+BR7+BS6+BT5)*0.132,17)</f>
        <v>15.101230769230767</v>
      </c>
      <c r="U907" s="111"/>
      <c r="V907" s="122"/>
      <c r="W907" s="108"/>
    </row>
    <row r="908" spans="2:23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SUM((AJ20+AK20+AL20+AM19+AN19+AO19+AP18+AQ18+AR18+AS17+AT17+AU17+AV16+AW16+AX16+BC14+BD14+BE14+BJ12+BK12+BL12+BM11+BN11+BO11)*0.132/3,(AY15+AZ15+BA15+BB15+BF13+BG13+BH13+BI13)*0.132/4,(BP10+BQ10)*0.132/2,(BR9+BR8+BS7+BT6+BU5+BV4)*0.132,17)</f>
        <v>14.804230769230768</v>
      </c>
      <c r="U908" s="111"/>
      <c r="V908" s="122"/>
      <c r="W908" s="108"/>
    </row>
    <row r="909" spans="2:23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SUM((AH20+AI20+AJ20+AO18+AP18+AQ18+AV16+AW16+AX16)*0.132/3,(AK19+AL19+AM19+AN19+AR17+AS17+AT17+AU17+AY15+AZ15+BA15+BB15+BC14+BD14+BE14+BF14+BG13+BH13+BI13+BJ13+BK12+BL12+BM12+BN12)*0.132/4,(BO11+BP11+BQ11+BR10+BS10+BT10)*0.132/3,(BT9+BT8+BU7+BU6+BV5+BV4)*0.132,17)</f>
        <v>14.793230769230767</v>
      </c>
      <c r="U909" s="111"/>
      <c r="V909" s="122"/>
      <c r="W909" s="108"/>
    </row>
    <row r="910" spans="2:23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0.132/3,(AI19+AJ19+AK19+AL19+AM18+AN18+AO18+AP18+AQ17+AR17+AS17+AT17+AU16+AV16+AW16+AX16+BD14+BE14+BF14+BG14+BM12+BN12+BO12+BP12+BQ11+BR11+BS11+BT11)*0.132/4,(AY15+AZ15+BA15+BB15+BC15+BH13+BI13+BJ13+BK13+BL13)*0.132/5,(BU10+BV10+BW10)*0.132/3,(BW9+BW8+BW7+BV6+BV5+BV4)*0.132,17)</f>
        <v>14.696430769230767</v>
      </c>
      <c r="U910" s="111"/>
      <c r="V910" s="122"/>
      <c r="W910" s="108"/>
    </row>
    <row r="911" spans="2:23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0.132/4,(AL18+AM18+AN18+AO18+AP18+AY15+AZ15+BA15+BB15+BC15+BD14+BE14+BF14+BG14+BH14+BI13+BJ13+BK13+BL13+BM13+BN12+BO12+BP12+BQ12+BR12)*0.132/5,(BS11+BT11+BU11+BV11)*0.132/4,(BW10+BX10+BY10)*0.132/3,(BX9+BX8+BW7+BW6+BV5+BV4)*0.132,17)</f>
        <v>14.619430769230769</v>
      </c>
      <c r="U911" s="111"/>
      <c r="V911" s="122"/>
      <c r="W911" s="108"/>
    </row>
    <row r="912" spans="2:23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  <c r="T912" s="111"/>
      <c r="U912" s="111"/>
      <c r="V912" s="122"/>
      <c r="W912" s="108"/>
    </row>
    <row r="913" spans="2:23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913" s="111"/>
      <c r="V913" s="122"/>
      <c r="W913" s="108"/>
    </row>
    <row r="914" spans="2:23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SUM((AJ20+AK20+AO18+AP18)*0.132/2,(AL19+AM19+AN19+AQ17+AR17+AS17+AT16+AU16+AV16+AW15+AX15+AY15+AZ14+BA14+BB14+BC13+BD13+BE13+BF12+BG12+BH12+BI11+BJ11+BK11)*0.132/3,(BL10+BM10+BQ6+BR6+BS5+BT5+BU4+BV4)*0.132/2,(BN9+BO8+BP7)*0.132,17)</f>
        <v>14.595230769230767</v>
      </c>
      <c r="U914" s="111"/>
      <c r="V914" s="122"/>
      <c r="W914" s="108"/>
    </row>
    <row r="915" spans="2:23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SUM((AH20+AI20+AJ20+AK19+AL19+AM19+AN18+AO18+AP18+AQ17+AR17+AS17+AT16+AU16+AV16+BA14+BB14+BC14+BH12+BI12+BJ12+BK11+BL11+BM11)*0.132/3,(AW15+AX15+AY15+AZ15+BD13+BE13+BF13+BG13)*0.132/4,(BN10+BO10+BU4+BV4)*0.132/2,(BP9+BQ8+BR7+BS6+BT5)*0.132,17)</f>
        <v>14.573230769230769</v>
      </c>
      <c r="U915" s="111"/>
      <c r="V915" s="122"/>
      <c r="W915" s="108"/>
    </row>
    <row r="916" spans="2:23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SUM((AF20+AG20+AH20+AM18+AN18+AO18+AT16+AU16+AV16)*0.132/3,(AI19+AJ19+AK19+AL19+AP17+AQ17+AR17+AS17+AW15+AX15+AY15+AZ15+BA14+BB14+BC14+BD14+BE13+BF13+BG13+BH13+BI12+BJ12+BK12+BL12)*0.132/4,(BM11+BN11+BO11+BP10+BQ10+BR10)*0.132/3,(BS9+BS8+BT7+BT6+BU5+BV4)*0.132,17)</f>
        <v>14.529230769230768</v>
      </c>
      <c r="U916" s="111"/>
      <c r="V916" s="122"/>
      <c r="W916" s="108"/>
    </row>
    <row r="917" spans="2:23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0.132/3,(AG19+AH19+AI19+AJ19+AK18+AL18+AM18+AN18+AO17+AP17+AQ17+AR17+AS16+AT16+AU16+AV16+BB14+BC14+BD14+BE14+BK12+BL12+BM12+BN12+BO11+BP11+BQ11+BR11)*0.132/4,(AW15+AX15+AY15+AZ15+BA15+BF13+BG13+BH13+BI13+BJ13)*0.132/5,(BS10+BT10+BU10)*0.132/3,(BU9+BU8+BU7+BV6+BV5+BV4)*0.132,17)</f>
        <v>14.736030769230767</v>
      </c>
      <c r="U917" s="111"/>
      <c r="V917" s="122"/>
      <c r="W917" s="108"/>
    </row>
    <row r="918" spans="2:23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  <c r="T918" s="111"/>
      <c r="U918" s="111"/>
      <c r="V918" s="122"/>
      <c r="W918" s="108"/>
    </row>
    <row r="919" spans="2:23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SUM((AJ20+AK20+AL19+AM19+AQ17+AR17+AS16+AT16+AX14+AY14+BC12+BD12+BE11+BF11+BG10+BH10+BI9+BJ9+BK8+BL8+BM7+BN7+BO6+BP6)*0.132/2,(AN18+AO18+AP18+AU15+AV15+AW15+AZ13+BA13+BB13+BQ5+BR5+BS5+BT4+BU4+BV4)*0.132/3,17)</f>
        <v>13.649230769230769</v>
      </c>
      <c r="U919" s="111"/>
      <c r="V919" s="122"/>
      <c r="W919" s="108"/>
    </row>
    <row r="920" spans="2:23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SUM((AH20+AI20+AM18+AN18)*0.132/2,(AJ19+AK19+AL19+AO17+AP17+AQ17+AR16+AS16+AT16+AU15+AV15+AW15+AX14+AY14+AZ14+BA13+BB13+BC13+BD12+BE12+BF12+BG11+BH11+BI11)*0.132/3,(BJ10+BK10)*0.132/2,(BM8+BN8+BO7+BP7+BQ6+BR6+BS5+BT5+BU4+BV4)*0.132/2,BL9*0.132,17)</f>
        <v>13.913230769230768</v>
      </c>
      <c r="U920" s="111"/>
      <c r="V920" s="122"/>
      <c r="W920" s="108"/>
    </row>
    <row r="921" spans="2:23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SUM((AF20+AG20+AH20+AI19+AJ19+AK19+AL18+AM18+AN18+AO17+AP17+AQ17+AR16+AS16+AT16+AY14+AZ14+BA14+BF12+BG12+BH12+BI11+BJ11+BK11)*0.132/3,(AU15+AV15+AW15+AX15+BB13+BC13+BD13+BE13)*0.132/4,(BL10+BM10+BQ6+BR6+BS5+BT5+BU4+BV4)*0.132/2,(BN9+BO8+BP7)*0.132,17)</f>
        <v>14.210230769230767</v>
      </c>
      <c r="U921" s="111"/>
      <c r="V921" s="122"/>
      <c r="W921" s="108"/>
    </row>
    <row r="922" spans="2:23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SUM((AD20+AE20+AF20+AK18+AL18+AM18+AR16+AS16+AT16)*0.132/3,(AG19+AH19+AI19+AJ19+AN17+AO17+AP17+AQ17+AU15+AV15+AW15+AX15+AY14+AZ14+BA14+BB14+BC13+BD13+BE13+BF13+BG12+BH12+BI12+BJ12)*0.132/4,(BK11+BL11+BM11+BN10+BO10+BP10)*0.132/3,(BQ9+BR8+BS7+BT6+BU5+BV4)*0.132,17)</f>
        <v>14.397230769230768</v>
      </c>
      <c r="U922" s="111"/>
      <c r="V922" s="122"/>
      <c r="W922" s="108"/>
    </row>
    <row r="923" spans="2:23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  <c r="T923" s="111"/>
      <c r="U923" s="111"/>
      <c r="V923" s="122"/>
      <c r="W923" s="108"/>
    </row>
    <row r="924" spans="2:23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SUM((AH20+AI20+AJ19+AK19+AO17+AP17+AQ16+AR16++AV14+AW14+BA12+BB12+BF10+BG10+BK8+BL8+BP6+BQ6+BU4+BV4)*0.132/2,(AL18+AM18+AN18+AS15+AT15+AU15+AX13+AY13+AZ13+BC11+BD11+BE11+BH9+BI9+BJ9+BM7+BN7+BO7+BR5+BS5+BT5)*0.132/3,17)</f>
        <v>13.86923076923077</v>
      </c>
      <c r="U924" s="111"/>
      <c r="V924" s="122"/>
      <c r="W924" s="108"/>
    </row>
    <row r="925" spans="2:23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925" s="111"/>
      <c r="V925" s="122"/>
      <c r="W925" s="108"/>
    </row>
    <row r="926" spans="2:23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SUM((AD20+AE20+AF20+AG19+AH19+AI19+AJ18+AK18+AL18+AM17+AN17+AO17+AP16+AQ16+AR16+AW14+AX14+AY14+BD12+BE12+BF12+BG11+BH11+BI11)*0.132/3,(AS15+AT15+AU15+AV15+AZ13+BA13+BB13+BC13)*0.132/4,(BJ10+BK10+BM8+BN8+BO7+BP7+BQ6+BR6+BS5+BT5+BU4+BV4)*0.132/2,BL9*0.132,17)</f>
        <v>13.814230769230768</v>
      </c>
      <c r="U926" s="111"/>
      <c r="V926" s="122"/>
      <c r="W926" s="108"/>
    </row>
    <row r="927" spans="2:23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  <c r="T927" s="111"/>
      <c r="U927" s="111"/>
      <c r="V927" s="122"/>
      <c r="W927" s="108"/>
    </row>
    <row r="928" spans="2:23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928" s="111"/>
      <c r="V928" s="122"/>
      <c r="W928" s="108"/>
    </row>
    <row r="929" spans="2:23">
      <c r="B929" s="105"/>
      <c r="F929" s="105"/>
      <c r="J929" s="105"/>
      <c r="N929" s="105"/>
      <c r="R929" s="105"/>
      <c r="S929" s="121"/>
      <c r="T929" s="111"/>
      <c r="U929" s="111"/>
      <c r="V929" s="122"/>
      <c r="W929" s="108"/>
    </row>
    <row r="930" spans="1:23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  <c r="J930" s="105"/>
      <c r="N930" s="105"/>
      <c r="R930" s="105"/>
      <c r="S930" s="121"/>
      <c r="T930" s="111"/>
      <c r="U930" s="111"/>
      <c r="V930" s="122"/>
      <c r="W930" s="108"/>
    </row>
    <row r="931" spans="2:23">
      <c r="B931" s="105"/>
      <c r="F931" s="105"/>
      <c r="J931" s="105"/>
      <c r="N931" s="105"/>
      <c r="R931" s="105"/>
      <c r="S931" s="121"/>
      <c r="T931" s="111"/>
      <c r="U931" s="111"/>
      <c r="V931" s="122"/>
      <c r="W931" s="108"/>
    </row>
    <row r="932" spans="1:23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  <c r="J932" s="105"/>
      <c r="N932" s="105"/>
      <c r="R932" s="105"/>
      <c r="S932" s="121"/>
      <c r="T932" s="111"/>
      <c r="U932" s="111"/>
      <c r="V932" s="122"/>
      <c r="W932" s="108"/>
    </row>
  </sheetData>
  <sortState ref="AD2:DB22">
    <sortCondition descending="1" ref="AD2:AD22"/>
  </sortState>
  <conditionalFormatting sqref="T1:T289">
    <cfRule type="colorScale" priority="8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289">
    <cfRule type="colorScale" priority="7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290:T428">
    <cfRule type="colorScale" priority="6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290:W428">
    <cfRule type="colorScale" priority="5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429:T594">
    <cfRule type="colorScale" priority="4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429:W594">
    <cfRule type="colorScale" priority="3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595:T932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595:W932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Lou</dc:creator>
  <cp:lastModifiedBy>USBC</cp:lastModifiedBy>
  <dcterms:created xsi:type="dcterms:W3CDTF">2009-11-22T02:55:42Z</dcterms:created>
  <dcterms:modified xsi:type="dcterms:W3CDTF">2013-05-07T17:17:51Z</dcterms:modified>
  <cp:lastPrinted>2011-10-25T15:57:15Z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