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terstock3/Source/BU_CS699_Project/"/>
    </mc:Choice>
  </mc:AlternateContent>
  <xr:revisionPtr revIDLastSave="0" documentId="13_ncr:1_{3D5E9A60-071B-EC4E-BA8A-1D6A7C5FE5D8}" xr6:coauthVersionLast="47" xr6:coauthVersionMax="47" xr10:uidLastSave="{00000000-0000-0000-0000-000000000000}"/>
  <bookViews>
    <workbookView xWindow="4060" yWindow="3160" windowWidth="27240" windowHeight="16440" xr2:uid="{5548BFD4-3BCE-2446-959A-588B4ADE9D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D21" i="1"/>
  <c r="N12" i="1"/>
  <c r="M12" i="1"/>
  <c r="S11" i="1"/>
  <c r="R11" i="1"/>
  <c r="O11" i="1"/>
  <c r="S10" i="1"/>
  <c r="R10" i="1"/>
  <c r="R12" i="1" s="1"/>
  <c r="O10" i="1"/>
  <c r="H11" i="1"/>
  <c r="I10" i="1"/>
  <c r="I11" i="1"/>
  <c r="H10" i="1"/>
  <c r="H12" i="1"/>
  <c r="I12" i="1"/>
  <c r="J11" i="1"/>
  <c r="J10" i="1"/>
  <c r="H8" i="1"/>
  <c r="I16" i="1" s="1"/>
  <c r="F11" i="1"/>
  <c r="F10" i="1"/>
  <c r="D13" i="1"/>
  <c r="C13" i="1"/>
  <c r="D17" i="1"/>
  <c r="D18" i="1" s="1"/>
  <c r="D16" i="1"/>
  <c r="C8" i="1"/>
  <c r="D12" i="1"/>
  <c r="C12" i="1"/>
  <c r="E11" i="1"/>
  <c r="E10" i="1"/>
  <c r="S12" i="1" l="1"/>
  <c r="T11" i="1"/>
  <c r="M8" i="1"/>
  <c r="N16" i="1" s="1"/>
  <c r="R8" i="1"/>
  <c r="S16" i="1" s="1"/>
  <c r="T10" i="1"/>
  <c r="U10" i="1" s="1"/>
  <c r="K10" i="1"/>
  <c r="K11" i="1"/>
  <c r="H13" i="1"/>
  <c r="I13" i="1"/>
  <c r="S13" i="1" l="1"/>
  <c r="M13" i="1"/>
  <c r="P11" i="1"/>
  <c r="P10" i="1"/>
  <c r="R13" i="1"/>
  <c r="U11" i="1"/>
  <c r="N13" i="1"/>
  <c r="I17" i="1"/>
  <c r="I18" i="1" s="1"/>
  <c r="S17" i="1" l="1"/>
  <c r="S18" i="1" s="1"/>
  <c r="N17" i="1"/>
  <c r="N18" i="1" s="1"/>
</calcChain>
</file>

<file path=xl/sharedStrings.xml><?xml version="1.0" encoding="utf-8"?>
<sst xmlns="http://schemas.openxmlformats.org/spreadsheetml/2006/main" count="13" uniqueCount="4">
  <si>
    <t>po0</t>
  </si>
  <si>
    <t>pe0</t>
  </si>
  <si>
    <t>k0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</si>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</sst>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67" fontId="0" fillId="0" borderId="0" xfId="1" applyNumberFormat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0CB8-A0BF-4644-92E3-017D1774C61A}">
  <dimension ref="C8:U21"/>
  <sheetViews>
    <sheetView tabSelected="1" workbookViewId="0">
      <selection activeCell="I21" sqref="I21"/>
    </sheetView>
  </sheetViews>
  <sheetFormatPr baseColWidth="10" defaultRowHeight="16" x14ac:dyDescent="0.2"/>
  <cols>
    <col min="3" max="3" width="8.6640625" bestFit="1" customWidth="1"/>
    <col min="4" max="4" width="8.1640625" bestFit="1" customWidth="1"/>
    <col min="5" max="5" width="4.1640625" bestFit="1" customWidth="1"/>
    <col min="6" max="6" width="4.6640625" bestFit="1" customWidth="1"/>
    <col min="8" max="8" width="4.6640625" bestFit="1" customWidth="1"/>
    <col min="9" max="9" width="8.1640625" bestFit="1" customWidth="1"/>
    <col min="10" max="10" width="4.1640625" bestFit="1" customWidth="1"/>
    <col min="11" max="11" width="4.6640625" bestFit="1" customWidth="1"/>
    <col min="13" max="13" width="4.6640625" bestFit="1" customWidth="1"/>
    <col min="14" max="14" width="8.1640625" bestFit="1" customWidth="1"/>
    <col min="15" max="15" width="4.1640625" bestFit="1" customWidth="1"/>
    <col min="16" max="16" width="4.6640625" bestFit="1" customWidth="1"/>
    <col min="18" max="18" width="4.1640625" bestFit="1" customWidth="1"/>
    <col min="19" max="19" width="8.1640625" bestFit="1" customWidth="1"/>
    <col min="20" max="20" width="4.1640625" bestFit="1" customWidth="1"/>
    <col min="21" max="21" width="4.6640625" bestFit="1" customWidth="1"/>
  </cols>
  <sheetData>
    <row r="8" spans="3:21" x14ac:dyDescent="0.2">
      <c r="C8">
        <f>C12+D12</f>
        <v>807</v>
      </c>
      <c r="H8">
        <f>H12+I12</f>
        <v>807</v>
      </c>
      <c r="M8">
        <f>M12+N12</f>
        <v>10</v>
      </c>
      <c r="R8">
        <f>R12+S12</f>
        <v>10</v>
      </c>
    </row>
    <row r="10" spans="3:21" x14ac:dyDescent="0.2">
      <c r="C10">
        <v>773</v>
      </c>
      <c r="D10">
        <v>13</v>
      </c>
      <c r="E10">
        <f>SUM(C10:D10)</f>
        <v>786</v>
      </c>
      <c r="F10" s="1">
        <f>E10/C8</f>
        <v>0.97397769516728627</v>
      </c>
      <c r="H10">
        <f>D11</f>
        <v>3</v>
      </c>
      <c r="I10">
        <f>C11</f>
        <v>18</v>
      </c>
      <c r="J10">
        <f>SUM(H10:I10)</f>
        <v>21</v>
      </c>
      <c r="K10" s="1">
        <f>J10/H8</f>
        <v>2.6022304832713755E-2</v>
      </c>
      <c r="M10">
        <v>5</v>
      </c>
      <c r="N10">
        <v>1</v>
      </c>
      <c r="O10">
        <f>SUM(M10:N10)</f>
        <v>6</v>
      </c>
      <c r="P10" s="1">
        <f>O10/M8</f>
        <v>0.6</v>
      </c>
      <c r="R10">
        <f>N11</f>
        <v>4</v>
      </c>
      <c r="S10">
        <f>M11</f>
        <v>0</v>
      </c>
      <c r="T10">
        <f>SUM(R10:S10)</f>
        <v>4</v>
      </c>
      <c r="U10" s="1">
        <f>T10/R8</f>
        <v>0.4</v>
      </c>
    </row>
    <row r="11" spans="3:21" x14ac:dyDescent="0.2">
      <c r="C11">
        <v>18</v>
      </c>
      <c r="D11">
        <v>3</v>
      </c>
      <c r="E11">
        <f>SUM(C11:D11)</f>
        <v>21</v>
      </c>
      <c r="F11" s="1">
        <f>E11/C8</f>
        <v>2.6022304832713755E-2</v>
      </c>
      <c r="H11">
        <f>D10</f>
        <v>13</v>
      </c>
      <c r="I11">
        <f>C10</f>
        <v>773</v>
      </c>
      <c r="J11">
        <f>SUM(H11:I11)</f>
        <v>786</v>
      </c>
      <c r="K11" s="1">
        <f>J11/H8</f>
        <v>0.97397769516728627</v>
      </c>
      <c r="M11">
        <v>0</v>
      </c>
      <c r="N11">
        <v>4</v>
      </c>
      <c r="O11">
        <f>SUM(M11:N11)</f>
        <v>4</v>
      </c>
      <c r="P11" s="1">
        <f>O11/M8</f>
        <v>0.4</v>
      </c>
      <c r="R11">
        <f>N10</f>
        <v>1</v>
      </c>
      <c r="S11">
        <f>M10</f>
        <v>5</v>
      </c>
      <c r="T11">
        <f>SUM(R11:S11)</f>
        <v>6</v>
      </c>
      <c r="U11" s="1">
        <f>T11/R8</f>
        <v>0.6</v>
      </c>
    </row>
    <row r="12" spans="3:21" x14ac:dyDescent="0.2">
      <c r="C12">
        <f>SUM(C10:C11)</f>
        <v>791</v>
      </c>
      <c r="D12">
        <f>SUM(D10:D11)</f>
        <v>16</v>
      </c>
      <c r="H12">
        <f>SUM(H10:H11)</f>
        <v>16</v>
      </c>
      <c r="I12">
        <f>SUM(I10:I11)</f>
        <v>791</v>
      </c>
      <c r="M12">
        <f>SUM(M10:M11)</f>
        <v>5</v>
      </c>
      <c r="N12">
        <f>SUM(N10:N11)</f>
        <v>5</v>
      </c>
      <c r="R12">
        <f>SUM(R10:R11)</f>
        <v>5</v>
      </c>
      <c r="S12">
        <f>SUM(S10:S11)</f>
        <v>5</v>
      </c>
    </row>
    <row r="13" spans="3:21" x14ac:dyDescent="0.2">
      <c r="C13" s="1">
        <f>C12/C8</f>
        <v>0.9801734820322181</v>
      </c>
      <c r="D13" s="1">
        <f>D12/C8</f>
        <v>1.9826517967781909E-2</v>
      </c>
      <c r="H13" s="1">
        <f>H12/H8</f>
        <v>1.9826517967781909E-2</v>
      </c>
      <c r="I13" s="1">
        <f>I12/H8</f>
        <v>0.9801734820322181</v>
      </c>
      <c r="M13" s="1">
        <f>M12/M8</f>
        <v>0.5</v>
      </c>
      <c r="N13" s="1">
        <f>N12/M8</f>
        <v>0.5</v>
      </c>
      <c r="R13" s="1">
        <f>R12/R8</f>
        <v>0.5</v>
      </c>
      <c r="S13" s="1">
        <f>S12/R8</f>
        <v>0.5</v>
      </c>
    </row>
    <row r="16" spans="3:21" x14ac:dyDescent="0.2">
      <c r="C16" t="s">
        <v>0</v>
      </c>
      <c r="D16" s="2">
        <f>(C10+D11)/C8</f>
        <v>0.9615861214374225</v>
      </c>
      <c r="H16" t="s">
        <v>0</v>
      </c>
      <c r="I16" s="2">
        <f>(H10+I11)/H8</f>
        <v>0.9615861214374225</v>
      </c>
      <c r="M16" t="s">
        <v>0</v>
      </c>
      <c r="N16" s="2">
        <f>(M10+N11)/M8</f>
        <v>0.9</v>
      </c>
      <c r="R16" t="s">
        <v>0</v>
      </c>
      <c r="S16" s="2">
        <f>(R10+S11)/R8</f>
        <v>0.9</v>
      </c>
    </row>
    <row r="17" spans="3:19" x14ac:dyDescent="0.2">
      <c r="C17" t="s">
        <v>1</v>
      </c>
      <c r="D17" s="2">
        <f>(C13*F10)+(D13*F11)</f>
        <v>0.95518304058816217</v>
      </c>
      <c r="H17" t="s">
        <v>1</v>
      </c>
      <c r="I17" s="2">
        <f>(H13*K10)+(I13*K11)</f>
        <v>0.95518304058816217</v>
      </c>
      <c r="M17" t="s">
        <v>1</v>
      </c>
      <c r="N17" s="2">
        <f>(M13*P10)+(N13*P11)</f>
        <v>0.5</v>
      </c>
      <c r="R17" t="s">
        <v>1</v>
      </c>
      <c r="S17" s="2">
        <f>(R13*U10)+(S13*U11)</f>
        <v>0.5</v>
      </c>
    </row>
    <row r="18" spans="3:19" x14ac:dyDescent="0.2">
      <c r="C18" t="s">
        <v>2</v>
      </c>
      <c r="D18" s="3">
        <f>(D16-D17)/(1-D17)</f>
        <v>0.14287182649809665</v>
      </c>
      <c r="H18" t="s">
        <v>2</v>
      </c>
      <c r="I18" s="3">
        <f>(I16-I17)/(1-I17)</f>
        <v>0.14287182649809665</v>
      </c>
      <c r="M18" t="s">
        <v>2</v>
      </c>
      <c r="N18" s="3">
        <f>(N16-N17)/(1-N17)</f>
        <v>0.8</v>
      </c>
      <c r="R18" t="s">
        <v>2</v>
      </c>
      <c r="S18" s="3">
        <f>(S16-S17)/(1-S17)</f>
        <v>0.8</v>
      </c>
    </row>
    <row r="21" spans="3:19" x14ac:dyDescent="0.2">
      <c r="C21" t="s">
        <v>3</v>
      </c>
      <c r="D21">
        <f>C10/(C10+D10)</f>
        <v>0.98346055979643765</v>
      </c>
      <c r="I21">
        <f>H10/(H10+I10)</f>
        <v>0.14285714285714285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Stock III</dc:creator>
  <cp:lastModifiedBy>Walter Stock III</cp:lastModifiedBy>
  <dcterms:created xsi:type="dcterms:W3CDTF">2025-04-08T11:29:19Z</dcterms:created>
  <dcterms:modified xsi:type="dcterms:W3CDTF">2025-04-19T10:35:57Z</dcterms:modified>
</cp:coreProperties>
</file>