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0-1" sheetId="2" r:id="rId1"/>
    <sheet name="虚拟变量" sheetId="4" r:id="rId2"/>
    <sheet name="季节指数" sheetId="5" r:id="rId3"/>
    <sheet name="自回归" sheetId="3" r:id="rId4"/>
    <sheet name="10-2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F4" i="5"/>
  <c r="G4" i="5" s="1"/>
  <c r="F12" i="5"/>
  <c r="G12" i="5" s="1"/>
  <c r="F20" i="5"/>
  <c r="G20" i="5" s="1"/>
  <c r="E3" i="5"/>
  <c r="E4" i="5"/>
  <c r="F5" i="5" s="1"/>
  <c r="G5" i="5" s="1"/>
  <c r="E5" i="5"/>
  <c r="F6" i="5" s="1"/>
  <c r="G6" i="5" s="1"/>
  <c r="E6" i="5"/>
  <c r="F7" i="5" s="1"/>
  <c r="G7" i="5" s="1"/>
  <c r="E7" i="5"/>
  <c r="F8" i="5" s="1"/>
  <c r="G8" i="5" s="1"/>
  <c r="E8" i="5"/>
  <c r="E9" i="5"/>
  <c r="F9" i="5" s="1"/>
  <c r="G9" i="5" s="1"/>
  <c r="E10" i="5"/>
  <c r="F10" i="5" s="1"/>
  <c r="G10" i="5" s="1"/>
  <c r="E11" i="5"/>
  <c r="E12" i="5"/>
  <c r="F13" i="5" s="1"/>
  <c r="G13" i="5" s="1"/>
  <c r="E13" i="5"/>
  <c r="F14" i="5" s="1"/>
  <c r="G14" i="5" s="1"/>
  <c r="E14" i="5"/>
  <c r="F15" i="5" s="1"/>
  <c r="G15" i="5" s="1"/>
  <c r="E15" i="5"/>
  <c r="F16" i="5" s="1"/>
  <c r="G16" i="5" s="1"/>
  <c r="E16" i="5"/>
  <c r="E17" i="5"/>
  <c r="F17" i="5" s="1"/>
  <c r="G17" i="5" s="1"/>
  <c r="E18" i="5"/>
  <c r="F18" i="5" s="1"/>
  <c r="G18" i="5" s="1"/>
  <c r="E19" i="5"/>
  <c r="E20" i="5"/>
  <c r="F21" i="5" s="1"/>
  <c r="G21" i="5" s="1"/>
  <c r="E21" i="5"/>
  <c r="F22" i="5" s="1"/>
  <c r="G22" i="5" s="1"/>
  <c r="E22" i="5"/>
  <c r="F23" i="5" s="1"/>
  <c r="G23" i="5" s="1"/>
  <c r="E23" i="5"/>
  <c r="H4" i="5" l="1"/>
  <c r="I4" i="5" s="1"/>
  <c r="H2" i="5"/>
  <c r="I2" i="5" s="1"/>
  <c r="H5" i="5"/>
  <c r="I5" i="5" s="1"/>
  <c r="F11" i="5"/>
  <c r="G11" i="5" s="1"/>
  <c r="H3" i="5" s="1"/>
  <c r="I3" i="5" s="1"/>
  <c r="F19" i="5"/>
  <c r="G19" i="5" s="1"/>
  <c r="J2" i="5" l="1"/>
  <c r="K3" i="5" s="1"/>
  <c r="L3" i="5" s="1"/>
  <c r="K4" i="5"/>
  <c r="L4" i="5" s="1"/>
  <c r="K2" i="5" l="1"/>
  <c r="L2" i="5" s="1"/>
  <c r="K5" i="5"/>
  <c r="L5" i="5" s="1"/>
</calcChain>
</file>

<file path=xl/sharedStrings.xml><?xml version="1.0" encoding="utf-8"?>
<sst xmlns="http://schemas.openxmlformats.org/spreadsheetml/2006/main" count="121" uniqueCount="63">
  <si>
    <t>年份</t>
    <phoneticPr fontId="1" type="noConversion"/>
  </si>
  <si>
    <t>季度</t>
    <phoneticPr fontId="1" type="noConversion"/>
  </si>
  <si>
    <t>年份</t>
    <phoneticPr fontId="1" type="noConversion"/>
  </si>
  <si>
    <t>人均GDP
（元）</t>
    <phoneticPr fontId="1" type="noConversion"/>
  </si>
  <si>
    <t>轿车产量
（万辆）</t>
    <phoneticPr fontId="1" type="noConversion"/>
  </si>
  <si>
    <t>棉花产量
（万吨）</t>
    <phoneticPr fontId="1" type="noConversion"/>
  </si>
  <si>
    <t>金属切削机床产量
（万台）</t>
    <phoneticPr fontId="1" type="noConversion"/>
  </si>
  <si>
    <t>t</t>
    <phoneticPr fontId="1" type="noConversion"/>
  </si>
  <si>
    <t>一期</t>
    <phoneticPr fontId="1" type="noConversion"/>
  </si>
  <si>
    <t>二期</t>
    <phoneticPr fontId="1" type="noConversion"/>
  </si>
  <si>
    <t>三期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</si>
  <si>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</si>
  <si>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</si>
  <si>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</si>
  <si>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</si>
  <si>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</si>
  <si>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</si>
  <si>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</si>
  <si>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</si>
  <si>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</si>
  <si>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</si>
  <si>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</si>
  <si>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</si>
  <si>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</si>
  <si>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</si>
  <si>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</si>
  <si>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</si>
  <si>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</si>
  <si>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</si>
  <si>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</si>
  <si>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</si>
  <si>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</si>
  <si>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</si>
  <si>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</si>
  <si>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</si>
  <si>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</si>
  <si>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13.45</t>
  </si>
  <si>
    <t>年/季度</t>
    <phoneticPr fontId="1" type="noConversion"/>
  </si>
  <si>
    <t>销售额</t>
    <phoneticPr fontId="1" type="noConversion"/>
  </si>
  <si>
    <t>时间变量</t>
  </si>
  <si>
    <t>时间变量</t>
    <phoneticPr fontId="1" type="noConversion"/>
  </si>
  <si>
    <t>Q1</t>
  </si>
  <si>
    <t>Q1</t>
    <phoneticPr fontId="1" type="noConversion"/>
  </si>
  <si>
    <t>Q2</t>
  </si>
  <si>
    <t>Q2</t>
    <phoneticPr fontId="1" type="noConversion"/>
  </si>
  <si>
    <t>Q3</t>
  </si>
  <si>
    <t>Q3</t>
    <phoneticPr fontId="1" type="noConversion"/>
  </si>
  <si>
    <t>预测 销售额</t>
  </si>
  <si>
    <t>2003年/1</t>
    <phoneticPr fontId="1" type="noConversion"/>
  </si>
  <si>
    <t>2004年/1</t>
    <phoneticPr fontId="1" type="noConversion"/>
  </si>
  <si>
    <t>2005年/1</t>
    <phoneticPr fontId="1" type="noConversion"/>
  </si>
  <si>
    <t>年</t>
    <phoneticPr fontId="1" type="noConversion"/>
  </si>
  <si>
    <t>季度</t>
    <phoneticPr fontId="1" type="noConversion"/>
  </si>
  <si>
    <t>时间t</t>
  </si>
  <si>
    <t>时间t</t>
    <phoneticPr fontId="1" type="noConversion"/>
  </si>
  <si>
    <t>销售量</t>
    <phoneticPr fontId="1" type="noConversion"/>
  </si>
  <si>
    <t>中心化移动平均值</t>
    <phoneticPr fontId="1" type="noConversion"/>
  </si>
  <si>
    <t>比值</t>
    <phoneticPr fontId="1" type="noConversion"/>
  </si>
  <si>
    <t>合计</t>
    <phoneticPr fontId="1" type="noConversion"/>
  </si>
  <si>
    <t>平均</t>
    <phoneticPr fontId="1" type="noConversion"/>
  </si>
  <si>
    <t>总平均</t>
    <phoneticPr fontId="1" type="noConversion"/>
  </si>
  <si>
    <t>季节指数</t>
    <phoneticPr fontId="1" type="noConversion"/>
  </si>
  <si>
    <t>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</si>
</sst>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'10-1'!$C$1</c:f>
              <c:strCache>
                <c:ptCount val="1"/>
                <c:pt idx="0">
                  <c:v>轿车产量
（万辆）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9467891513560807"/>
                  <c:y val="1.4212962962962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'10-1'!$C$2:$C$18</c:f>
              <c:numCache>
                <c:formatCode>0.00_ </c:formatCode>
                <c:ptCount val="17"/>
                <c:pt idx="1">
                  <c:v>3.5</c:v>
                </c:pt>
                <c:pt idx="2">
                  <c:v>6.87</c:v>
                </c:pt>
                <c:pt idx="3">
                  <c:v>16.170000000000002</c:v>
                </c:pt>
                <c:pt idx="4">
                  <c:v>22.29</c:v>
                </c:pt>
                <c:pt idx="5">
                  <c:v>26.87</c:v>
                </c:pt>
                <c:pt idx="6">
                  <c:v>33.700000000000003</c:v>
                </c:pt>
                <c:pt idx="7">
                  <c:v>38.29</c:v>
                </c:pt>
                <c:pt idx="8">
                  <c:v>48.6</c:v>
                </c:pt>
                <c:pt idx="9">
                  <c:v>50.71</c:v>
                </c:pt>
                <c:pt idx="10">
                  <c:v>57.1</c:v>
                </c:pt>
                <c:pt idx="11">
                  <c:v>60.7</c:v>
                </c:pt>
                <c:pt idx="12">
                  <c:v>70.36</c:v>
                </c:pt>
                <c:pt idx="13">
                  <c:v>109.2</c:v>
                </c:pt>
                <c:pt idx="14">
                  <c:v>207.8</c:v>
                </c:pt>
                <c:pt idx="15">
                  <c:v>227.63</c:v>
                </c:pt>
                <c:pt idx="16">
                  <c:v>227.01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A-4CBB-9544-89A96040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57839"/>
        <c:axId val="1913758671"/>
      </c:lineChart>
      <c:catAx>
        <c:axId val="191375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758671"/>
        <c:crosses val="autoZero"/>
        <c:auto val="1"/>
        <c:lblAlgn val="ctr"/>
        <c:lblOffset val="100"/>
        <c:noMultiLvlLbl val="0"/>
      </c:catAx>
      <c:valAx>
        <c:axId val="19137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75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'10-1'!$D$3:$D$18</c:f>
              <c:numCache>
                <c:formatCode>0.00_ </c:formatCode>
                <c:ptCount val="16"/>
                <c:pt idx="0">
                  <c:v>13.45</c:v>
                </c:pt>
                <c:pt idx="1">
                  <c:v>16.39</c:v>
                </c:pt>
                <c:pt idx="2">
                  <c:v>22.87</c:v>
                </c:pt>
                <c:pt idx="3">
                  <c:v>26.2</c:v>
                </c:pt>
                <c:pt idx="4">
                  <c:v>20.65</c:v>
                </c:pt>
                <c:pt idx="5">
                  <c:v>20.34</c:v>
                </c:pt>
                <c:pt idx="6">
                  <c:v>17.739999999999998</c:v>
                </c:pt>
                <c:pt idx="7">
                  <c:v>18.649999999999999</c:v>
                </c:pt>
                <c:pt idx="8">
                  <c:v>11.91</c:v>
                </c:pt>
                <c:pt idx="9">
                  <c:v>14.22</c:v>
                </c:pt>
                <c:pt idx="10">
                  <c:v>17.66</c:v>
                </c:pt>
                <c:pt idx="11">
                  <c:v>25.58</c:v>
                </c:pt>
                <c:pt idx="12">
                  <c:v>30.86</c:v>
                </c:pt>
                <c:pt idx="13">
                  <c:v>30.58</c:v>
                </c:pt>
                <c:pt idx="14">
                  <c:v>48.72</c:v>
                </c:pt>
                <c:pt idx="15">
                  <c:v>51.14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7-404F-AB8A-1AE7E66A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181727"/>
        <c:axId val="1980175903"/>
      </c:lineChart>
      <c:catAx>
        <c:axId val="19801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175903"/>
        <c:crosses val="autoZero"/>
        <c:auto val="1"/>
        <c:lblAlgn val="ctr"/>
        <c:lblOffset val="100"/>
        <c:noMultiLvlLbl val="0"/>
      </c:catAx>
      <c:valAx>
        <c:axId val="19801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18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449218883923981E-2"/>
          <c:y val="0.21467753264111145"/>
          <c:w val="0.93232872015816604"/>
          <c:h val="0.6285550625545534"/>
        </c:manualLayout>
      </c:layout>
      <c:lineChart>
        <c:grouping val="standard"/>
        <c:varyColors val="0"/>
        <c:ser>
          <c:idx val="0"/>
          <c:order val="0"/>
          <c:tx>
            <c:strRef>
              <c:f>'10-2'!$A$3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'10-2'!$B$3:$E$3</c:f>
              <c:numCache>
                <c:formatCode>General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37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63-8D5D-48ACB6E9DE36}"/>
            </c:ext>
          </c:extLst>
        </c:ser>
        <c:ser>
          <c:idx val="1"/>
          <c:order val="1"/>
          <c:tx>
            <c:strRef>
              <c:f>'10-2'!$A$4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'10-2'!$B$4:$E$4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42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63-8D5D-48ACB6E9DE36}"/>
            </c:ext>
          </c:extLst>
        </c:ser>
        <c:ser>
          <c:idx val="2"/>
          <c:order val="2"/>
          <c:tx>
            <c:strRef>
              <c:f>'10-2'!$A$5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'10-2'!$B$5:$E$5</c:f>
              <c:numCache>
                <c:formatCode>General</c:formatCode>
                <c:ptCount val="4"/>
                <c:pt idx="0">
                  <c:v>29</c:v>
                </c:pt>
                <c:pt idx="1">
                  <c:v>39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6-4D63-8D5D-48ACB6E9DE36}"/>
            </c:ext>
          </c:extLst>
        </c:ser>
        <c:ser>
          <c:idx val="3"/>
          <c:order val="3"/>
          <c:tx>
            <c:strRef>
              <c:f>'10-2'!$A$6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'10-2'!$B$6:$E$6</c:f>
              <c:numCache>
                <c:formatCode>General</c:formatCode>
                <c:ptCount val="4"/>
                <c:pt idx="0">
                  <c:v>30</c:v>
                </c:pt>
                <c:pt idx="1">
                  <c:v>39</c:v>
                </c:pt>
                <c:pt idx="2">
                  <c:v>51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6-4D63-8D5D-48ACB6E9DE36}"/>
            </c:ext>
          </c:extLst>
        </c:ser>
        <c:ser>
          <c:idx val="4"/>
          <c:order val="4"/>
          <c:tx>
            <c:strRef>
              <c:f>'10-2'!$A$7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'10-2'!$B$7:$E$7</c:f>
              <c:numCache>
                <c:formatCode>General</c:formatCode>
                <c:ptCount val="4"/>
                <c:pt idx="0">
                  <c:v>29</c:v>
                </c:pt>
                <c:pt idx="1">
                  <c:v>42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6-4D63-8D5D-48ACB6E9DE36}"/>
            </c:ext>
          </c:extLst>
        </c:ser>
        <c:ser>
          <c:idx val="5"/>
          <c:order val="5"/>
          <c:tx>
            <c:strRef>
              <c:f>'10-2'!$A$8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'10-2'!$B$1:$E$2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季度</c:v>
                  </c:pt>
                </c:lvl>
              </c:multiLvlStrCache>
            </c:multiLvlStrRef>
          </c:cat>
          <c:val>
            <c:numRef>
              <c:f>'10-2'!$B$8:$E$8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54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86-4D63-8D5D-48ACB6E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215471"/>
        <c:axId val="837215887"/>
      </c:lineChart>
      <c:catAx>
        <c:axId val="8372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215887"/>
        <c:crosses val="autoZero"/>
        <c:auto val="1"/>
        <c:lblAlgn val="ctr"/>
        <c:lblOffset val="100"/>
        <c:noMultiLvlLbl val="0"/>
      </c:catAx>
      <c:valAx>
        <c:axId val="8372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2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100012</xdr:rowOff>
    </xdr:from>
    <xdr:to>
      <xdr:col>14</xdr:col>
      <xdr:colOff>295275</xdr:colOff>
      <xdr:row>16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5</xdr:row>
      <xdr:rowOff>176212</xdr:rowOff>
    </xdr:from>
    <xdr:to>
      <xdr:col>9</xdr:col>
      <xdr:colOff>171450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138112</xdr:rowOff>
    </xdr:from>
    <xdr:to>
      <xdr:col>15</xdr:col>
      <xdr:colOff>428624</xdr:colOff>
      <xdr:row>21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" sqref="D1:D18"/>
    </sheetView>
  </sheetViews>
  <sheetFormatPr defaultRowHeight="14.25" x14ac:dyDescent="0.2"/>
  <cols>
    <col min="2" max="2" width="14.375" customWidth="1"/>
    <col min="3" max="3" width="14.875" customWidth="1"/>
    <col min="4" max="4" width="16.625" customWidth="1"/>
    <col min="5" max="5" width="15.25" customWidth="1"/>
    <col min="6" max="6" width="14.625" customWidth="1"/>
  </cols>
  <sheetData>
    <row r="1" spans="1:6" x14ac:dyDescent="0.2">
      <c r="A1" s="4" t="s">
        <v>2</v>
      </c>
      <c r="B1" s="5" t="s">
        <v>3</v>
      </c>
      <c r="C1" s="6" t="s">
        <v>4</v>
      </c>
      <c r="D1" s="6" t="s">
        <v>6</v>
      </c>
      <c r="E1" s="6" t="s">
        <v>5</v>
      </c>
    </row>
    <row r="2" spans="1:6" x14ac:dyDescent="0.2">
      <c r="A2" s="4"/>
      <c r="B2" s="5"/>
      <c r="C2" s="6"/>
      <c r="D2" s="6"/>
      <c r="E2" s="6"/>
    </row>
    <row r="3" spans="1:6" x14ac:dyDescent="0.2">
      <c r="A3">
        <v>1990</v>
      </c>
      <c r="B3" s="2">
        <v>1644.47</v>
      </c>
      <c r="C3" s="2">
        <v>3.5</v>
      </c>
      <c r="D3" s="2">
        <v>13.45</v>
      </c>
      <c r="E3" s="2">
        <v>450.77</v>
      </c>
    </row>
    <row r="4" spans="1:6" x14ac:dyDescent="0.2">
      <c r="A4">
        <v>1991</v>
      </c>
      <c r="B4" s="2">
        <v>1892.76</v>
      </c>
      <c r="C4" s="2">
        <v>6.87</v>
      </c>
      <c r="D4" s="2">
        <v>16.39</v>
      </c>
      <c r="E4" s="2">
        <v>567.5</v>
      </c>
      <c r="F4" s="2"/>
    </row>
    <row r="5" spans="1:6" x14ac:dyDescent="0.2">
      <c r="A5">
        <v>1992</v>
      </c>
      <c r="B5" s="2">
        <v>2311.09</v>
      </c>
      <c r="C5" s="2">
        <v>16.170000000000002</v>
      </c>
      <c r="D5" s="2">
        <v>22.87</v>
      </c>
      <c r="E5" s="2">
        <v>450.84</v>
      </c>
    </row>
    <row r="6" spans="1:6" x14ac:dyDescent="0.2">
      <c r="A6">
        <v>1993</v>
      </c>
      <c r="B6" s="2">
        <v>2998.36</v>
      </c>
      <c r="C6" s="2">
        <v>22.29</v>
      </c>
      <c r="D6" s="2">
        <v>26.2</v>
      </c>
      <c r="E6" s="2">
        <v>373.93</v>
      </c>
    </row>
    <row r="7" spans="1:6" x14ac:dyDescent="0.2">
      <c r="A7">
        <v>1994</v>
      </c>
      <c r="B7" s="2">
        <v>4044</v>
      </c>
      <c r="C7" s="2">
        <v>26.87</v>
      </c>
      <c r="D7" s="2">
        <v>20.65</v>
      </c>
      <c r="E7" s="2">
        <v>434.1</v>
      </c>
    </row>
    <row r="8" spans="1:6" x14ac:dyDescent="0.2">
      <c r="A8">
        <v>1995</v>
      </c>
      <c r="B8" s="2">
        <v>5045.7299999999996</v>
      </c>
      <c r="C8" s="2">
        <v>33.700000000000003</v>
      </c>
      <c r="D8" s="2">
        <v>20.34</v>
      </c>
      <c r="E8" s="2">
        <v>476.75</v>
      </c>
    </row>
    <row r="9" spans="1:6" x14ac:dyDescent="0.2">
      <c r="A9">
        <v>1996</v>
      </c>
      <c r="B9" s="2">
        <v>5845.89</v>
      </c>
      <c r="C9" s="2">
        <v>38.29</v>
      </c>
      <c r="D9" s="2">
        <v>17.739999999999998</v>
      </c>
      <c r="E9" s="2">
        <v>420.33</v>
      </c>
    </row>
    <row r="10" spans="1:6" x14ac:dyDescent="0.2">
      <c r="A10">
        <v>1997</v>
      </c>
      <c r="B10" s="2">
        <v>6420.18</v>
      </c>
      <c r="C10" s="2">
        <v>48.6</v>
      </c>
      <c r="D10" s="2">
        <v>18.649999999999999</v>
      </c>
      <c r="E10" s="2">
        <v>460.27</v>
      </c>
    </row>
    <row r="11" spans="1:6" x14ac:dyDescent="0.2">
      <c r="A11">
        <v>1998</v>
      </c>
      <c r="B11" s="2">
        <v>6796.03</v>
      </c>
      <c r="C11" s="2">
        <v>50.71</v>
      </c>
      <c r="D11" s="2">
        <v>11.91</v>
      </c>
      <c r="E11" s="2">
        <v>450.1</v>
      </c>
    </row>
    <row r="12" spans="1:6" x14ac:dyDescent="0.2">
      <c r="A12">
        <v>1999</v>
      </c>
      <c r="B12" s="2">
        <v>7158.5</v>
      </c>
      <c r="C12" s="2">
        <v>57.1</v>
      </c>
      <c r="D12" s="2">
        <v>14.22</v>
      </c>
      <c r="E12" s="2">
        <v>382.88</v>
      </c>
    </row>
    <row r="13" spans="1:6" x14ac:dyDescent="0.2">
      <c r="A13">
        <v>2000</v>
      </c>
      <c r="B13" s="2">
        <v>7857.68</v>
      </c>
      <c r="C13" s="2">
        <v>60.7</v>
      </c>
      <c r="D13" s="2">
        <v>17.66</v>
      </c>
      <c r="E13" s="2">
        <v>441.73</v>
      </c>
    </row>
    <row r="14" spans="1:6" x14ac:dyDescent="0.2">
      <c r="A14">
        <v>2001</v>
      </c>
      <c r="B14" s="2">
        <v>8621.7099999999991</v>
      </c>
      <c r="C14" s="2">
        <v>70.36</v>
      </c>
      <c r="D14" s="2">
        <v>25.58</v>
      </c>
      <c r="E14" s="2">
        <v>532.35</v>
      </c>
    </row>
    <row r="15" spans="1:6" x14ac:dyDescent="0.2">
      <c r="A15">
        <v>2002</v>
      </c>
      <c r="B15" s="2">
        <v>9398.06</v>
      </c>
      <c r="C15" s="2">
        <v>109.2</v>
      </c>
      <c r="D15" s="2">
        <v>30.86</v>
      </c>
      <c r="E15" s="2">
        <v>491.65</v>
      </c>
    </row>
    <row r="16" spans="1:6" x14ac:dyDescent="0.2">
      <c r="A16">
        <v>2003</v>
      </c>
      <c r="B16" s="2">
        <v>10541.97</v>
      </c>
      <c r="C16" s="2">
        <v>207.8</v>
      </c>
      <c r="D16" s="2">
        <v>30.58</v>
      </c>
      <c r="E16" s="2">
        <v>485.97</v>
      </c>
    </row>
    <row r="17" spans="1:5" x14ac:dyDescent="0.2">
      <c r="A17">
        <v>2004</v>
      </c>
      <c r="B17" s="2">
        <v>12335.58</v>
      </c>
      <c r="C17" s="2">
        <v>227.63</v>
      </c>
      <c r="D17" s="2">
        <v>48.72</v>
      </c>
      <c r="E17" s="2">
        <v>632.35</v>
      </c>
    </row>
    <row r="18" spans="1:5" x14ac:dyDescent="0.2">
      <c r="A18">
        <v>2005</v>
      </c>
      <c r="B18" s="2">
        <v>14040</v>
      </c>
      <c r="C18" s="2">
        <v>227.01</v>
      </c>
      <c r="D18" s="2">
        <v>51.14</v>
      </c>
      <c r="E18" s="2">
        <v>571.41999999999996</v>
      </c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D15" sqref="D15"/>
    </sheetView>
  </sheetViews>
  <sheetFormatPr defaultRowHeight="14.25" x14ac:dyDescent="0.2"/>
  <sheetData>
    <row r="1" spans="1:15" x14ac:dyDescent="0.2">
      <c r="A1" t="s">
        <v>37</v>
      </c>
      <c r="B1" t="s">
        <v>38</v>
      </c>
      <c r="C1" t="s">
        <v>40</v>
      </c>
      <c r="D1" t="s">
        <v>42</v>
      </c>
      <c r="E1" t="s">
        <v>44</v>
      </c>
      <c r="F1" t="s">
        <v>46</v>
      </c>
      <c r="G1" t="s">
        <v>11</v>
      </c>
    </row>
    <row r="2" spans="1:15" ht="15" thickBot="1" x14ac:dyDescent="0.25">
      <c r="A2" t="s">
        <v>48</v>
      </c>
      <c r="B2">
        <v>3890</v>
      </c>
      <c r="C2">
        <v>1</v>
      </c>
      <c r="D2">
        <v>1</v>
      </c>
      <c r="E2">
        <v>0</v>
      </c>
      <c r="F2">
        <v>0</v>
      </c>
    </row>
    <row r="3" spans="1:15" x14ac:dyDescent="0.2">
      <c r="A3">
        <v>2</v>
      </c>
      <c r="B3">
        <v>2500</v>
      </c>
      <c r="C3">
        <v>2</v>
      </c>
      <c r="D3">
        <v>0</v>
      </c>
      <c r="E3">
        <v>1</v>
      </c>
      <c r="F3">
        <v>0</v>
      </c>
      <c r="G3" s="11" t="s">
        <v>12</v>
      </c>
      <c r="H3" s="11"/>
    </row>
    <row r="4" spans="1:15" x14ac:dyDescent="0.2">
      <c r="A4">
        <v>3</v>
      </c>
      <c r="B4">
        <v>1989</v>
      </c>
      <c r="C4">
        <v>3</v>
      </c>
      <c r="D4">
        <v>0</v>
      </c>
      <c r="E4">
        <v>0</v>
      </c>
      <c r="F4">
        <v>1</v>
      </c>
      <c r="G4" s="8" t="s">
        <v>13</v>
      </c>
      <c r="H4" s="8">
        <v>0.9768325374467608</v>
      </c>
    </row>
    <row r="5" spans="1:15" x14ac:dyDescent="0.2">
      <c r="A5">
        <v>4</v>
      </c>
      <c r="B5">
        <v>4365</v>
      </c>
      <c r="C5">
        <v>4</v>
      </c>
      <c r="D5">
        <v>0</v>
      </c>
      <c r="E5">
        <v>0</v>
      </c>
      <c r="F5">
        <v>0</v>
      </c>
      <c r="G5" s="8" t="s">
        <v>14</v>
      </c>
      <c r="H5" s="8">
        <v>0.95420180621467732</v>
      </c>
    </row>
    <row r="6" spans="1:15" x14ac:dyDescent="0.2">
      <c r="A6" t="s">
        <v>49</v>
      </c>
      <c r="B6">
        <v>3840</v>
      </c>
      <c r="C6">
        <v>5</v>
      </c>
      <c r="D6">
        <v>1</v>
      </c>
      <c r="E6">
        <v>0</v>
      </c>
      <c r="F6">
        <v>0</v>
      </c>
      <c r="G6" s="8" t="s">
        <v>15</v>
      </c>
      <c r="H6" s="8">
        <v>0.92803140976592147</v>
      </c>
    </row>
    <row r="7" spans="1:15" x14ac:dyDescent="0.2">
      <c r="A7">
        <v>2</v>
      </c>
      <c r="B7">
        <v>2190</v>
      </c>
      <c r="C7">
        <v>6</v>
      </c>
      <c r="D7">
        <v>0</v>
      </c>
      <c r="E7">
        <v>1</v>
      </c>
      <c r="F7">
        <v>0</v>
      </c>
      <c r="G7" s="8" t="s">
        <v>16</v>
      </c>
      <c r="H7" s="8">
        <v>274.21524392345509</v>
      </c>
    </row>
    <row r="8" spans="1:15" ht="15" thickBot="1" x14ac:dyDescent="0.25">
      <c r="A8">
        <v>3</v>
      </c>
      <c r="B8">
        <v>1765</v>
      </c>
      <c r="C8">
        <v>7</v>
      </c>
      <c r="D8">
        <v>0</v>
      </c>
      <c r="E8">
        <v>0</v>
      </c>
      <c r="F8">
        <v>1</v>
      </c>
      <c r="G8" s="9" t="s">
        <v>17</v>
      </c>
      <c r="H8" s="9">
        <v>12</v>
      </c>
    </row>
    <row r="9" spans="1:15" x14ac:dyDescent="0.2">
      <c r="A9">
        <v>4</v>
      </c>
      <c r="B9">
        <v>4213</v>
      </c>
      <c r="C9">
        <v>8</v>
      </c>
      <c r="D9">
        <v>0</v>
      </c>
      <c r="E9">
        <v>0</v>
      </c>
      <c r="F9">
        <v>0</v>
      </c>
    </row>
    <row r="10" spans="1:15" ht="15" thickBot="1" x14ac:dyDescent="0.25">
      <c r="A10" t="s">
        <v>50</v>
      </c>
      <c r="B10">
        <v>4125</v>
      </c>
      <c r="C10">
        <v>9</v>
      </c>
      <c r="D10">
        <v>1</v>
      </c>
      <c r="E10">
        <v>0</v>
      </c>
      <c r="F10">
        <v>0</v>
      </c>
      <c r="G10" t="s">
        <v>18</v>
      </c>
    </row>
    <row r="11" spans="1:15" x14ac:dyDescent="0.2">
      <c r="A11">
        <v>2</v>
      </c>
      <c r="B11">
        <v>3146</v>
      </c>
      <c r="C11">
        <v>10</v>
      </c>
      <c r="D11">
        <v>0</v>
      </c>
      <c r="E11">
        <v>1</v>
      </c>
      <c r="F11">
        <v>0</v>
      </c>
      <c r="G11" s="10"/>
      <c r="H11" s="10" t="s">
        <v>23</v>
      </c>
      <c r="I11" s="10" t="s">
        <v>24</v>
      </c>
      <c r="J11" s="10" t="s">
        <v>25</v>
      </c>
      <c r="K11" s="10" t="s">
        <v>26</v>
      </c>
      <c r="L11" s="10" t="s">
        <v>27</v>
      </c>
    </row>
    <row r="12" spans="1:15" x14ac:dyDescent="0.2">
      <c r="A12">
        <v>3</v>
      </c>
      <c r="B12">
        <v>2434</v>
      </c>
      <c r="C12">
        <v>11</v>
      </c>
      <c r="D12">
        <v>0</v>
      </c>
      <c r="E12">
        <v>0</v>
      </c>
      <c r="F12">
        <v>1</v>
      </c>
      <c r="G12" s="8" t="s">
        <v>19</v>
      </c>
      <c r="H12" s="8">
        <v>4</v>
      </c>
      <c r="I12" s="8">
        <v>10966628</v>
      </c>
      <c r="J12" s="8">
        <v>2741657</v>
      </c>
      <c r="K12" s="8">
        <v>36.461113918663727</v>
      </c>
      <c r="L12" s="8">
        <v>8.9213292384117326E-5</v>
      </c>
    </row>
    <row r="13" spans="1:15" x14ac:dyDescent="0.2">
      <c r="A13">
        <v>4</v>
      </c>
      <c r="B13">
        <v>4531</v>
      </c>
      <c r="C13">
        <v>12</v>
      </c>
      <c r="D13">
        <v>0</v>
      </c>
      <c r="E13">
        <v>0</v>
      </c>
      <c r="F13">
        <v>0</v>
      </c>
      <c r="G13" s="8" t="s">
        <v>20</v>
      </c>
      <c r="H13" s="8">
        <v>7</v>
      </c>
      <c r="I13" s="8">
        <v>526357.99999999988</v>
      </c>
      <c r="J13" s="8">
        <v>75193.999999999985</v>
      </c>
      <c r="K13" s="8"/>
      <c r="L13" s="8"/>
    </row>
    <row r="14" spans="1:15" ht="15" thickBot="1" x14ac:dyDescent="0.25">
      <c r="G14" s="9" t="s">
        <v>21</v>
      </c>
      <c r="H14" s="9">
        <v>11</v>
      </c>
      <c r="I14" s="9">
        <v>11492986</v>
      </c>
      <c r="J14" s="9"/>
      <c r="K14" s="9"/>
      <c r="L14" s="9"/>
    </row>
    <row r="15" spans="1:15" ht="15" thickBot="1" x14ac:dyDescent="0.25"/>
    <row r="16" spans="1:15" x14ac:dyDescent="0.2">
      <c r="G16" s="10"/>
      <c r="H16" s="10" t="s">
        <v>28</v>
      </c>
      <c r="I16" s="10" t="s">
        <v>16</v>
      </c>
      <c r="J16" s="10" t="s">
        <v>29</v>
      </c>
      <c r="K16" s="10" t="s">
        <v>30</v>
      </c>
      <c r="L16" s="10" t="s">
        <v>31</v>
      </c>
      <c r="M16" s="10" t="s">
        <v>32</v>
      </c>
      <c r="N16" s="10" t="s">
        <v>33</v>
      </c>
      <c r="O16" s="10" t="s">
        <v>34</v>
      </c>
    </row>
    <row r="17" spans="7:15" x14ac:dyDescent="0.2">
      <c r="G17" s="8" t="s">
        <v>22</v>
      </c>
      <c r="H17" s="8">
        <v>3996.6666666666661</v>
      </c>
      <c r="I17" s="8">
        <v>250.32312451442965</v>
      </c>
      <c r="J17" s="8">
        <v>15.966030603122652</v>
      </c>
      <c r="K17" s="8">
        <v>9.1787633839295168E-7</v>
      </c>
      <c r="L17" s="8">
        <v>3404.7465357053652</v>
      </c>
      <c r="M17" s="8">
        <v>4588.5867976279669</v>
      </c>
      <c r="N17" s="8">
        <v>3404.7465357053652</v>
      </c>
      <c r="O17" s="8">
        <v>4588.5867976279669</v>
      </c>
    </row>
    <row r="18" spans="7:15" x14ac:dyDescent="0.2">
      <c r="G18" s="8" t="s">
        <v>39</v>
      </c>
      <c r="H18" s="8">
        <v>46.625000000000036</v>
      </c>
      <c r="I18" s="8">
        <v>24.237432310374793</v>
      </c>
      <c r="J18" s="8">
        <v>1.9236773682516808</v>
      </c>
      <c r="K18" s="8">
        <v>9.5809839982551256E-2</v>
      </c>
      <c r="L18" s="8">
        <v>-10.687420237450745</v>
      </c>
      <c r="M18" s="8">
        <v>103.93742023745082</v>
      </c>
      <c r="N18" s="8">
        <v>-10.687420237450745</v>
      </c>
      <c r="O18" s="8">
        <v>103.93742023745082</v>
      </c>
    </row>
    <row r="19" spans="7:15" x14ac:dyDescent="0.2">
      <c r="G19" s="8" t="s">
        <v>41</v>
      </c>
      <c r="H19" s="8">
        <v>-278.1249999999996</v>
      </c>
      <c r="I19" s="8">
        <v>235.40690613984395</v>
      </c>
      <c r="J19" s="8">
        <v>-1.1814649135007911</v>
      </c>
      <c r="K19" s="8">
        <v>0.27599639935815717</v>
      </c>
      <c r="L19" s="8">
        <v>-834.77387925070116</v>
      </c>
      <c r="M19" s="8">
        <v>278.5238792507019</v>
      </c>
      <c r="N19" s="8">
        <v>-834.77387925070116</v>
      </c>
      <c r="O19" s="8">
        <v>278.5238792507019</v>
      </c>
    </row>
    <row r="20" spans="7:15" x14ac:dyDescent="0.2">
      <c r="G20" s="8" t="s">
        <v>43</v>
      </c>
      <c r="H20" s="8">
        <v>-1664.4166666666658</v>
      </c>
      <c r="I20" s="8">
        <v>229.08327270521806</v>
      </c>
      <c r="J20" s="8">
        <v>-7.2655530323613791</v>
      </c>
      <c r="K20" s="8">
        <v>1.6766245747998197E-4</v>
      </c>
      <c r="L20" s="8">
        <v>-2206.1125289396678</v>
      </c>
      <c r="M20" s="8">
        <v>-1122.7208043936637</v>
      </c>
      <c r="N20" s="8">
        <v>-2206.1125289396678</v>
      </c>
      <c r="O20" s="8">
        <v>-1122.7208043936637</v>
      </c>
    </row>
    <row r="21" spans="7:15" ht="15" thickBot="1" x14ac:dyDescent="0.25">
      <c r="G21" s="9" t="s">
        <v>45</v>
      </c>
      <c r="H21" s="9">
        <v>-2260.3749999999991</v>
      </c>
      <c r="I21" s="9">
        <v>225.20387753840592</v>
      </c>
      <c r="J21" s="9">
        <v>-10.037016345842083</v>
      </c>
      <c r="K21" s="9">
        <v>2.0879279988511394E-5</v>
      </c>
      <c r="L21" s="9">
        <v>-2792.8975503800452</v>
      </c>
      <c r="M21" s="9">
        <v>-1727.8524496199529</v>
      </c>
      <c r="N21" s="9">
        <v>-2792.8975503800452</v>
      </c>
      <c r="O21" s="9">
        <v>-1727.8524496199529</v>
      </c>
    </row>
    <row r="25" spans="7:15" x14ac:dyDescent="0.2">
      <c r="G25" t="s">
        <v>35</v>
      </c>
    </row>
    <row r="26" spans="7:15" ht="15" thickBot="1" x14ac:dyDescent="0.25"/>
    <row r="27" spans="7:15" x14ac:dyDescent="0.2">
      <c r="G27" s="10" t="s">
        <v>17</v>
      </c>
      <c r="H27" s="10" t="s">
        <v>47</v>
      </c>
      <c r="I27" s="10" t="s">
        <v>20</v>
      </c>
    </row>
    <row r="28" spans="7:15" x14ac:dyDescent="0.2">
      <c r="G28" s="8">
        <v>1</v>
      </c>
      <c r="H28" s="8">
        <v>3765.1666666666665</v>
      </c>
      <c r="I28" s="8">
        <v>124.83333333333348</v>
      </c>
    </row>
    <row r="29" spans="7:15" x14ac:dyDescent="0.2">
      <c r="G29" s="8">
        <v>2</v>
      </c>
      <c r="H29" s="8">
        <v>2425.5</v>
      </c>
      <c r="I29" s="8">
        <v>74.5</v>
      </c>
    </row>
    <row r="30" spans="7:15" x14ac:dyDescent="0.2">
      <c r="G30" s="8">
        <v>3</v>
      </c>
      <c r="H30" s="8">
        <v>1876.166666666667</v>
      </c>
      <c r="I30" s="8">
        <v>112.83333333333303</v>
      </c>
    </row>
    <row r="31" spans="7:15" x14ac:dyDescent="0.2">
      <c r="G31" s="8">
        <v>4</v>
      </c>
      <c r="H31" s="8">
        <v>4183.1666666666661</v>
      </c>
      <c r="I31" s="8">
        <v>181.83333333333394</v>
      </c>
    </row>
    <row r="32" spans="7:15" x14ac:dyDescent="0.2">
      <c r="G32" s="8">
        <v>5</v>
      </c>
      <c r="H32" s="8">
        <v>3951.6666666666665</v>
      </c>
      <c r="I32" s="8">
        <v>-111.66666666666652</v>
      </c>
    </row>
    <row r="33" spans="7:9" x14ac:dyDescent="0.2">
      <c r="G33" s="8">
        <v>6</v>
      </c>
      <c r="H33" s="8">
        <v>2612</v>
      </c>
      <c r="I33" s="8">
        <v>-422</v>
      </c>
    </row>
    <row r="34" spans="7:9" x14ac:dyDescent="0.2">
      <c r="G34" s="8">
        <v>7</v>
      </c>
      <c r="H34" s="8">
        <v>2062.666666666667</v>
      </c>
      <c r="I34" s="8">
        <v>-297.66666666666697</v>
      </c>
    </row>
    <row r="35" spans="7:9" x14ac:dyDescent="0.2">
      <c r="G35" s="8">
        <v>8</v>
      </c>
      <c r="H35" s="8">
        <v>4369.6666666666661</v>
      </c>
      <c r="I35" s="8">
        <v>-156.66666666666606</v>
      </c>
    </row>
    <row r="36" spans="7:9" x14ac:dyDescent="0.2">
      <c r="G36" s="8">
        <v>9</v>
      </c>
      <c r="H36" s="8">
        <v>4138.1666666666661</v>
      </c>
      <c r="I36" s="8">
        <v>-13.16666666666606</v>
      </c>
    </row>
    <row r="37" spans="7:9" x14ac:dyDescent="0.2">
      <c r="G37" s="8">
        <v>10</v>
      </c>
      <c r="H37" s="8">
        <v>2798.5</v>
      </c>
      <c r="I37" s="8">
        <v>347.5</v>
      </c>
    </row>
    <row r="38" spans="7:9" x14ac:dyDescent="0.2">
      <c r="G38" s="8">
        <v>11</v>
      </c>
      <c r="H38" s="8">
        <v>2249.166666666667</v>
      </c>
      <c r="I38" s="8">
        <v>184.83333333333303</v>
      </c>
    </row>
    <row r="39" spans="7:9" ht="15" thickBot="1" x14ac:dyDescent="0.25">
      <c r="G39" s="9">
        <v>12</v>
      </c>
      <c r="H39" s="9">
        <v>4556.1666666666661</v>
      </c>
      <c r="I39" s="9">
        <v>-25.16666666666606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22" workbookViewId="0">
      <selection activeCell="A26" sqref="A26:I46"/>
    </sheetView>
  </sheetViews>
  <sheetFormatPr defaultRowHeight="14.25" x14ac:dyDescent="0.2"/>
  <cols>
    <col min="6" max="6" width="17.5" customWidth="1"/>
  </cols>
  <sheetData>
    <row r="1" spans="1:12" x14ac:dyDescent="0.2">
      <c r="A1" s="3" t="s">
        <v>51</v>
      </c>
      <c r="B1" s="3" t="s">
        <v>52</v>
      </c>
      <c r="C1" s="3" t="s">
        <v>54</v>
      </c>
      <c r="D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</row>
    <row r="2" spans="1:12" x14ac:dyDescent="0.2">
      <c r="A2" s="4">
        <v>2000</v>
      </c>
      <c r="B2">
        <v>1</v>
      </c>
      <c r="C2">
        <v>1</v>
      </c>
      <c r="D2">
        <v>25</v>
      </c>
      <c r="H2">
        <f>G6+G10+G14+G18+G22</f>
        <v>3.9463726283308338</v>
      </c>
      <c r="I2">
        <f>H2/5</f>
        <v>0.78927452566616674</v>
      </c>
      <c r="J2" s="4">
        <f>(I2+I3+I4+I5)/4</f>
        <v>0.99627002120295927</v>
      </c>
      <c r="K2">
        <f>I2/J2</f>
        <v>0.79222952499679444</v>
      </c>
      <c r="L2">
        <f>D2/K2</f>
        <v>31.556511353324222</v>
      </c>
    </row>
    <row r="3" spans="1:12" x14ac:dyDescent="0.2">
      <c r="A3" s="4"/>
      <c r="B3">
        <v>2</v>
      </c>
      <c r="C3">
        <v>2</v>
      </c>
      <c r="D3">
        <v>32</v>
      </c>
      <c r="E3">
        <f>AVERAGE(D2:D5)</f>
        <v>30</v>
      </c>
      <c r="H3">
        <f>G7+G11+G15+G19+G23</f>
        <v>5.1923827332822654</v>
      </c>
      <c r="I3">
        <f t="shared" ref="I3:I5" si="0">H3/5</f>
        <v>1.0384765466564532</v>
      </c>
      <c r="J3" s="4"/>
      <c r="K3">
        <f>I3/J2</f>
        <v>1.0423645443054996</v>
      </c>
      <c r="L3">
        <f t="shared" ref="L3:L25" si="1">D3/K3</f>
        <v>30.699432530411677</v>
      </c>
    </row>
    <row r="4" spans="1:12" x14ac:dyDescent="0.2">
      <c r="A4" s="4"/>
      <c r="B4">
        <v>3</v>
      </c>
      <c r="C4">
        <v>3</v>
      </c>
      <c r="D4">
        <v>37</v>
      </c>
      <c r="E4">
        <f>AVERAGE(D3:D6)</f>
        <v>31.25</v>
      </c>
      <c r="F4">
        <f>AVERAGE(E3:E4)</f>
        <v>30.625</v>
      </c>
      <c r="G4">
        <f>D4/F4</f>
        <v>1.2081632653061225</v>
      </c>
      <c r="H4">
        <f>G4+G8+G12+G16+G20</f>
        <v>6.3522436469962829</v>
      </c>
      <c r="I4">
        <f t="shared" si="0"/>
        <v>1.2704487293992566</v>
      </c>
      <c r="J4" s="4"/>
      <c r="K4">
        <f>I4/J2</f>
        <v>1.2752052178236144</v>
      </c>
      <c r="L4">
        <f t="shared" si="1"/>
        <v>29.014937739313591</v>
      </c>
    </row>
    <row r="5" spans="1:12" x14ac:dyDescent="0.2">
      <c r="A5" s="4"/>
      <c r="B5">
        <v>4</v>
      </c>
      <c r="C5">
        <v>4</v>
      </c>
      <c r="D5">
        <v>26</v>
      </c>
      <c r="E5">
        <f>AVERAGE(D4:D7)</f>
        <v>32.75</v>
      </c>
      <c r="F5">
        <f>AVERAGE(E4:E5)</f>
        <v>32</v>
      </c>
      <c r="G5">
        <f t="shared" ref="G5:G23" si="2">D5/F5</f>
        <v>0.8125</v>
      </c>
      <c r="H5">
        <f>G5+G9+G13+G17+G21</f>
        <v>4.4344014154498028</v>
      </c>
      <c r="I5">
        <f t="shared" si="0"/>
        <v>0.88688028308996059</v>
      </c>
      <c r="J5" s="4"/>
      <c r="K5">
        <f>I5/J2</f>
        <v>0.89020071287409153</v>
      </c>
      <c r="L5">
        <f t="shared" si="1"/>
        <v>29.206896404358861</v>
      </c>
    </row>
    <row r="6" spans="1:12" x14ac:dyDescent="0.2">
      <c r="A6" s="4">
        <v>2001</v>
      </c>
      <c r="B6">
        <v>1</v>
      </c>
      <c r="C6">
        <v>5</v>
      </c>
      <c r="D6">
        <v>30</v>
      </c>
      <c r="E6">
        <f>AVERAGE(D5:D8)</f>
        <v>34</v>
      </c>
      <c r="F6">
        <f>AVERAGE(E5:E6)</f>
        <v>33.375</v>
      </c>
      <c r="G6">
        <f t="shared" si="2"/>
        <v>0.898876404494382</v>
      </c>
      <c r="K6">
        <v>0.79222952499679444</v>
      </c>
      <c r="L6">
        <f t="shared" si="1"/>
        <v>37.867813623989065</v>
      </c>
    </row>
    <row r="7" spans="1:12" x14ac:dyDescent="0.2">
      <c r="A7" s="4"/>
      <c r="B7">
        <v>2</v>
      </c>
      <c r="C7">
        <v>6</v>
      </c>
      <c r="D7">
        <v>38</v>
      </c>
      <c r="E7">
        <f>AVERAGE(D6:D9)</f>
        <v>35</v>
      </c>
      <c r="F7">
        <f>AVERAGE(E6:E7)</f>
        <v>34.5</v>
      </c>
      <c r="G7">
        <f t="shared" si="2"/>
        <v>1.1014492753623188</v>
      </c>
      <c r="K7">
        <v>1.0423645443054996</v>
      </c>
      <c r="L7">
        <f t="shared" si="1"/>
        <v>36.455576129863864</v>
      </c>
    </row>
    <row r="8" spans="1:12" x14ac:dyDescent="0.2">
      <c r="A8" s="4"/>
      <c r="B8">
        <v>3</v>
      </c>
      <c r="C8">
        <v>7</v>
      </c>
      <c r="D8">
        <v>42</v>
      </c>
      <c r="E8">
        <f>AVERAGE(D7:D10)</f>
        <v>34.75</v>
      </c>
      <c r="F8">
        <f>AVERAGE(E7:E8)</f>
        <v>34.875</v>
      </c>
      <c r="G8">
        <f t="shared" si="2"/>
        <v>1.2043010752688172</v>
      </c>
      <c r="K8">
        <v>1.2752052178236144</v>
      </c>
      <c r="L8">
        <f t="shared" si="1"/>
        <v>32.935875271653266</v>
      </c>
    </row>
    <row r="9" spans="1:12" x14ac:dyDescent="0.2">
      <c r="A9" s="4"/>
      <c r="B9">
        <v>4</v>
      </c>
      <c r="C9">
        <v>8</v>
      </c>
      <c r="D9">
        <v>30</v>
      </c>
      <c r="E9">
        <f>AVERAGE(D8:D11)</f>
        <v>35</v>
      </c>
      <c r="F9">
        <f>AVERAGE(E8:E9)</f>
        <v>34.875</v>
      </c>
      <c r="G9">
        <f t="shared" si="2"/>
        <v>0.86021505376344087</v>
      </c>
      <c r="K9">
        <v>0.89020071287409153</v>
      </c>
      <c r="L9">
        <f t="shared" si="1"/>
        <v>33.700265081952537</v>
      </c>
    </row>
    <row r="10" spans="1:12" x14ac:dyDescent="0.2">
      <c r="A10" s="4">
        <v>2002</v>
      </c>
      <c r="B10">
        <v>1</v>
      </c>
      <c r="C10">
        <v>9</v>
      </c>
      <c r="D10">
        <v>29</v>
      </c>
      <c r="E10">
        <f>AVERAGE(D9:D12)</f>
        <v>37</v>
      </c>
      <c r="F10">
        <f>AVERAGE(E9:E10)</f>
        <v>36</v>
      </c>
      <c r="G10">
        <f t="shared" si="2"/>
        <v>0.80555555555555558</v>
      </c>
      <c r="K10">
        <v>0.79222952499679444</v>
      </c>
      <c r="L10">
        <f t="shared" si="1"/>
        <v>36.605553169856101</v>
      </c>
    </row>
    <row r="11" spans="1:12" x14ac:dyDescent="0.2">
      <c r="A11" s="4"/>
      <c r="B11">
        <v>2</v>
      </c>
      <c r="C11">
        <v>10</v>
      </c>
      <c r="D11">
        <v>39</v>
      </c>
      <c r="E11">
        <f>AVERAGE(D10:D13)</f>
        <v>38.25</v>
      </c>
      <c r="F11">
        <f>AVERAGE(E10:E11)</f>
        <v>37.625</v>
      </c>
      <c r="G11">
        <f t="shared" si="2"/>
        <v>1.0365448504983388</v>
      </c>
      <c r="K11">
        <v>1.0423645443054996</v>
      </c>
      <c r="L11">
        <f t="shared" si="1"/>
        <v>37.414933396439231</v>
      </c>
    </row>
    <row r="12" spans="1:12" x14ac:dyDescent="0.2">
      <c r="A12" s="4"/>
      <c r="B12">
        <v>3</v>
      </c>
      <c r="C12">
        <v>11</v>
      </c>
      <c r="D12">
        <v>50</v>
      </c>
      <c r="E12">
        <f>AVERAGE(D11:D14)</f>
        <v>38.5</v>
      </c>
      <c r="F12">
        <f>AVERAGE(E11:E12)</f>
        <v>38.375</v>
      </c>
      <c r="G12">
        <f t="shared" si="2"/>
        <v>1.3029315960912051</v>
      </c>
      <c r="K12">
        <v>1.2752052178236144</v>
      </c>
      <c r="L12">
        <f t="shared" si="1"/>
        <v>39.209375323396749</v>
      </c>
    </row>
    <row r="13" spans="1:12" x14ac:dyDescent="0.2">
      <c r="A13" s="4"/>
      <c r="B13">
        <v>4</v>
      </c>
      <c r="C13">
        <v>12</v>
      </c>
      <c r="D13">
        <v>35</v>
      </c>
      <c r="E13">
        <f>AVERAGE(D12:D15)</f>
        <v>38.5</v>
      </c>
      <c r="F13">
        <f>AVERAGE(E12:E13)</f>
        <v>38.5</v>
      </c>
      <c r="G13">
        <f t="shared" si="2"/>
        <v>0.90909090909090906</v>
      </c>
      <c r="K13">
        <v>0.89020071287409153</v>
      </c>
      <c r="L13">
        <f t="shared" si="1"/>
        <v>39.316975928944622</v>
      </c>
    </row>
    <row r="14" spans="1:12" x14ac:dyDescent="0.2">
      <c r="A14" s="4">
        <v>2003</v>
      </c>
      <c r="B14">
        <v>1</v>
      </c>
      <c r="C14">
        <v>13</v>
      </c>
      <c r="D14">
        <v>30</v>
      </c>
      <c r="E14">
        <f>AVERAGE(D13:D16)</f>
        <v>38.75</v>
      </c>
      <c r="F14">
        <f>AVERAGE(E13:E14)</f>
        <v>38.625</v>
      </c>
      <c r="G14">
        <f t="shared" si="2"/>
        <v>0.77669902912621358</v>
      </c>
      <c r="K14">
        <v>0.79222952499679444</v>
      </c>
      <c r="L14">
        <f t="shared" si="1"/>
        <v>37.867813623989065</v>
      </c>
    </row>
    <row r="15" spans="1:12" x14ac:dyDescent="0.2">
      <c r="A15" s="4"/>
      <c r="B15">
        <v>2</v>
      </c>
      <c r="C15">
        <v>14</v>
      </c>
      <c r="D15">
        <v>39</v>
      </c>
      <c r="E15">
        <f>AVERAGE(D14:D17)</f>
        <v>39.25</v>
      </c>
      <c r="F15">
        <f>AVERAGE(E14:E15)</f>
        <v>39</v>
      </c>
      <c r="G15">
        <f t="shared" si="2"/>
        <v>1</v>
      </c>
      <c r="K15">
        <v>1.0423645443054996</v>
      </c>
      <c r="L15">
        <f t="shared" si="1"/>
        <v>37.414933396439231</v>
      </c>
    </row>
    <row r="16" spans="1:12" x14ac:dyDescent="0.2">
      <c r="A16" s="4"/>
      <c r="B16">
        <v>3</v>
      </c>
      <c r="C16">
        <v>15</v>
      </c>
      <c r="D16">
        <v>51</v>
      </c>
      <c r="E16">
        <f>AVERAGE(D15:D18)</f>
        <v>39</v>
      </c>
      <c r="F16">
        <f>AVERAGE(E15:E16)</f>
        <v>39.125</v>
      </c>
      <c r="G16">
        <f t="shared" si="2"/>
        <v>1.3035143769968052</v>
      </c>
      <c r="K16">
        <v>1.2752052178236144</v>
      </c>
      <c r="L16">
        <f t="shared" si="1"/>
        <v>39.993562829864679</v>
      </c>
    </row>
    <row r="17" spans="1:12" x14ac:dyDescent="0.2">
      <c r="A17" s="4"/>
      <c r="B17">
        <v>4</v>
      </c>
      <c r="C17">
        <v>16</v>
      </c>
      <c r="D17">
        <v>37</v>
      </c>
      <c r="E17">
        <f>AVERAGE(D16:D19)</f>
        <v>39.75</v>
      </c>
      <c r="F17">
        <f>AVERAGE(E16:E17)</f>
        <v>39.375</v>
      </c>
      <c r="G17">
        <f t="shared" si="2"/>
        <v>0.93968253968253967</v>
      </c>
      <c r="K17">
        <v>0.89020071287409153</v>
      </c>
      <c r="L17">
        <f t="shared" si="1"/>
        <v>41.563660267741461</v>
      </c>
    </row>
    <row r="18" spans="1:12" x14ac:dyDescent="0.2">
      <c r="A18" s="4">
        <v>2004</v>
      </c>
      <c r="B18">
        <v>1</v>
      </c>
      <c r="C18">
        <v>17</v>
      </c>
      <c r="D18">
        <v>29</v>
      </c>
      <c r="E18">
        <f>AVERAGE(D17:D20)</f>
        <v>40.75</v>
      </c>
      <c r="F18">
        <f>AVERAGE(E17:E18)</f>
        <v>40.25</v>
      </c>
      <c r="G18">
        <f t="shared" si="2"/>
        <v>0.72049689440993792</v>
      </c>
      <c r="K18">
        <v>0.79222952499679444</v>
      </c>
      <c r="L18">
        <f t="shared" si="1"/>
        <v>36.605553169856101</v>
      </c>
    </row>
    <row r="19" spans="1:12" x14ac:dyDescent="0.2">
      <c r="A19" s="4"/>
      <c r="B19">
        <v>2</v>
      </c>
      <c r="C19">
        <v>18</v>
      </c>
      <c r="D19">
        <v>42</v>
      </c>
      <c r="E19">
        <f>AVERAGE(D18:D21)</f>
        <v>41</v>
      </c>
      <c r="F19">
        <f>AVERAGE(E18:E19)</f>
        <v>40.875</v>
      </c>
      <c r="G19">
        <f t="shared" si="2"/>
        <v>1.0275229357798166</v>
      </c>
      <c r="K19">
        <v>1.0423645443054996</v>
      </c>
      <c r="L19">
        <f t="shared" si="1"/>
        <v>40.293005196165325</v>
      </c>
    </row>
    <row r="20" spans="1:12" x14ac:dyDescent="0.2">
      <c r="A20" s="4"/>
      <c r="B20">
        <v>3</v>
      </c>
      <c r="C20">
        <v>19</v>
      </c>
      <c r="D20">
        <v>55</v>
      </c>
      <c r="E20">
        <f>AVERAGE(D19:D22)</f>
        <v>41.5</v>
      </c>
      <c r="F20">
        <f>AVERAGE(E19:E20)</f>
        <v>41.25</v>
      </c>
      <c r="G20">
        <f t="shared" si="2"/>
        <v>1.3333333333333333</v>
      </c>
      <c r="K20">
        <v>1.2752052178236144</v>
      </c>
      <c r="L20">
        <f t="shared" si="1"/>
        <v>43.13031285573642</v>
      </c>
    </row>
    <row r="21" spans="1:12" x14ac:dyDescent="0.2">
      <c r="A21" s="4"/>
      <c r="B21">
        <v>4</v>
      </c>
      <c r="C21">
        <v>20</v>
      </c>
      <c r="D21">
        <v>38</v>
      </c>
      <c r="E21">
        <f>AVERAGE(D20:D23)</f>
        <v>41.75</v>
      </c>
      <c r="F21">
        <f>AVERAGE(E20:E21)</f>
        <v>41.625</v>
      </c>
      <c r="G21">
        <f t="shared" si="2"/>
        <v>0.91291291291291288</v>
      </c>
      <c r="K21">
        <v>0.89020071287409153</v>
      </c>
      <c r="L21">
        <f t="shared" si="1"/>
        <v>42.687002437139874</v>
      </c>
    </row>
    <row r="22" spans="1:12" x14ac:dyDescent="0.2">
      <c r="A22" s="4">
        <v>2005</v>
      </c>
      <c r="B22">
        <v>1</v>
      </c>
      <c r="C22">
        <v>21</v>
      </c>
      <c r="D22">
        <v>31</v>
      </c>
      <c r="E22">
        <f>AVERAGE(D21:D24)</f>
        <v>41.5</v>
      </c>
      <c r="F22">
        <f>AVERAGE(E21:E22)</f>
        <v>41.625</v>
      </c>
      <c r="G22">
        <f t="shared" si="2"/>
        <v>0.74474474474474472</v>
      </c>
      <c r="K22">
        <v>0.79222952499679444</v>
      </c>
      <c r="L22">
        <f t="shared" si="1"/>
        <v>39.130074078122036</v>
      </c>
    </row>
    <row r="23" spans="1:12" x14ac:dyDescent="0.2">
      <c r="A23" s="4"/>
      <c r="B23">
        <v>2</v>
      </c>
      <c r="C23">
        <v>22</v>
      </c>
      <c r="D23">
        <v>43</v>
      </c>
      <c r="E23">
        <f>AVERAGE(D22:D25)</f>
        <v>42.25</v>
      </c>
      <c r="F23">
        <f>AVERAGE(E22:E23)</f>
        <v>41.875</v>
      </c>
      <c r="G23">
        <f t="shared" si="2"/>
        <v>1.026865671641791</v>
      </c>
      <c r="K23">
        <v>1.0423645443054996</v>
      </c>
      <c r="L23">
        <f t="shared" si="1"/>
        <v>41.252362462740692</v>
      </c>
    </row>
    <row r="24" spans="1:12" x14ac:dyDescent="0.2">
      <c r="A24" s="4"/>
      <c r="B24">
        <v>3</v>
      </c>
      <c r="C24">
        <v>23</v>
      </c>
      <c r="D24">
        <v>54</v>
      </c>
      <c r="K24">
        <v>1.2752052178236144</v>
      </c>
      <c r="L24">
        <f t="shared" si="1"/>
        <v>42.346125349268483</v>
      </c>
    </row>
    <row r="25" spans="1:12" x14ac:dyDescent="0.2">
      <c r="A25" s="4"/>
      <c r="B25">
        <v>4</v>
      </c>
      <c r="C25">
        <v>24</v>
      </c>
      <c r="D25">
        <v>41</v>
      </c>
      <c r="K25">
        <v>0.89020071287409153</v>
      </c>
      <c r="L25">
        <f t="shared" si="1"/>
        <v>46.057028945335126</v>
      </c>
    </row>
    <row r="26" spans="1:12" x14ac:dyDescent="0.2">
      <c r="A26" t="s">
        <v>11</v>
      </c>
    </row>
    <row r="27" spans="1:12" ht="15" thickBot="1" x14ac:dyDescent="0.25"/>
    <row r="28" spans="1:12" x14ac:dyDescent="0.2">
      <c r="A28" s="11" t="s">
        <v>12</v>
      </c>
      <c r="B28" s="11"/>
    </row>
    <row r="29" spans="1:12" x14ac:dyDescent="0.2">
      <c r="A29" s="8" t="s">
        <v>13</v>
      </c>
      <c r="B29" s="8">
        <v>0.87551673286373921</v>
      </c>
    </row>
    <row r="30" spans="1:12" x14ac:dyDescent="0.2">
      <c r="A30" s="8" t="s">
        <v>14</v>
      </c>
      <c r="B30" s="8">
        <v>0.766529549524396</v>
      </c>
    </row>
    <row r="31" spans="1:12" x14ac:dyDescent="0.2">
      <c r="A31" s="8" t="s">
        <v>15</v>
      </c>
      <c r="B31" s="8">
        <v>0.75591725632095941</v>
      </c>
    </row>
    <row r="32" spans="1:12" x14ac:dyDescent="0.2">
      <c r="A32" s="8" t="s">
        <v>16</v>
      </c>
      <c r="B32" s="8">
        <v>2.2313612596244137</v>
      </c>
    </row>
    <row r="33" spans="1:9" ht="15" thickBot="1" x14ac:dyDescent="0.25">
      <c r="A33" s="9" t="s">
        <v>17</v>
      </c>
      <c r="B33" s="9">
        <v>24</v>
      </c>
    </row>
    <row r="35" spans="1:9" ht="15" thickBot="1" x14ac:dyDescent="0.25">
      <c r="A35" t="s">
        <v>18</v>
      </c>
    </row>
    <row r="36" spans="1:9" x14ac:dyDescent="0.2">
      <c r="A36" s="10"/>
      <c r="B36" s="10" t="s">
        <v>23</v>
      </c>
      <c r="C36" s="10" t="s">
        <v>24</v>
      </c>
      <c r="D36" s="10" t="s">
        <v>25</v>
      </c>
      <c r="E36" s="10" t="s">
        <v>26</v>
      </c>
      <c r="F36" s="10" t="s">
        <v>27</v>
      </c>
    </row>
    <row r="37" spans="1:9" x14ac:dyDescent="0.2">
      <c r="A37" s="8" t="s">
        <v>19</v>
      </c>
      <c r="B37" s="8">
        <v>1</v>
      </c>
      <c r="C37" s="8">
        <v>359.63291929547677</v>
      </c>
      <c r="D37" s="8">
        <v>359.63291929547677</v>
      </c>
      <c r="E37" s="8">
        <v>72.230340307236602</v>
      </c>
      <c r="F37" s="8">
        <v>2.1316763185135011E-8</v>
      </c>
    </row>
    <row r="38" spans="1:9" x14ac:dyDescent="0.2">
      <c r="A38" s="8" t="s">
        <v>20</v>
      </c>
      <c r="B38" s="8">
        <v>22</v>
      </c>
      <c r="C38" s="8">
        <v>109.5374075609583</v>
      </c>
      <c r="D38" s="8">
        <v>4.9789730709526498</v>
      </c>
      <c r="E38" s="8"/>
      <c r="F38" s="8"/>
    </row>
    <row r="39" spans="1:9" ht="15" thickBot="1" x14ac:dyDescent="0.25">
      <c r="A39" s="9" t="s">
        <v>21</v>
      </c>
      <c r="B39" s="9">
        <v>23</v>
      </c>
      <c r="C39" s="9">
        <v>469.17032685643505</v>
      </c>
      <c r="D39" s="9"/>
      <c r="E39" s="9"/>
      <c r="F39" s="9"/>
    </row>
    <row r="40" spans="1:9" ht="15" thickBot="1" x14ac:dyDescent="0.25"/>
    <row r="41" spans="1:9" x14ac:dyDescent="0.2">
      <c r="A41" s="10"/>
      <c r="B41" s="10" t="s">
        <v>28</v>
      </c>
      <c r="C41" s="10" t="s">
        <v>16</v>
      </c>
      <c r="D41" s="10" t="s">
        <v>29</v>
      </c>
      <c r="E41" s="10" t="s">
        <v>30</v>
      </c>
      <c r="F41" s="10" t="s">
        <v>31</v>
      </c>
      <c r="G41" s="10" t="s">
        <v>32</v>
      </c>
      <c r="H41" s="10" t="s">
        <v>33</v>
      </c>
      <c r="I41" s="10" t="s">
        <v>34</v>
      </c>
    </row>
    <row r="42" spans="1:9" x14ac:dyDescent="0.2">
      <c r="A42" s="8" t="s">
        <v>22</v>
      </c>
      <c r="B42" s="8">
        <v>30.606679709962236</v>
      </c>
      <c r="C42" s="8">
        <v>0.94018515073847564</v>
      </c>
      <c r="D42" s="8">
        <v>32.553885461732705</v>
      </c>
      <c r="E42" s="8">
        <v>4.1793764111592557E-20</v>
      </c>
      <c r="F42" s="8">
        <v>28.656855047002423</v>
      </c>
      <c r="G42" s="8">
        <v>32.556504372922049</v>
      </c>
      <c r="H42" s="8">
        <v>28.656855047002423</v>
      </c>
      <c r="I42" s="8">
        <v>32.556504372922049</v>
      </c>
    </row>
    <row r="43" spans="1:9" ht="15" thickBot="1" x14ac:dyDescent="0.25">
      <c r="A43" s="9" t="s">
        <v>53</v>
      </c>
      <c r="B43" s="9">
        <v>0.55921755842269549</v>
      </c>
      <c r="C43" s="9">
        <v>6.5799253801455765E-2</v>
      </c>
      <c r="D43" s="9">
        <v>8.4988434688042496</v>
      </c>
      <c r="E43" s="9">
        <v>2.1316763185134931E-8</v>
      </c>
      <c r="F43" s="9">
        <v>0.4227582580756748</v>
      </c>
      <c r="G43" s="9">
        <v>0.69567685876971619</v>
      </c>
      <c r="H43" s="9">
        <v>0.4227582580756748</v>
      </c>
      <c r="I43" s="9">
        <v>0.69567685876971619</v>
      </c>
    </row>
  </sheetData>
  <mergeCells count="7">
    <mergeCell ref="J2:J5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L12" sqref="L12"/>
    </sheetView>
  </sheetViews>
  <sheetFormatPr defaultRowHeight="14.25" x14ac:dyDescent="0.2"/>
  <cols>
    <col min="3" max="3" width="16.5" customWidth="1"/>
  </cols>
  <sheetData>
    <row r="1" spans="1:15" x14ac:dyDescent="0.2">
      <c r="A1" s="4" t="s">
        <v>0</v>
      </c>
      <c r="B1" s="4" t="s">
        <v>7</v>
      </c>
      <c r="C1" s="6" t="s">
        <v>6</v>
      </c>
      <c r="D1" s="4" t="s">
        <v>8</v>
      </c>
      <c r="E1" s="4" t="s">
        <v>9</v>
      </c>
      <c r="F1" s="4" t="s">
        <v>10</v>
      </c>
      <c r="G1" t="s">
        <v>11</v>
      </c>
    </row>
    <row r="2" spans="1:15" ht="15" thickBot="1" x14ac:dyDescent="0.25">
      <c r="A2" s="4"/>
      <c r="B2" s="4"/>
      <c r="C2" s="6"/>
      <c r="D2" s="4"/>
      <c r="E2" s="4"/>
      <c r="F2" s="4"/>
    </row>
    <row r="3" spans="1:15" x14ac:dyDescent="0.2">
      <c r="A3">
        <v>1990</v>
      </c>
      <c r="B3">
        <v>1</v>
      </c>
      <c r="C3" s="2">
        <v>13.45</v>
      </c>
      <c r="G3" s="11" t="s">
        <v>12</v>
      </c>
      <c r="H3" s="11"/>
    </row>
    <row r="4" spans="1:15" x14ac:dyDescent="0.2">
      <c r="A4">
        <v>1991</v>
      </c>
      <c r="B4">
        <v>2</v>
      </c>
      <c r="C4" s="2">
        <v>16.39</v>
      </c>
      <c r="D4" s="2">
        <v>13.45</v>
      </c>
      <c r="G4" s="8" t="s">
        <v>13</v>
      </c>
      <c r="H4" s="8">
        <v>0.8592450047164889</v>
      </c>
    </row>
    <row r="5" spans="1:15" x14ac:dyDescent="0.2">
      <c r="A5">
        <v>1992</v>
      </c>
      <c r="B5">
        <v>3</v>
      </c>
      <c r="C5" s="2">
        <v>22.87</v>
      </c>
      <c r="D5" s="2">
        <v>16.39</v>
      </c>
      <c r="E5" s="2">
        <v>13.45</v>
      </c>
      <c r="G5" s="8" t="s">
        <v>14</v>
      </c>
      <c r="H5" s="8">
        <v>0.73830197813023901</v>
      </c>
    </row>
    <row r="6" spans="1:15" x14ac:dyDescent="0.2">
      <c r="A6">
        <v>1993</v>
      </c>
      <c r="B6">
        <v>4</v>
      </c>
      <c r="C6" s="2">
        <v>26.2</v>
      </c>
      <c r="D6" s="2">
        <v>22.87</v>
      </c>
      <c r="E6" s="2">
        <v>16.39</v>
      </c>
      <c r="F6" s="2">
        <v>13.45</v>
      </c>
      <c r="G6" s="8" t="s">
        <v>15</v>
      </c>
      <c r="H6" s="8">
        <v>0.71817136106333435</v>
      </c>
    </row>
    <row r="7" spans="1:15" x14ac:dyDescent="0.2">
      <c r="A7">
        <v>1994</v>
      </c>
      <c r="B7">
        <v>5</v>
      </c>
      <c r="C7" s="2">
        <v>20.65</v>
      </c>
      <c r="D7" s="2">
        <v>26.2</v>
      </c>
      <c r="E7" s="2">
        <v>22.87</v>
      </c>
      <c r="F7" s="2">
        <v>16.39</v>
      </c>
      <c r="G7" s="8" t="s">
        <v>16</v>
      </c>
      <c r="H7" s="8">
        <v>6.1302586678306854</v>
      </c>
    </row>
    <row r="8" spans="1:15" ht="15" thickBot="1" x14ac:dyDescent="0.25">
      <c r="A8">
        <v>1995</v>
      </c>
      <c r="B8">
        <v>6</v>
      </c>
      <c r="C8" s="2">
        <v>20.34</v>
      </c>
      <c r="D8" s="2">
        <v>20.65</v>
      </c>
      <c r="E8" s="2">
        <v>26.2</v>
      </c>
      <c r="F8" s="2">
        <v>22.87</v>
      </c>
      <c r="G8" s="9" t="s">
        <v>17</v>
      </c>
      <c r="H8" s="9">
        <v>15</v>
      </c>
    </row>
    <row r="9" spans="1:15" x14ac:dyDescent="0.2">
      <c r="A9">
        <v>1996</v>
      </c>
      <c r="B9">
        <v>7</v>
      </c>
      <c r="C9" s="2">
        <v>17.739999999999998</v>
      </c>
      <c r="D9" s="2">
        <v>20.34</v>
      </c>
      <c r="E9" s="2">
        <v>20.65</v>
      </c>
      <c r="F9" s="2">
        <v>26.2</v>
      </c>
    </row>
    <row r="10" spans="1:15" ht="15" thickBot="1" x14ac:dyDescent="0.25">
      <c r="A10">
        <v>1997</v>
      </c>
      <c r="B10">
        <v>8</v>
      </c>
      <c r="C10" s="2">
        <v>18.649999999999999</v>
      </c>
      <c r="D10" s="2">
        <v>17.739999999999998</v>
      </c>
      <c r="E10" s="2">
        <v>20.34</v>
      </c>
      <c r="F10" s="2">
        <v>20.65</v>
      </c>
      <c r="G10" t="s">
        <v>18</v>
      </c>
    </row>
    <row r="11" spans="1:15" x14ac:dyDescent="0.2">
      <c r="A11">
        <v>1998</v>
      </c>
      <c r="B11">
        <v>9</v>
      </c>
      <c r="C11" s="2">
        <v>11.91</v>
      </c>
      <c r="D11" s="2">
        <v>18.649999999999999</v>
      </c>
      <c r="E11" s="2">
        <v>17.739999999999998</v>
      </c>
      <c r="F11" s="2">
        <v>20.34</v>
      </c>
      <c r="G11" s="10"/>
      <c r="H11" s="10" t="s">
        <v>23</v>
      </c>
      <c r="I11" s="10" t="s">
        <v>24</v>
      </c>
      <c r="J11" s="10" t="s">
        <v>25</v>
      </c>
      <c r="K11" s="10" t="s">
        <v>26</v>
      </c>
      <c r="L11" s="10" t="s">
        <v>27</v>
      </c>
    </row>
    <row r="12" spans="1:15" x14ac:dyDescent="0.2">
      <c r="A12">
        <v>1999</v>
      </c>
      <c r="B12">
        <v>10</v>
      </c>
      <c r="C12" s="2">
        <v>14.22</v>
      </c>
      <c r="D12" s="2">
        <v>11.91</v>
      </c>
      <c r="E12" s="2">
        <v>18.649999999999999</v>
      </c>
      <c r="F12" s="2">
        <v>17.739999999999998</v>
      </c>
      <c r="G12" s="8" t="s">
        <v>19</v>
      </c>
      <c r="H12" s="8">
        <v>1</v>
      </c>
      <c r="I12" s="8">
        <v>1378.2707659846612</v>
      </c>
      <c r="J12" s="8">
        <v>1378.2707659846612</v>
      </c>
      <c r="K12" s="8">
        <v>36.675576097666102</v>
      </c>
      <c r="L12" s="8">
        <v>4.0590729053094881E-5</v>
      </c>
    </row>
    <row r="13" spans="1:15" x14ac:dyDescent="0.2">
      <c r="A13">
        <v>2000</v>
      </c>
      <c r="B13">
        <v>11</v>
      </c>
      <c r="C13" s="2">
        <v>17.66</v>
      </c>
      <c r="D13" s="2">
        <v>14.22</v>
      </c>
      <c r="E13" s="2">
        <v>11.91</v>
      </c>
      <c r="F13" s="2">
        <v>18.649999999999999</v>
      </c>
      <c r="G13" s="8" t="s">
        <v>20</v>
      </c>
      <c r="H13" s="8">
        <v>13</v>
      </c>
      <c r="I13" s="8">
        <v>488.54092734867226</v>
      </c>
      <c r="J13" s="8">
        <v>37.580071334513249</v>
      </c>
      <c r="K13" s="8"/>
      <c r="L13" s="8"/>
    </row>
    <row r="14" spans="1:15" ht="15" thickBot="1" x14ac:dyDescent="0.25">
      <c r="A14">
        <v>2001</v>
      </c>
      <c r="B14">
        <v>12</v>
      </c>
      <c r="C14" s="2">
        <v>25.58</v>
      </c>
      <c r="D14" s="2">
        <v>17.66</v>
      </c>
      <c r="E14" s="2">
        <v>14.22</v>
      </c>
      <c r="F14" s="2">
        <v>11.91</v>
      </c>
      <c r="G14" s="9" t="s">
        <v>21</v>
      </c>
      <c r="H14" s="9">
        <v>14</v>
      </c>
      <c r="I14" s="9">
        <v>1866.8116933333336</v>
      </c>
      <c r="J14" s="9"/>
      <c r="K14" s="9"/>
      <c r="L14" s="9"/>
    </row>
    <row r="15" spans="1:15" ht="15" thickBot="1" x14ac:dyDescent="0.25">
      <c r="A15">
        <v>2002</v>
      </c>
      <c r="B15">
        <v>13</v>
      </c>
      <c r="C15" s="2">
        <v>30.86</v>
      </c>
      <c r="D15" s="2">
        <v>25.58</v>
      </c>
      <c r="E15" s="2">
        <v>17.66</v>
      </c>
      <c r="F15" s="2">
        <v>14.22</v>
      </c>
    </row>
    <row r="16" spans="1:15" x14ac:dyDescent="0.2">
      <c r="A16">
        <v>2003</v>
      </c>
      <c r="B16">
        <v>14</v>
      </c>
      <c r="C16" s="2">
        <v>30.58</v>
      </c>
      <c r="D16" s="2">
        <v>30.86</v>
      </c>
      <c r="E16" s="2">
        <v>25.58</v>
      </c>
      <c r="F16" s="2">
        <v>17.66</v>
      </c>
      <c r="G16" s="10"/>
      <c r="H16" s="10" t="s">
        <v>28</v>
      </c>
      <c r="I16" s="10" t="s">
        <v>16</v>
      </c>
      <c r="J16" s="10" t="s">
        <v>29</v>
      </c>
      <c r="K16" s="10" t="s">
        <v>30</v>
      </c>
      <c r="L16" s="10" t="s">
        <v>31</v>
      </c>
      <c r="M16" s="10" t="s">
        <v>32</v>
      </c>
      <c r="N16" s="10" t="s">
        <v>33</v>
      </c>
      <c r="O16" s="10" t="s">
        <v>34</v>
      </c>
    </row>
    <row r="17" spans="1:15" x14ac:dyDescent="0.2">
      <c r="A17">
        <v>2004</v>
      </c>
      <c r="B17">
        <v>15</v>
      </c>
      <c r="C17" s="2">
        <v>48.72</v>
      </c>
      <c r="D17" s="2">
        <v>30.58</v>
      </c>
      <c r="E17" s="2">
        <v>30.86</v>
      </c>
      <c r="F17" s="2">
        <v>25.58</v>
      </c>
      <c r="G17" s="8" t="s">
        <v>22</v>
      </c>
      <c r="H17" s="8">
        <v>1.0531211827213447</v>
      </c>
      <c r="I17" s="8">
        <v>4.2440214714783897</v>
      </c>
      <c r="J17" s="8">
        <v>0.24814228434016233</v>
      </c>
      <c r="K17" s="8">
        <v>0.80790089781864993</v>
      </c>
      <c r="L17" s="8">
        <v>-8.1155297816156686</v>
      </c>
      <c r="M17" s="8">
        <v>10.221772147058358</v>
      </c>
      <c r="N17" s="8">
        <v>-8.1155297816156686</v>
      </c>
      <c r="O17" s="8">
        <v>10.221772147058358</v>
      </c>
    </row>
    <row r="18" spans="1:15" ht="15" thickBot="1" x14ac:dyDescent="0.25">
      <c r="A18">
        <v>2005</v>
      </c>
      <c r="B18">
        <v>16</v>
      </c>
      <c r="C18" s="2">
        <v>51.14</v>
      </c>
      <c r="D18" s="2">
        <v>48.72</v>
      </c>
      <c r="E18" s="2">
        <v>30.58</v>
      </c>
      <c r="F18" s="2">
        <v>30.86</v>
      </c>
      <c r="G18" s="9"/>
      <c r="H18" s="9">
        <v>1.0651932054647721</v>
      </c>
      <c r="I18" s="9">
        <v>0.17588950039971118</v>
      </c>
      <c r="J18" s="9">
        <v>6.0560363355635598</v>
      </c>
      <c r="K18" s="9">
        <v>4.0590729053094807E-5</v>
      </c>
      <c r="L18" s="9">
        <v>0.6852070418003362</v>
      </c>
      <c r="M18" s="9">
        <v>1.4451793691292081</v>
      </c>
      <c r="N18" s="9">
        <v>0.6852070418003362</v>
      </c>
      <c r="O18" s="9">
        <v>1.4451793691292081</v>
      </c>
    </row>
    <row r="19" spans="1:15" x14ac:dyDescent="0.2">
      <c r="D19" s="2"/>
      <c r="E19" s="2"/>
      <c r="F19" s="2"/>
    </row>
    <row r="20" spans="1:15" x14ac:dyDescent="0.2">
      <c r="E20" s="2"/>
      <c r="F20" s="2"/>
    </row>
    <row r="21" spans="1:15" x14ac:dyDescent="0.2">
      <c r="F21" s="2"/>
    </row>
    <row r="22" spans="1:15" x14ac:dyDescent="0.2">
      <c r="G22" t="s">
        <v>35</v>
      </c>
    </row>
    <row r="23" spans="1:15" ht="15" thickBot="1" x14ac:dyDescent="0.25"/>
    <row r="24" spans="1:15" x14ac:dyDescent="0.2">
      <c r="G24" s="10" t="s">
        <v>17</v>
      </c>
      <c r="H24" s="10" t="s">
        <v>36</v>
      </c>
      <c r="I24" s="10" t="s">
        <v>20</v>
      </c>
    </row>
    <row r="25" spans="1:15" x14ac:dyDescent="0.2">
      <c r="G25" s="8">
        <v>1</v>
      </c>
      <c r="H25" s="8">
        <v>15.379969796222529</v>
      </c>
      <c r="I25" s="8">
        <v>1.0100302037774718</v>
      </c>
    </row>
    <row r="26" spans="1:15" x14ac:dyDescent="0.2">
      <c r="G26" s="8">
        <v>2</v>
      </c>
      <c r="H26" s="8">
        <v>18.511637820288961</v>
      </c>
      <c r="I26" s="8">
        <v>4.3583621797110403</v>
      </c>
    </row>
    <row r="27" spans="1:15" x14ac:dyDescent="0.2">
      <c r="G27" s="8">
        <v>3</v>
      </c>
      <c r="H27" s="8">
        <v>25.414089791700686</v>
      </c>
      <c r="I27" s="8">
        <v>0.78591020829931324</v>
      </c>
    </row>
    <row r="28" spans="1:15" x14ac:dyDescent="0.2">
      <c r="G28" s="8">
        <v>4</v>
      </c>
      <c r="H28" s="8">
        <v>28.961183165898372</v>
      </c>
      <c r="I28" s="8">
        <v>-8.3111831658983739</v>
      </c>
    </row>
    <row r="29" spans="1:15" x14ac:dyDescent="0.2">
      <c r="G29" s="8">
        <v>5</v>
      </c>
      <c r="H29" s="8">
        <v>23.049360875568887</v>
      </c>
      <c r="I29" s="8">
        <v>-2.7093608755688869</v>
      </c>
    </row>
    <row r="30" spans="1:15" x14ac:dyDescent="0.2">
      <c r="G30" s="8">
        <v>6</v>
      </c>
      <c r="H30" s="8">
        <v>22.719150981874812</v>
      </c>
      <c r="I30" s="8">
        <v>-4.9791509818748132</v>
      </c>
    </row>
    <row r="31" spans="1:15" x14ac:dyDescent="0.2">
      <c r="G31" s="8">
        <v>7</v>
      </c>
      <c r="H31" s="8">
        <v>19.9496486476664</v>
      </c>
      <c r="I31" s="8">
        <v>-1.2996486476664018</v>
      </c>
    </row>
    <row r="32" spans="1:15" x14ac:dyDescent="0.2">
      <c r="G32" s="8">
        <v>8</v>
      </c>
      <c r="H32" s="8">
        <v>20.918974464639344</v>
      </c>
      <c r="I32" s="8">
        <v>-9.0089744646393441</v>
      </c>
    </row>
    <row r="33" spans="7:9" x14ac:dyDescent="0.2">
      <c r="G33" s="8">
        <v>9</v>
      </c>
      <c r="H33" s="8">
        <v>13.739572259806781</v>
      </c>
      <c r="I33" s="8">
        <v>0.48042774019321932</v>
      </c>
    </row>
    <row r="34" spans="7:9" x14ac:dyDescent="0.2">
      <c r="G34" s="8">
        <v>10</v>
      </c>
      <c r="H34" s="8">
        <v>16.200168564430406</v>
      </c>
      <c r="I34" s="8">
        <v>1.459831435569594</v>
      </c>
    </row>
    <row r="35" spans="7:9" x14ac:dyDescent="0.2">
      <c r="G35" s="8">
        <v>11</v>
      </c>
      <c r="H35" s="8">
        <v>19.864433191229221</v>
      </c>
      <c r="I35" s="8">
        <v>5.7155668087707774</v>
      </c>
    </row>
    <row r="36" spans="7:9" x14ac:dyDescent="0.2">
      <c r="G36" s="8">
        <v>12</v>
      </c>
      <c r="H36" s="8">
        <v>28.300763378510215</v>
      </c>
      <c r="I36" s="8">
        <v>2.5592366214897844</v>
      </c>
    </row>
    <row r="37" spans="7:9" x14ac:dyDescent="0.2">
      <c r="G37" s="8">
        <v>13</v>
      </c>
      <c r="H37" s="8">
        <v>33.924983503364217</v>
      </c>
      <c r="I37" s="8">
        <v>-3.3449835033642188</v>
      </c>
    </row>
    <row r="38" spans="7:9" x14ac:dyDescent="0.2">
      <c r="G38" s="8">
        <v>14</v>
      </c>
      <c r="H38" s="8">
        <v>33.62672940583407</v>
      </c>
      <c r="I38" s="8">
        <v>15.093270594165929</v>
      </c>
    </row>
    <row r="39" spans="7:9" ht="15" thickBot="1" x14ac:dyDescent="0.25">
      <c r="G39" s="9">
        <v>15</v>
      </c>
      <c r="H39" s="9">
        <v>52.949334152965037</v>
      </c>
      <c r="I39" s="9">
        <v>-1.809334152965036</v>
      </c>
    </row>
  </sheetData>
  <mergeCells count="6">
    <mergeCell ref="A1:A2"/>
    <mergeCell ref="C1:C2"/>
    <mergeCell ref="B1:B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25" x14ac:dyDescent="0.2"/>
  <sheetData>
    <row r="1" spans="1:5" x14ac:dyDescent="0.2">
      <c r="A1" s="5" t="s">
        <v>0</v>
      </c>
      <c r="B1" s="7" t="s">
        <v>1</v>
      </c>
      <c r="C1" s="7"/>
      <c r="D1" s="7"/>
      <c r="E1" s="7"/>
    </row>
    <row r="2" spans="1:5" x14ac:dyDescent="0.2">
      <c r="A2" s="5"/>
      <c r="B2" s="1">
        <v>1</v>
      </c>
      <c r="C2" s="1">
        <v>2</v>
      </c>
      <c r="D2" s="1">
        <v>3</v>
      </c>
      <c r="E2" s="1">
        <v>4</v>
      </c>
    </row>
    <row r="3" spans="1:5" x14ac:dyDescent="0.2">
      <c r="A3" s="1">
        <v>2000</v>
      </c>
      <c r="B3" s="1">
        <v>25</v>
      </c>
      <c r="C3" s="1">
        <v>32</v>
      </c>
      <c r="D3" s="1">
        <v>37</v>
      </c>
      <c r="E3" s="1">
        <v>26</v>
      </c>
    </row>
    <row r="4" spans="1:5" x14ac:dyDescent="0.2">
      <c r="A4" s="1">
        <v>2001</v>
      </c>
      <c r="B4" s="1">
        <v>30</v>
      </c>
      <c r="C4" s="1">
        <v>38</v>
      </c>
      <c r="D4" s="1">
        <v>42</v>
      </c>
      <c r="E4" s="1">
        <v>30</v>
      </c>
    </row>
    <row r="5" spans="1:5" x14ac:dyDescent="0.2">
      <c r="A5" s="1">
        <v>2002</v>
      </c>
      <c r="B5" s="1">
        <v>29</v>
      </c>
      <c r="C5" s="1">
        <v>39</v>
      </c>
      <c r="D5" s="1">
        <v>50</v>
      </c>
      <c r="E5" s="1">
        <v>35</v>
      </c>
    </row>
    <row r="6" spans="1:5" x14ac:dyDescent="0.2">
      <c r="A6" s="1">
        <v>2003</v>
      </c>
      <c r="B6" s="1">
        <v>30</v>
      </c>
      <c r="C6" s="1">
        <v>39</v>
      </c>
      <c r="D6" s="1">
        <v>51</v>
      </c>
      <c r="E6" s="1">
        <v>37</v>
      </c>
    </row>
    <row r="7" spans="1:5" x14ac:dyDescent="0.2">
      <c r="A7" s="1">
        <v>2004</v>
      </c>
      <c r="B7" s="1">
        <v>29</v>
      </c>
      <c r="C7" s="1">
        <v>42</v>
      </c>
      <c r="D7" s="1">
        <v>55</v>
      </c>
      <c r="E7" s="1">
        <v>38</v>
      </c>
    </row>
    <row r="8" spans="1:5" x14ac:dyDescent="0.2">
      <c r="A8" s="1">
        <v>2005</v>
      </c>
      <c r="B8" s="1">
        <v>31</v>
      </c>
      <c r="C8" s="1">
        <v>43</v>
      </c>
      <c r="D8" s="1">
        <v>54</v>
      </c>
      <c r="E8" s="1">
        <v>41</v>
      </c>
    </row>
  </sheetData>
  <mergeCells count="2">
    <mergeCell ref="A1:A2"/>
    <mergeCell ref="B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10-1</vt:lpstr>
      <vt:lpstr>虚拟变量</vt:lpstr>
      <vt:lpstr>季节指数</vt:lpstr>
      <vt:lpstr>自回归</vt:lpstr>
      <vt:lpstr>10-2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2019-02-15T09:07:26Z</dcterms:modified>
</cp:coreProperties>
</file>