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linError" sheetId="1" r:id="rId1"/>
  </sheets>
  <calcPr calcId="145621"/>
</workbook>
</file>

<file path=xl/calcChain.xml><?xml version="1.0" encoding="utf-8"?>
<calcChain xmlns="http://schemas.openxmlformats.org/spreadsheetml/2006/main">
  <c r="D28" i="1" l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27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M11" i="1" l="1"/>
  <c r="M10" i="1"/>
  <c r="M5" i="1"/>
  <c r="N5" i="1" s="1"/>
  <c r="M6" i="1"/>
</calcChain>
</file>

<file path=xl/sharedStrings.xml><?xml version="1.0" encoding="utf-8"?>
<sst xmlns="http://schemas.openxmlformats.org/spreadsheetml/2006/main" count="13" uniqueCount="13">
  <si>
    <t>run</t>
  </si>
  <si>
    <t>counts_per_mW3x3</t>
  </si>
  <si>
    <t>numions</t>
  </si>
  <si>
    <t>plotted</t>
  </si>
  <si>
    <t>lin</t>
  </si>
  <si>
    <t>fit</t>
  </si>
  <si>
    <t>residual</t>
  </si>
  <si>
    <t>sing.at.ave</t>
  </si>
  <si>
    <t>sigma</t>
  </si>
  <si>
    <t>w/ 2's and 1/2: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</si>
  <si>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y</t>
    </r>
  </si>
  <si>
    <r>
      <t>σ</t>
    </r>
    <r>
      <rPr>
        <b/>
        <vertAlign val="subscript"/>
        <sz val="11"/>
        <color rgb="FFFF0000"/>
        <rFont val="Calibri"/>
        <family val="2"/>
      </rPr>
      <t>B</t>
    </r>
  </si>
  <si>
    <t>yay that's it (pg. 198 of Taylor)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</si>
</sst>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rgb="FFFF0000"/>
      <name val="Calibri"/>
      <family val="2"/>
    </font>
    <font>
      <b/>
      <vertAlign val="subscript"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linError!$C$2:$C$23</c:f>
              <c:numCache>
                <c:formatCode>General</c:formatCode>
                <c:ptCount val="22"/>
                <c:pt idx="0">
                  <c:v>1.32368</c:v>
                </c:pt>
                <c:pt idx="1">
                  <c:v>35.331299999999999</c:v>
                </c:pt>
                <c:pt idx="2">
                  <c:v>0</c:v>
                </c:pt>
                <c:pt idx="3">
                  <c:v>14.431100000000001</c:v>
                </c:pt>
                <c:pt idx="4">
                  <c:v>2.6672699999999998</c:v>
                </c:pt>
                <c:pt idx="5">
                  <c:v>56.131999999999998</c:v>
                </c:pt>
                <c:pt idx="6">
                  <c:v>5.4937699999999996</c:v>
                </c:pt>
                <c:pt idx="7">
                  <c:v>28.6632</c:v>
                </c:pt>
                <c:pt idx="8">
                  <c:v>0</c:v>
                </c:pt>
                <c:pt idx="9">
                  <c:v>27.070799999999998</c:v>
                </c:pt>
                <c:pt idx="10">
                  <c:v>1.3137300000000001</c:v>
                </c:pt>
                <c:pt idx="11">
                  <c:v>26.473600000000001</c:v>
                </c:pt>
                <c:pt idx="12">
                  <c:v>2.5478399999999999</c:v>
                </c:pt>
                <c:pt idx="13">
                  <c:v>4.8966200000000004</c:v>
                </c:pt>
                <c:pt idx="14">
                  <c:v>2.42841</c:v>
                </c:pt>
                <c:pt idx="15">
                  <c:v>4.8966200000000004</c:v>
                </c:pt>
                <c:pt idx="16">
                  <c:v>0</c:v>
                </c:pt>
                <c:pt idx="17">
                  <c:v>1.3137300000000001</c:v>
                </c:pt>
                <c:pt idx="18">
                  <c:v>1.26397</c:v>
                </c:pt>
                <c:pt idx="19">
                  <c:v>9.2359000000000009</c:v>
                </c:pt>
                <c:pt idx="20">
                  <c:v>0.59714900000000004</c:v>
                </c:pt>
                <c:pt idx="21">
                  <c:v>18.213000000000001</c:v>
                </c:pt>
              </c:numCache>
            </c:numRef>
          </c:xVal>
          <c:yVal>
            <c:numRef>
              <c:f>linError!$E$2:$E$23</c:f>
              <c:numCache>
                <c:formatCode>General</c:formatCode>
                <c:ptCount val="22"/>
                <c:pt idx="0">
                  <c:v>1985.52</c:v>
                </c:pt>
                <c:pt idx="1">
                  <c:v>52996.95</c:v>
                </c:pt>
                <c:pt idx="2">
                  <c:v>0</c:v>
                </c:pt>
                <c:pt idx="3">
                  <c:v>21646.65</c:v>
                </c:pt>
                <c:pt idx="4">
                  <c:v>4000.9050000000002</c:v>
                </c:pt>
                <c:pt idx="5">
                  <c:v>84198</c:v>
                </c:pt>
                <c:pt idx="6">
                  <c:v>8240.6550000000007</c:v>
                </c:pt>
                <c:pt idx="7">
                  <c:v>42994.8</c:v>
                </c:pt>
                <c:pt idx="8">
                  <c:v>0</c:v>
                </c:pt>
                <c:pt idx="9">
                  <c:v>40606.199999999997</c:v>
                </c:pt>
                <c:pt idx="10">
                  <c:v>1970.595</c:v>
                </c:pt>
                <c:pt idx="11">
                  <c:v>39710.400000000001</c:v>
                </c:pt>
                <c:pt idx="12">
                  <c:v>3821.76</c:v>
                </c:pt>
                <c:pt idx="13">
                  <c:v>7344.93</c:v>
                </c:pt>
                <c:pt idx="14">
                  <c:v>3642.6149999999998</c:v>
                </c:pt>
                <c:pt idx="15">
                  <c:v>7344.93</c:v>
                </c:pt>
                <c:pt idx="16">
                  <c:v>0</c:v>
                </c:pt>
                <c:pt idx="17">
                  <c:v>1970.595</c:v>
                </c:pt>
                <c:pt idx="18">
                  <c:v>1895.9549999999999</c:v>
                </c:pt>
                <c:pt idx="19">
                  <c:v>13853.85</c:v>
                </c:pt>
                <c:pt idx="20">
                  <c:v>895.72349999999994</c:v>
                </c:pt>
                <c:pt idx="21">
                  <c:v>27319.5</c:v>
                </c:pt>
              </c:numCache>
            </c:numRef>
          </c:yVal>
          <c:smooth val="0"/>
        </c:ser>
        <c:ser>
          <c:idx val="1"/>
          <c:order val="1"/>
          <c:tx>
            <c:v>data</c:v>
          </c:tx>
          <c:spPr>
            <a:ln w="28575">
              <a:noFill/>
            </a:ln>
          </c:spPr>
          <c:xVal>
            <c:numRef>
              <c:f>linError!$C$2:$C$23</c:f>
              <c:numCache>
                <c:formatCode>General</c:formatCode>
                <c:ptCount val="22"/>
                <c:pt idx="0">
                  <c:v>1.32368</c:v>
                </c:pt>
                <c:pt idx="1">
                  <c:v>35.331299999999999</c:v>
                </c:pt>
                <c:pt idx="2">
                  <c:v>0</c:v>
                </c:pt>
                <c:pt idx="3">
                  <c:v>14.431100000000001</c:v>
                </c:pt>
                <c:pt idx="4">
                  <c:v>2.6672699999999998</c:v>
                </c:pt>
                <c:pt idx="5">
                  <c:v>56.131999999999998</c:v>
                </c:pt>
                <c:pt idx="6">
                  <c:v>5.4937699999999996</c:v>
                </c:pt>
                <c:pt idx="7">
                  <c:v>28.6632</c:v>
                </c:pt>
                <c:pt idx="8">
                  <c:v>0</c:v>
                </c:pt>
                <c:pt idx="9">
                  <c:v>27.070799999999998</c:v>
                </c:pt>
                <c:pt idx="10">
                  <c:v>1.3137300000000001</c:v>
                </c:pt>
                <c:pt idx="11">
                  <c:v>26.473600000000001</c:v>
                </c:pt>
                <c:pt idx="12">
                  <c:v>2.5478399999999999</c:v>
                </c:pt>
                <c:pt idx="13">
                  <c:v>4.8966200000000004</c:v>
                </c:pt>
                <c:pt idx="14">
                  <c:v>2.42841</c:v>
                </c:pt>
                <c:pt idx="15">
                  <c:v>4.8966200000000004</c:v>
                </c:pt>
                <c:pt idx="16">
                  <c:v>0</c:v>
                </c:pt>
                <c:pt idx="17">
                  <c:v>1.3137300000000001</c:v>
                </c:pt>
                <c:pt idx="18">
                  <c:v>1.26397</c:v>
                </c:pt>
                <c:pt idx="19">
                  <c:v>9.2359000000000009</c:v>
                </c:pt>
                <c:pt idx="20">
                  <c:v>0.59714900000000004</c:v>
                </c:pt>
                <c:pt idx="21">
                  <c:v>18.213000000000001</c:v>
                </c:pt>
              </c:numCache>
            </c:numRef>
          </c:xVal>
          <c:yVal>
            <c:numRef>
              <c:f>linError!$D$2:$D$23</c:f>
              <c:numCache>
                <c:formatCode>General</c:formatCode>
                <c:ptCount val="22"/>
                <c:pt idx="0">
                  <c:v>4160.7142860000004</c:v>
                </c:pt>
                <c:pt idx="1">
                  <c:v>24697.71429</c:v>
                </c:pt>
                <c:pt idx="2">
                  <c:v>1457.9071429999999</c:v>
                </c:pt>
                <c:pt idx="3">
                  <c:v>21995.5</c:v>
                </c:pt>
                <c:pt idx="4">
                  <c:v>5682.442857</c:v>
                </c:pt>
                <c:pt idx="5">
                  <c:v>72080</c:v>
                </c:pt>
                <c:pt idx="6">
                  <c:v>7983.5714289999996</c:v>
                </c:pt>
                <c:pt idx="7">
                  <c:v>83871.428570000004</c:v>
                </c:pt>
                <c:pt idx="8">
                  <c:v>-113.7085714</c:v>
                </c:pt>
                <c:pt idx="9">
                  <c:v>44473.285709999996</c:v>
                </c:pt>
                <c:pt idx="10">
                  <c:v>3563.55</c:v>
                </c:pt>
                <c:pt idx="11">
                  <c:v>66762.714290000004</c:v>
                </c:pt>
                <c:pt idx="12">
                  <c:v>1554.7285710000001</c:v>
                </c:pt>
                <c:pt idx="13">
                  <c:v>16442.21429</c:v>
                </c:pt>
                <c:pt idx="14">
                  <c:v>-1518.671429</c:v>
                </c:pt>
                <c:pt idx="15">
                  <c:v>9028.5714289999996</c:v>
                </c:pt>
                <c:pt idx="16">
                  <c:v>2700.9</c:v>
                </c:pt>
                <c:pt idx="17">
                  <c:v>511.61500000000001</c:v>
                </c:pt>
                <c:pt idx="18">
                  <c:v>11826.57143</c:v>
                </c:pt>
                <c:pt idx="19">
                  <c:v>8709.5</c:v>
                </c:pt>
                <c:pt idx="20">
                  <c:v>7868</c:v>
                </c:pt>
                <c:pt idx="21">
                  <c:v>13080.57143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68448"/>
        <c:axId val="173367872"/>
      </c:scatterChart>
      <c:valAx>
        <c:axId val="17336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367872"/>
        <c:crosses val="autoZero"/>
        <c:crossBetween val="midCat"/>
      </c:valAx>
      <c:valAx>
        <c:axId val="17336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368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14</xdr:row>
      <xdr:rowOff>176212</xdr:rowOff>
    </xdr:from>
    <xdr:to>
      <xdr:col>17</xdr:col>
      <xdr:colOff>147637</xdr:colOff>
      <xdr:row>29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31" sqref="F31"/>
    </sheetView>
  </sheetViews>
  <sheetFormatPr defaultRowHeight="15" x14ac:dyDescent="0.25"/>
  <cols>
    <col min="8" max="8" width="11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14" x14ac:dyDescent="0.25">
      <c r="A2">
        <v>66</v>
      </c>
      <c r="B2">
        <v>5825</v>
      </c>
      <c r="C2" s="1">
        <v>1.32368</v>
      </c>
      <c r="D2" s="1">
        <v>4160.7142860000004</v>
      </c>
      <c r="E2">
        <v>1985.52</v>
      </c>
      <c r="F2">
        <v>-2175.1942859999999</v>
      </c>
      <c r="H2">
        <f>(D2-1500*C2)^2</f>
        <v>4731470.1818470517</v>
      </c>
      <c r="I2">
        <f>C2^2</f>
        <v>1.7521287423999998</v>
      </c>
    </row>
    <row r="3" spans="1:14" x14ac:dyDescent="0.25">
      <c r="A3">
        <v>67</v>
      </c>
      <c r="B3">
        <v>34576.800000000003</v>
      </c>
      <c r="C3" s="1">
        <v>35.331299999999999</v>
      </c>
      <c r="D3" s="1">
        <v>24697.71429</v>
      </c>
      <c r="E3">
        <v>52996.95</v>
      </c>
      <c r="F3">
        <v>28299.235710000001</v>
      </c>
      <c r="H3">
        <f t="shared" ref="H3:H23" si="0">(D3-1500*C3)^2</f>
        <v>800846741.7701391</v>
      </c>
      <c r="I3">
        <f t="shared" ref="I3:I23" si="1">C3^2</f>
        <v>1248.3007596899999</v>
      </c>
    </row>
    <row r="4" spans="1:14" x14ac:dyDescent="0.25">
      <c r="A4">
        <v>69</v>
      </c>
      <c r="B4">
        <v>2041.07</v>
      </c>
      <c r="C4" s="1">
        <v>0</v>
      </c>
      <c r="D4" s="1">
        <v>1457.9071429999999</v>
      </c>
      <c r="E4">
        <v>0</v>
      </c>
      <c r="F4">
        <v>-1457.9071429999999</v>
      </c>
      <c r="H4">
        <f t="shared" si="0"/>
        <v>2125493.2376104221</v>
      </c>
      <c r="I4">
        <f t="shared" si="1"/>
        <v>0</v>
      </c>
    </row>
    <row r="5" spans="1:14" x14ac:dyDescent="0.25">
      <c r="A5">
        <v>70</v>
      </c>
      <c r="B5">
        <v>30793.7</v>
      </c>
      <c r="C5" s="1">
        <v>14.431100000000001</v>
      </c>
      <c r="D5" s="1">
        <v>21995.5</v>
      </c>
      <c r="E5">
        <v>21646.65</v>
      </c>
      <c r="F5">
        <v>-348.85</v>
      </c>
      <c r="H5">
        <f t="shared" si="0"/>
        <v>121696.32249999899</v>
      </c>
      <c r="I5">
        <f t="shared" si="1"/>
        <v>208.25664721000001</v>
      </c>
      <c r="L5" s="1" t="s">
        <v>7</v>
      </c>
      <c r="M5" s="1">
        <f>AVERAGE(K6:K9)</f>
        <v>5015.6126789999998</v>
      </c>
      <c r="N5">
        <f>M5/M6</f>
        <v>1.0419501555921005</v>
      </c>
    </row>
    <row r="6" spans="1:14" x14ac:dyDescent="0.25">
      <c r="A6">
        <v>72</v>
      </c>
      <c r="B6">
        <v>7955.42</v>
      </c>
      <c r="C6" s="1">
        <v>2.6672699999999998</v>
      </c>
      <c r="D6" s="1">
        <v>5682.442857</v>
      </c>
      <c r="E6">
        <v>4000.9050000000002</v>
      </c>
      <c r="F6">
        <v>-1681.537857</v>
      </c>
      <c r="H6">
        <f t="shared" si="0"/>
        <v>2827569.5645241532</v>
      </c>
      <c r="I6">
        <f t="shared" si="1"/>
        <v>7.1143292528999993</v>
      </c>
      <c r="K6" s="1">
        <v>4160.7142860000004</v>
      </c>
      <c r="L6" s="1" t="s">
        <v>8</v>
      </c>
      <c r="M6" s="1">
        <f>STDEV(K6:K9)</f>
        <v>4813.6781323765135</v>
      </c>
    </row>
    <row r="7" spans="1:14" x14ac:dyDescent="0.25">
      <c r="A7">
        <v>73</v>
      </c>
      <c r="B7">
        <v>100912</v>
      </c>
      <c r="C7" s="1">
        <v>56.131999999999998</v>
      </c>
      <c r="D7" s="1">
        <v>72080</v>
      </c>
      <c r="E7">
        <v>84198</v>
      </c>
      <c r="F7">
        <v>12118</v>
      </c>
      <c r="H7">
        <f t="shared" si="0"/>
        <v>146845924</v>
      </c>
      <c r="I7">
        <f t="shared" si="1"/>
        <v>3150.8014239999998</v>
      </c>
      <c r="K7" s="1">
        <v>3563.55</v>
      </c>
    </row>
    <row r="8" spans="1:14" x14ac:dyDescent="0.25">
      <c r="A8">
        <v>75</v>
      </c>
      <c r="B8">
        <v>11177</v>
      </c>
      <c r="C8" s="1">
        <v>5.4937699999999996</v>
      </c>
      <c r="D8" s="1">
        <v>7983.5714289999996</v>
      </c>
      <c r="E8">
        <v>8240.6550000000007</v>
      </c>
      <c r="F8">
        <v>257.08357139999998</v>
      </c>
      <c r="H8">
        <f t="shared" si="0"/>
        <v>66091.962478111629</v>
      </c>
      <c r="I8">
        <f t="shared" si="1"/>
        <v>30.181508812899995</v>
      </c>
      <c r="K8" s="1">
        <v>511.61500000000001</v>
      </c>
    </row>
    <row r="9" spans="1:14" x14ac:dyDescent="0.25">
      <c r="A9">
        <v>76</v>
      </c>
      <c r="B9">
        <v>117420</v>
      </c>
      <c r="C9" s="1">
        <v>28.6632</v>
      </c>
      <c r="D9" s="1">
        <v>83871.428570000004</v>
      </c>
      <c r="E9">
        <v>42994.8</v>
      </c>
      <c r="F9">
        <v>-40876.628570000001</v>
      </c>
      <c r="H9">
        <f t="shared" si="0"/>
        <v>1670898763.2497404</v>
      </c>
      <c r="I9">
        <f t="shared" si="1"/>
        <v>821.57903423999994</v>
      </c>
      <c r="K9" s="1">
        <v>11826.57143</v>
      </c>
      <c r="M9" t="s">
        <v>9</v>
      </c>
    </row>
    <row r="10" spans="1:14" x14ac:dyDescent="0.25">
      <c r="A10">
        <v>78</v>
      </c>
      <c r="B10">
        <v>-159.19200000000001</v>
      </c>
      <c r="C10" s="1">
        <v>0</v>
      </c>
      <c r="D10" s="1">
        <v>-113.7085714</v>
      </c>
      <c r="E10">
        <v>0</v>
      </c>
      <c r="F10">
        <v>113.7085714</v>
      </c>
      <c r="H10">
        <f t="shared" si="0"/>
        <v>12929.639209828898</v>
      </c>
      <c r="I10">
        <f t="shared" si="1"/>
        <v>0</v>
      </c>
      <c r="K10">
        <v>5682.442857</v>
      </c>
      <c r="M10">
        <f>AVERAGE(K6:K13)</f>
        <v>4206.1188393749999</v>
      </c>
    </row>
    <row r="11" spans="1:14" x14ac:dyDescent="0.25">
      <c r="A11">
        <v>79</v>
      </c>
      <c r="B11">
        <v>62262.6</v>
      </c>
      <c r="C11" s="1">
        <v>27.070799999999998</v>
      </c>
      <c r="D11" s="1">
        <v>44473.285709999996</v>
      </c>
      <c r="E11">
        <v>40606.199999999997</v>
      </c>
      <c r="F11">
        <v>-3867.0857139999998</v>
      </c>
      <c r="H11">
        <f t="shared" si="0"/>
        <v>14954351.888486199</v>
      </c>
      <c r="I11">
        <f t="shared" si="1"/>
        <v>732.82821263999995</v>
      </c>
      <c r="K11">
        <v>1554.7285710000001</v>
      </c>
      <c r="M11">
        <f>STDEV(K6:K13)</f>
        <v>4268.2819026528077</v>
      </c>
    </row>
    <row r="12" spans="1:14" x14ac:dyDescent="0.25">
      <c r="A12">
        <v>81</v>
      </c>
      <c r="B12">
        <v>4988.97</v>
      </c>
      <c r="C12" s="1">
        <v>1.3137300000000001</v>
      </c>
      <c r="D12" s="1">
        <v>3563.55</v>
      </c>
      <c r="E12">
        <v>1970.595</v>
      </c>
      <c r="F12">
        <v>-1592.9549999999999</v>
      </c>
      <c r="H12">
        <f t="shared" si="0"/>
        <v>2537505.6320250006</v>
      </c>
      <c r="I12">
        <f t="shared" si="1"/>
        <v>1.7258865129000001</v>
      </c>
      <c r="K12">
        <v>-1518.671429</v>
      </c>
    </row>
    <row r="13" spans="1:14" x14ac:dyDescent="0.25">
      <c r="A13">
        <v>82</v>
      </c>
      <c r="B13">
        <v>93467.8</v>
      </c>
      <c r="C13" s="1">
        <v>26.473600000000001</v>
      </c>
      <c r="D13" s="1">
        <v>66762.714290000004</v>
      </c>
      <c r="E13">
        <v>39710.400000000001</v>
      </c>
      <c r="F13">
        <v>-27052.314289999998</v>
      </c>
      <c r="H13">
        <f t="shared" si="0"/>
        <v>731827708.4449383</v>
      </c>
      <c r="I13">
        <f t="shared" si="1"/>
        <v>700.85149696000008</v>
      </c>
      <c r="K13">
        <v>7868</v>
      </c>
    </row>
    <row r="14" spans="1:14" x14ac:dyDescent="0.25">
      <c r="A14">
        <v>84</v>
      </c>
      <c r="B14">
        <v>2176.62</v>
      </c>
      <c r="C14" s="1">
        <v>2.5478399999999999</v>
      </c>
      <c r="D14" s="1">
        <v>1554.7285710000001</v>
      </c>
      <c r="E14">
        <v>3821.76</v>
      </c>
      <c r="F14">
        <v>2267.0314290000001</v>
      </c>
      <c r="H14">
        <f t="shared" si="0"/>
        <v>5139431.5000737803</v>
      </c>
      <c r="I14">
        <f t="shared" si="1"/>
        <v>6.4914886655999995</v>
      </c>
    </row>
    <row r="15" spans="1:14" x14ac:dyDescent="0.25">
      <c r="A15">
        <v>85</v>
      </c>
      <c r="B15">
        <v>23019.1</v>
      </c>
      <c r="C15" s="1">
        <v>4.8966200000000004</v>
      </c>
      <c r="D15" s="1">
        <v>16442.21429</v>
      </c>
      <c r="E15">
        <v>7344.93</v>
      </c>
      <c r="F15">
        <v>-9097.2842860000001</v>
      </c>
      <c r="H15">
        <f t="shared" si="0"/>
        <v>82760581.453080803</v>
      </c>
      <c r="I15">
        <f t="shared" si="1"/>
        <v>23.976887424400005</v>
      </c>
    </row>
    <row r="16" spans="1:14" x14ac:dyDescent="0.25">
      <c r="A16">
        <v>87</v>
      </c>
      <c r="B16">
        <v>-2126.14</v>
      </c>
      <c r="C16" s="1">
        <v>2.42841</v>
      </c>
      <c r="D16" s="1">
        <v>-1518.671429</v>
      </c>
      <c r="E16">
        <v>3642.6149999999998</v>
      </c>
      <c r="F16">
        <v>5161.2864289999998</v>
      </c>
      <c r="H16">
        <f t="shared" si="0"/>
        <v>26638877.602179568</v>
      </c>
      <c r="I16">
        <f t="shared" si="1"/>
        <v>5.8971751280999998</v>
      </c>
    </row>
    <row r="17" spans="1:9" x14ac:dyDescent="0.25">
      <c r="A17">
        <v>88</v>
      </c>
      <c r="B17">
        <v>12640</v>
      </c>
      <c r="C17" s="1">
        <v>4.8966200000000004</v>
      </c>
      <c r="D17" s="1">
        <v>9028.5714289999996</v>
      </c>
      <c r="E17">
        <v>7344.93</v>
      </c>
      <c r="F17">
        <v>-1683.641429</v>
      </c>
      <c r="H17">
        <f t="shared" si="0"/>
        <v>2834648.4614451597</v>
      </c>
      <c r="I17">
        <f t="shared" si="1"/>
        <v>23.976887424400005</v>
      </c>
    </row>
    <row r="18" spans="1:9" x14ac:dyDescent="0.25">
      <c r="A18">
        <v>90</v>
      </c>
      <c r="B18">
        <v>3781.26</v>
      </c>
      <c r="C18" s="1">
        <v>0</v>
      </c>
      <c r="D18" s="1">
        <v>2700.9</v>
      </c>
      <c r="E18">
        <v>0</v>
      </c>
      <c r="F18">
        <v>-2700.9</v>
      </c>
      <c r="H18">
        <f t="shared" si="0"/>
        <v>7294860.8100000005</v>
      </c>
      <c r="I18">
        <f t="shared" si="1"/>
        <v>0</v>
      </c>
    </row>
    <row r="19" spans="1:9" x14ac:dyDescent="0.25">
      <c r="A19">
        <v>91</v>
      </c>
      <c r="B19">
        <v>716.26099999999997</v>
      </c>
      <c r="C19" s="1">
        <v>1.3137300000000001</v>
      </c>
      <c r="D19" s="1">
        <v>511.61500000000001</v>
      </c>
      <c r="E19">
        <v>1970.595</v>
      </c>
      <c r="F19">
        <v>1458.98</v>
      </c>
      <c r="H19">
        <f t="shared" si="0"/>
        <v>2128622.6403999999</v>
      </c>
      <c r="I19">
        <f t="shared" si="1"/>
        <v>1.7258865129000001</v>
      </c>
    </row>
    <row r="20" spans="1:9" x14ac:dyDescent="0.25">
      <c r="A20">
        <v>93</v>
      </c>
      <c r="B20">
        <v>16557.2</v>
      </c>
      <c r="C20" s="1">
        <v>1.26397</v>
      </c>
      <c r="D20" s="1">
        <v>11826.57143</v>
      </c>
      <c r="E20">
        <v>1895.9549999999999</v>
      </c>
      <c r="F20">
        <v>-9930.6164289999997</v>
      </c>
      <c r="H20">
        <f t="shared" si="0"/>
        <v>98617142.679785952</v>
      </c>
      <c r="I20">
        <f t="shared" si="1"/>
        <v>1.5976201609</v>
      </c>
    </row>
    <row r="21" spans="1:9" x14ac:dyDescent="0.25">
      <c r="A21">
        <v>94</v>
      </c>
      <c r="B21">
        <v>12193.3</v>
      </c>
      <c r="C21" s="1">
        <v>9.2359000000000009</v>
      </c>
      <c r="D21" s="1">
        <v>8709.5</v>
      </c>
      <c r="E21">
        <v>13853.85</v>
      </c>
      <c r="F21">
        <v>5144.3500000000004</v>
      </c>
      <c r="H21">
        <f t="shared" si="0"/>
        <v>26464336.922500022</v>
      </c>
      <c r="I21">
        <f t="shared" si="1"/>
        <v>85.30184881000001</v>
      </c>
    </row>
    <row r="22" spans="1:9" x14ac:dyDescent="0.25">
      <c r="A22">
        <v>96</v>
      </c>
      <c r="B22">
        <v>11015.2</v>
      </c>
      <c r="C22" s="1">
        <v>0.59714900000000004</v>
      </c>
      <c r="D22" s="1">
        <v>7868</v>
      </c>
      <c r="E22">
        <v>895.72349999999994</v>
      </c>
      <c r="F22">
        <v>-6972.2764999999999</v>
      </c>
      <c r="H22">
        <f t="shared" si="0"/>
        <v>48612639.59245225</v>
      </c>
      <c r="I22">
        <f t="shared" si="1"/>
        <v>0.35658692820100008</v>
      </c>
    </row>
    <row r="23" spans="1:9" x14ac:dyDescent="0.25">
      <c r="A23">
        <v>97</v>
      </c>
      <c r="B23">
        <v>18312.8</v>
      </c>
      <c r="C23" s="1">
        <v>18.213000000000001</v>
      </c>
      <c r="D23" s="1">
        <v>13080.57143</v>
      </c>
      <c r="E23">
        <v>27319.5</v>
      </c>
      <c r="F23">
        <v>14238.92857</v>
      </c>
      <c r="H23">
        <f t="shared" si="0"/>
        <v>202747086.82156226</v>
      </c>
      <c r="I23">
        <f t="shared" si="1"/>
        <v>331.71336900000006</v>
      </c>
    </row>
    <row r="24" spans="1:9" x14ac:dyDescent="0.25">
      <c r="H24" s="1">
        <f>SUM(H2:H23)</f>
        <v>3881034474.3769779</v>
      </c>
      <c r="I24">
        <f>SUM(I2:I23)</f>
        <v>7384.4291781155989</v>
      </c>
    </row>
    <row r="27" spans="1:9" ht="18" x14ac:dyDescent="0.35">
      <c r="C27" s="2" t="s">
        <v>10</v>
      </c>
      <c r="D27">
        <f>SQRT((1/21)*H24)</f>
        <v>13594.527040192415</v>
      </c>
    </row>
    <row r="28" spans="1:9" ht="18" x14ac:dyDescent="0.35">
      <c r="C28" s="3" t="s">
        <v>11</v>
      </c>
      <c r="D28" s="4">
        <f>D27/SQRT(I24)</f>
        <v>158.19969361083659</v>
      </c>
      <c r="E28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linError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waltmon</dc:creator>
  <cp:lastModifiedBy>Barium</cp:lastModifiedBy>
  <dcterms:created xsi:type="dcterms:W3CDTF">2015-12-04T05:15:02Z</dcterms:created>
  <dcterms:modified xsi:type="dcterms:W3CDTF">2015-12-04T19:46:32Z</dcterms:modified>
</cp:coreProperties>
</file>